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01\share\file\81 上下水道課\下水道担当\旧下水道\総務・管理担当\各種調査関係\R3\20220124〆Fwd 【市町村課：126〆】公営企業に係わる経営比較分析表（令和２年度）の分析等について（依頼）\回答\"/>
    </mc:Choice>
  </mc:AlternateContent>
  <workbookProtection workbookAlgorithmName="SHA-512" workbookHashValue="teULsFF92adPUU811jDIHbzBzjJpON1HDnMpOtA1gCVHB9M7I2xwWgv2KfWjn1IzzibZUpBjnRQSxc8bSqZjkg==" workbookSaltValue="weHDg2b/bQ+NLLC+E/nsgA=="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AT10" i="4"/>
  <c r="AL10" i="4"/>
  <c r="AD10" i="4"/>
  <c r="W10" i="4"/>
  <c r="I10" i="4"/>
  <c r="B10" i="4"/>
  <c r="BB8" i="4"/>
  <c r="AL8" i="4"/>
  <c r="AD8" i="4"/>
  <c r="P8" i="4"/>
  <c r="I8" i="4"/>
  <c r="B8" i="4"/>
</calcChain>
</file>

<file path=xl/sharedStrings.xml><?xml version="1.0" encoding="utf-8"?>
<sst xmlns="http://schemas.openxmlformats.org/spreadsheetml/2006/main" count="325" uniqueCount="116">
  <si>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</si>
  <si>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</si>
  <si>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</si>
  <si>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</si>
  <si>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</si>
  <si>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</si>
  <si>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</si>
  <si>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</si>
  <si>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</si>
  <si>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</si>
  <si>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</si>
  <si>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</si>
  <si>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</si>
  <si>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</si>
  <si>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</si>
  <si>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</si>
  <si>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</si>
  <si>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</si>
  <si>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</si>
  <si>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</si>
  <si>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</si>
  <si>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</si>
  <si>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</si>
  <si>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</si>
  <si>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</si>
  <si>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</si>
  <si>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</si>
  <si>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</si>
  <si>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</si>
  <si>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</si>
  <si>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</si>
  <si>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</si>
  <si>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</si>
  <si>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</si>
  <si>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</si>
  <si>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</si>
  <si>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</si>
  <si>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</si>
  <si>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</si>
  <si>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</si>
  <si>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</si>
  <si>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</si>
  <si>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</si>
  <si>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</si>
  <si>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</si>
  <si>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</si>
  <si>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</si>
  <si>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</si>
  <si>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</si>
  <si>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</si>
  <si>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</si>
  <si>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</si>
  <si>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</si>
  <si>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</si>
  <si>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</si>
  <si>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</si>
  <si>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</si>
  <si>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</si>
  <si>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</si>
  <si>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</si>
  <si>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</si>
  <si>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</si>
  <si>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</si>
  <si>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</si>
  <si>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</si>
  <si>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</si>
  <si>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</si>
  <si>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</si>
  <si>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</si>
  <si>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</si>
  <si>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</si>
  <si>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</si>
  <si>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</si>
  <si>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</si>
  <si>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</si>
  <si>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</si>
  <si>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</si>
  <si>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</si>
  <si>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</si>
  <si>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</si>
  <si>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</si>
  <si>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</si>
  <si>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</si>
  <si>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</si>
  <si>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</si>
  <si>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</si>
  <si>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</si>
  <si>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</si>
  <si>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</si>
  <si>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</si>
  <si>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</si>
  <si>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</si>
  <si>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</si>
  <si>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</si>
  <si>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</si>
  <si>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甲州市</t>
  </si>
  <si>
    <t>法適用</t>
  </si>
  <si>
    <t>下水道事業</t>
  </si>
  <si>
    <t>特定地域生活排水処理</t>
  </si>
  <si>
    <t>K2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</si>
  <si>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</si>
  <si>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</si>
  <si>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</si>
  <si>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</si>
  <si>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</si>
  <si>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</si>
  <si>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</si>
  <si>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</si>
  <si>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</si>
  <si>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</si>
  <si>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</si>
  <si>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</si>
  <si>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</si>
  <si>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令和2年度から公営企業会計に移行したことで、資産状況や経営状況を的確に把握することが可能となった。
今後は経年劣化による維持管理費の増加等を考慮し、経営戦略に基づき、引き続き経営基盤の強化と財政マネジメントの向上に取り組んでいく。
</t>
    <rPh sb="50" eb="52">
      <t>コンゴ</t>
    </rPh>
    <rPh sb="68" eb="69">
      <t>トウ</t>
    </rPh>
    <phoneticPr fontId="4"/>
  </si>
  <si>
    <t>浄化槽は使用頻度や使用方法によって劣化に影響するため、定期的な保守点検・法定点検を実施することはもとより、適切な利用方法を周知していく必要がある。また浄化槽の経年劣化による維持管理費の増加も考慮していく必要がある。</t>
    <rPh sb="0" eb="3">
      <t>ジョウカソウ</t>
    </rPh>
    <rPh sb="4" eb="8">
      <t>シヨウヒンド</t>
    </rPh>
    <rPh sb="9" eb="13">
      <t>シヨウホウホウ</t>
    </rPh>
    <rPh sb="17" eb="19">
      <t>レッカ</t>
    </rPh>
    <rPh sb="20" eb="22">
      <t>エイキョウ</t>
    </rPh>
    <rPh sb="27" eb="30">
      <t>テイキテキ</t>
    </rPh>
    <rPh sb="31" eb="35">
      <t>ホシュテンケン</t>
    </rPh>
    <rPh sb="36" eb="40">
      <t>ホウテイテンケン</t>
    </rPh>
    <rPh sb="41" eb="43">
      <t>ジッシ</t>
    </rPh>
    <rPh sb="53" eb="55">
      <t>テキセツ</t>
    </rPh>
    <rPh sb="56" eb="60">
      <t>リヨウホウホウ</t>
    </rPh>
    <rPh sb="61" eb="63">
      <t>シュウチ</t>
    </rPh>
    <rPh sb="67" eb="69">
      <t>ヒツヨウ</t>
    </rPh>
    <rPh sb="75" eb="78">
      <t>ジョウカソウ</t>
    </rPh>
    <rPh sb="79" eb="81">
      <t>ケイネン</t>
    </rPh>
    <rPh sb="81" eb="83">
      <t>レッカ</t>
    </rPh>
    <rPh sb="86" eb="91">
      <t>イジカンリヒ</t>
    </rPh>
    <rPh sb="92" eb="94">
      <t>ゾウカ</t>
    </rPh>
    <rPh sb="95" eb="97">
      <t>コウリョ</t>
    </rPh>
    <rPh sb="101" eb="103">
      <t>ヒツヨウ</t>
    </rPh>
    <phoneticPr fontId="4"/>
  </si>
  <si>
    <t>特定地域生活排水処理事業は令和2年度から公営企業会計に移行し会計処理を行っている。
①経常収支比率は、ほぼ100％であり、使用料収入や一般会計からの繰入金で維持管理費や支払利息等の費用を賄えている。②累積欠損金比率は0％であり累積欠損金は生じていない。③流動比率は100％を下回っており、類似団体と比較してもかなり低い。流動負債の大部分を建設改良に充てるための企業債が占めており、使用料収入や一般会計繰入金等の原資で計画的な償還を予定している。④企業債残高対事業規模比率は類似団体と比較すると低い水準を示している。市設置型の浄化槽が更新の段階を迎えておらず投資規模の縮小が影響していると考えられる。⑤経費回収率は100％を下回っており、使用料収入のみでは汚水処理費用を賄えていないことを示している。令和3年度中に使用料の改定を行ったところであり、経費削減にも努めているところである。⑥汚水処理原価は類似団体と比較すると低い値である。今後も経費の節減に努めていく。⑦施設利用率は利用者に適正な施設規模の浄化槽を設置しているため、問題ないと考えられる。⑧水洗化率は100％に近い値となっているため、問題ないと考えられる。</t>
    <rPh sb="0" eb="2">
      <t>トクテイ</t>
    </rPh>
    <rPh sb="2" eb="4">
      <t>チイキ</t>
    </rPh>
    <rPh sb="4" eb="6">
      <t>セイカツ</t>
    </rPh>
    <rPh sb="6" eb="8">
      <t>ハイスイ</t>
    </rPh>
    <rPh sb="8" eb="10">
      <t>ショリ</t>
    </rPh>
    <rPh sb="257" eb="258">
      <t>シ</t>
    </rPh>
    <rPh sb="258" eb="260">
      <t>セッチ</t>
    </rPh>
    <rPh sb="260" eb="261">
      <t>ガタ</t>
    </rPh>
    <rPh sb="262" eb="265">
      <t>ジョウカソウ</t>
    </rPh>
    <rPh sb="266" eb="268">
      <t>コウシン</t>
    </rPh>
    <rPh sb="416" eb="418">
      <t>コンゴ</t>
    </rPh>
    <rPh sb="425" eb="426">
      <t>ツト</t>
    </rPh>
    <rPh sb="438" eb="441">
      <t>リヨウシャ</t>
    </rPh>
    <rPh sb="442" eb="444">
      <t>テキセイ</t>
    </rPh>
    <rPh sb="445" eb="447">
      <t>シセツ</t>
    </rPh>
    <rPh sb="447" eb="449">
      <t>キボ</t>
    </rPh>
    <rPh sb="450" eb="453">
      <t>ジョウカソウ</t>
    </rPh>
    <rPh sb="454" eb="456">
      <t>セッチ</t>
    </rPh>
    <rPh sb="463" eb="465">
      <t>モンダイ</t>
    </rPh>
    <rPh sb="468" eb="469">
      <t>カンガ</t>
    </rPh>
    <rPh sb="475" eb="478">
      <t>スイセンカ</t>
    </rPh>
    <rPh sb="478" eb="479">
      <t>リツ</t>
    </rPh>
    <rPh sb="485" eb="486">
      <t>チカ</t>
    </rPh>
    <rPh sb="487" eb="488">
      <t>アタイ</t>
    </rPh>
    <rPh sb="497" eb="499">
      <t>モンダイ</t>
    </rPh>
    <rPh sb="502" eb="503">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</si>
</sst>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E05-44B2-A436-256EC207D32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CE05-44B2-A436-256EC207D32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45.13</c:v>
                </c:pt>
              </c:numCache>
            </c:numRef>
          </c:val>
          <c:extLst>
            <c:ext xmlns:c16="http://schemas.microsoft.com/office/drawing/2014/chart" uri="{C3380CC4-5D6E-409C-BE32-E72D297353CC}">
              <c16:uniqueId val="{00000000-3E1C-42F8-9E57-0847339D0FB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58.19</c:v>
                </c:pt>
              </c:numCache>
            </c:numRef>
          </c:val>
          <c:smooth val="0"/>
          <c:extLst>
            <c:ext xmlns:c16="http://schemas.microsoft.com/office/drawing/2014/chart" uri="{C3380CC4-5D6E-409C-BE32-E72D297353CC}">
              <c16:uniqueId val="{00000001-3E1C-42F8-9E57-0847339D0FB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98.52</c:v>
                </c:pt>
              </c:numCache>
            </c:numRef>
          </c:val>
          <c:extLst>
            <c:ext xmlns:c16="http://schemas.microsoft.com/office/drawing/2014/chart" uri="{C3380CC4-5D6E-409C-BE32-E72D297353CC}">
              <c16:uniqueId val="{00000000-CBE6-4154-97F8-A3F904DE8C0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87.8</c:v>
                </c:pt>
              </c:numCache>
            </c:numRef>
          </c:val>
          <c:smooth val="0"/>
          <c:extLst>
            <c:ext xmlns:c16="http://schemas.microsoft.com/office/drawing/2014/chart" uri="{C3380CC4-5D6E-409C-BE32-E72D297353CC}">
              <c16:uniqueId val="{00000001-CBE6-4154-97F8-A3F904DE8C0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100.33</c:v>
                </c:pt>
              </c:numCache>
            </c:numRef>
          </c:val>
          <c:extLst>
            <c:ext xmlns:c16="http://schemas.microsoft.com/office/drawing/2014/chart" uri="{C3380CC4-5D6E-409C-BE32-E72D297353CC}">
              <c16:uniqueId val="{00000000-FE5E-4042-8FBE-D000CA1B7BE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99.03</c:v>
                </c:pt>
              </c:numCache>
            </c:numRef>
          </c:val>
          <c:smooth val="0"/>
          <c:extLst>
            <c:ext xmlns:c16="http://schemas.microsoft.com/office/drawing/2014/chart" uri="{C3380CC4-5D6E-409C-BE32-E72D297353CC}">
              <c16:uniqueId val="{00000001-FE5E-4042-8FBE-D000CA1B7BE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4.47</c:v>
                </c:pt>
              </c:numCache>
            </c:numRef>
          </c:val>
          <c:extLst>
            <c:ext xmlns:c16="http://schemas.microsoft.com/office/drawing/2014/chart" uri="{C3380CC4-5D6E-409C-BE32-E72D297353CC}">
              <c16:uniqueId val="{00000000-74D6-4ABE-B895-DBEBE0C674F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15.74</c:v>
                </c:pt>
              </c:numCache>
            </c:numRef>
          </c:val>
          <c:smooth val="0"/>
          <c:extLst>
            <c:ext xmlns:c16="http://schemas.microsoft.com/office/drawing/2014/chart" uri="{C3380CC4-5D6E-409C-BE32-E72D297353CC}">
              <c16:uniqueId val="{00000001-74D6-4ABE-B895-DBEBE0C674F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BA0-4B30-A9B1-5B53994838E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8BA0-4B30-A9B1-5B53994838E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8A3B-4133-96B1-E98E4B45004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74.239999999999995</c:v>
                </c:pt>
              </c:numCache>
            </c:numRef>
          </c:val>
          <c:smooth val="0"/>
          <c:extLst>
            <c:ext xmlns:c16="http://schemas.microsoft.com/office/drawing/2014/chart" uri="{C3380CC4-5D6E-409C-BE32-E72D297353CC}">
              <c16:uniqueId val="{00000001-8A3B-4133-96B1-E98E4B45004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50.84</c:v>
                </c:pt>
              </c:numCache>
            </c:numRef>
          </c:val>
          <c:extLst>
            <c:ext xmlns:c16="http://schemas.microsoft.com/office/drawing/2014/chart" uri="{C3380CC4-5D6E-409C-BE32-E72D297353CC}">
              <c16:uniqueId val="{00000000-B1A3-4A68-998D-11F356BA207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100.47</c:v>
                </c:pt>
              </c:numCache>
            </c:numRef>
          </c:val>
          <c:smooth val="0"/>
          <c:extLst>
            <c:ext xmlns:c16="http://schemas.microsoft.com/office/drawing/2014/chart" uri="{C3380CC4-5D6E-409C-BE32-E72D297353CC}">
              <c16:uniqueId val="{00000001-B1A3-4A68-998D-11F356BA207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95.96</c:v>
                </c:pt>
              </c:numCache>
            </c:numRef>
          </c:val>
          <c:extLst>
            <c:ext xmlns:c16="http://schemas.microsoft.com/office/drawing/2014/chart" uri="{C3380CC4-5D6E-409C-BE32-E72D297353CC}">
              <c16:uniqueId val="{00000000-8F04-4117-AE57-16154DC1C79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294.27</c:v>
                </c:pt>
              </c:numCache>
            </c:numRef>
          </c:val>
          <c:smooth val="0"/>
          <c:extLst>
            <c:ext xmlns:c16="http://schemas.microsoft.com/office/drawing/2014/chart" uri="{C3380CC4-5D6E-409C-BE32-E72D297353CC}">
              <c16:uniqueId val="{00000001-8F04-4117-AE57-16154DC1C79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89.09</c:v>
                </c:pt>
              </c:numCache>
            </c:numRef>
          </c:val>
          <c:extLst>
            <c:ext xmlns:c16="http://schemas.microsoft.com/office/drawing/2014/chart" uri="{C3380CC4-5D6E-409C-BE32-E72D297353CC}">
              <c16:uniqueId val="{00000000-3814-4D50-98E0-AB39780C6D6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60.59</c:v>
                </c:pt>
              </c:numCache>
            </c:numRef>
          </c:val>
          <c:smooth val="0"/>
          <c:extLst>
            <c:ext xmlns:c16="http://schemas.microsoft.com/office/drawing/2014/chart" uri="{C3380CC4-5D6E-409C-BE32-E72D297353CC}">
              <c16:uniqueId val="{00000001-3814-4D50-98E0-AB39780C6D6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185.54</c:v>
                </c:pt>
              </c:numCache>
            </c:numRef>
          </c:val>
          <c:extLst>
            <c:ext xmlns:c16="http://schemas.microsoft.com/office/drawing/2014/chart" uri="{C3380CC4-5D6E-409C-BE32-E72D297353CC}">
              <c16:uniqueId val="{00000000-D413-4814-875B-6CE5B1B6D92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280.23</c:v>
                </c:pt>
              </c:numCache>
            </c:numRef>
          </c:val>
          <c:smooth val="0"/>
          <c:extLst>
            <c:ext xmlns:c16="http://schemas.microsoft.com/office/drawing/2014/chart" uri="{C3380CC4-5D6E-409C-BE32-E72D297353CC}">
              <c16:uniqueId val="{00000001-D413-4814-875B-6CE5B1B6D92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【77.67】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【58.42】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【15.64】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4"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山梨県　甲州市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特定地域生活排水処理</v>
      </c>
      <c r="Q8" s="72"/>
      <c r="R8" s="72"/>
      <c r="S8" s="72"/>
      <c r="T8" s="72"/>
      <c r="U8" s="72"/>
      <c r="V8" s="72"/>
      <c r="W8" s="72" t="str">
        <f>データ!L6</f>
        <v>K2</v>
      </c>
      <c r="X8" s="72"/>
      <c r="Y8" s="72"/>
      <c r="Z8" s="72"/>
      <c r="AA8" s="72"/>
      <c r="AB8" s="72"/>
      <c r="AC8" s="72"/>
      <c r="AD8" s="73" t="str">
        <f>データ!$M$6</f>
        <v>非設置</v>
      </c>
      <c r="AE8" s="73"/>
      <c r="AF8" s="73"/>
      <c r="AG8" s="73"/>
      <c r="AH8" s="73"/>
      <c r="AI8" s="73"/>
      <c r="AJ8" s="73"/>
      <c r="AK8" s="3"/>
      <c r="AL8" s="69">
        <f>データ!S6</f>
        <v>30770</v>
      </c>
      <c r="AM8" s="69"/>
      <c r="AN8" s="69"/>
      <c r="AO8" s="69"/>
      <c r="AP8" s="69"/>
      <c r="AQ8" s="69"/>
      <c r="AR8" s="69"/>
      <c r="AS8" s="69"/>
      <c r="AT8" s="68">
        <f>データ!T6</f>
        <v>264.11</v>
      </c>
      <c r="AU8" s="68"/>
      <c r="AV8" s="68"/>
      <c r="AW8" s="68"/>
      <c r="AX8" s="68"/>
      <c r="AY8" s="68"/>
      <c r="AZ8" s="68"/>
      <c r="BA8" s="68"/>
      <c r="BB8" s="68">
        <f>データ!U6</f>
        <v>116.5</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42.41</v>
      </c>
      <c r="J10" s="68"/>
      <c r="K10" s="68"/>
      <c r="L10" s="68"/>
      <c r="M10" s="68"/>
      <c r="N10" s="68"/>
      <c r="O10" s="68"/>
      <c r="P10" s="68">
        <f>データ!P6</f>
        <v>3.93</v>
      </c>
      <c r="Q10" s="68"/>
      <c r="R10" s="68"/>
      <c r="S10" s="68"/>
      <c r="T10" s="68"/>
      <c r="U10" s="68"/>
      <c r="V10" s="68"/>
      <c r="W10" s="68">
        <f>データ!Q6</f>
        <v>100</v>
      </c>
      <c r="X10" s="68"/>
      <c r="Y10" s="68"/>
      <c r="Z10" s="68"/>
      <c r="AA10" s="68"/>
      <c r="AB10" s="68"/>
      <c r="AC10" s="68"/>
      <c r="AD10" s="69">
        <f>データ!R6</f>
        <v>2328</v>
      </c>
      <c r="AE10" s="69"/>
      <c r="AF10" s="69"/>
      <c r="AG10" s="69"/>
      <c r="AH10" s="69"/>
      <c r="AI10" s="69"/>
      <c r="AJ10" s="69"/>
      <c r="AK10" s="2"/>
      <c r="AL10" s="69">
        <f>データ!V6</f>
        <v>1220</v>
      </c>
      <c r="AM10" s="69"/>
      <c r="AN10" s="69"/>
      <c r="AO10" s="69"/>
      <c r="AP10" s="69"/>
      <c r="AQ10" s="69"/>
      <c r="AR10" s="69"/>
      <c r="AS10" s="69"/>
      <c r="AT10" s="68">
        <f>データ!W6</f>
        <v>0.35</v>
      </c>
      <c r="AU10" s="68"/>
      <c r="AV10" s="68"/>
      <c r="AW10" s="68"/>
      <c r="AX10" s="68"/>
      <c r="AY10" s="68"/>
      <c r="AZ10" s="68"/>
      <c r="BA10" s="68"/>
      <c r="BB10" s="68">
        <f>データ!X6</f>
        <v>3485.71</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115</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114</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113</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【98.17】</v>
      </c>
      <c r="F85" s="26" t="str">
        <f>データ!AT6</f>
        <v>【92.20】</v>
      </c>
      <c r="G85" s="26" t="str">
        <f>データ!BE6</f>
        <v>【106.38】</v>
      </c>
      <c r="H85" s="26" t="str">
        <f>データ!BP6</f>
        <v>【314.13】</v>
      </c>
      <c r="I85" s="26" t="str">
        <f>データ!CA6</f>
        <v>【58.42】</v>
      </c>
      <c r="J85" s="26" t="str">
        <f>データ!CL6</f>
        <v>【282.28】</v>
      </c>
      <c r="K85" s="26" t="str">
        <f>データ!CW6</f>
        <v>【57.83】</v>
      </c>
      <c r="L85" s="26" t="str">
        <f>データ!DH6</f>
        <v>【77.67】</v>
      </c>
      <c r="M85" s="26" t="str">
        <f>データ!DS6</f>
        <v>【15.64】</v>
      </c>
      <c r="N85" s="26" t="str">
        <f>データ!ED6</f>
        <v>【-】</v>
      </c>
      <c r="O85" s="26" t="str">
        <f>データ!EO6</f>
        <v>【-】</v>
      </c>
    </row>
  </sheetData>
  <sheetProtection algorithmName="SHA-512" hashValue="VPwhl79qLMREnxdY75aoJHZDjrxdD59yICECcd1tz25/oefdB353+t2m9MHJkj+ArBtD6D+K5vZYqvmElEwfOQ==" saltValue="1QplXcmMEOPzsbN3ce85H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54</v>
      </c>
      <c r="B4" s="30"/>
      <c r="C4" s="30"/>
      <c r="D4" s="30"/>
      <c r="E4" s="30"/>
      <c r="F4" s="30"/>
      <c r="G4" s="30"/>
      <c r="H4" s="80"/>
      <c r="I4" s="81"/>
      <c r="J4" s="81"/>
      <c r="K4" s="81"/>
      <c r="L4" s="81"/>
      <c r="M4" s="81"/>
      <c r="N4" s="81"/>
      <c r="O4" s="81"/>
      <c r="P4" s="81"/>
      <c r="Q4" s="81"/>
      <c r="R4" s="81"/>
      <c r="S4" s="81"/>
      <c r="T4" s="81"/>
      <c r="U4" s="81"/>
      <c r="V4" s="81"/>
      <c r="W4" s="81"/>
      <c r="X4" s="82"/>
      <c r="Y4" s="76" t="s">
        <v>55</v>
      </c>
      <c r="Z4" s="76"/>
      <c r="AA4" s="76"/>
      <c r="AB4" s="76"/>
      <c r="AC4" s="76"/>
      <c r="AD4" s="76"/>
      <c r="AE4" s="76"/>
      <c r="AF4" s="76"/>
      <c r="AG4" s="76"/>
      <c r="AH4" s="76"/>
      <c r="AI4" s="76"/>
      <c r="AJ4" s="76" t="s">
        <v>56</v>
      </c>
      <c r="AK4" s="76"/>
      <c r="AL4" s="76"/>
      <c r="AM4" s="76"/>
      <c r="AN4" s="76"/>
      <c r="AO4" s="76"/>
      <c r="AP4" s="76"/>
      <c r="AQ4" s="76"/>
      <c r="AR4" s="76"/>
      <c r="AS4" s="76"/>
      <c r="AT4" s="76"/>
      <c r="AU4" s="76" t="s">
        <v>57</v>
      </c>
      <c r="AV4" s="76"/>
      <c r="AW4" s="76"/>
      <c r="AX4" s="76"/>
      <c r="AY4" s="76"/>
      <c r="AZ4" s="76"/>
      <c r="BA4" s="76"/>
      <c r="BB4" s="76"/>
      <c r="BC4" s="76"/>
      <c r="BD4" s="76"/>
      <c r="BE4" s="76"/>
      <c r="BF4" s="76" t="s">
        <v>58</v>
      </c>
      <c r="BG4" s="76"/>
      <c r="BH4" s="76"/>
      <c r="BI4" s="76"/>
      <c r="BJ4" s="76"/>
      <c r="BK4" s="76"/>
      <c r="BL4" s="76"/>
      <c r="BM4" s="76"/>
      <c r="BN4" s="76"/>
      <c r="BO4" s="76"/>
      <c r="BP4" s="76"/>
      <c r="BQ4" s="76" t="s">
        <v>59</v>
      </c>
      <c r="BR4" s="76"/>
      <c r="BS4" s="76"/>
      <c r="BT4" s="76"/>
      <c r="BU4" s="76"/>
      <c r="BV4" s="76"/>
      <c r="BW4" s="76"/>
      <c r="BX4" s="76"/>
      <c r="BY4" s="76"/>
      <c r="BZ4" s="76"/>
      <c r="CA4" s="76"/>
      <c r="CB4" s="76" t="s">
        <v>60</v>
      </c>
      <c r="CC4" s="76"/>
      <c r="CD4" s="76"/>
      <c r="CE4" s="76"/>
      <c r="CF4" s="76"/>
      <c r="CG4" s="76"/>
      <c r="CH4" s="76"/>
      <c r="CI4" s="76"/>
      <c r="CJ4" s="76"/>
      <c r="CK4" s="76"/>
      <c r="CL4" s="76"/>
      <c r="CM4" s="76" t="s">
        <v>61</v>
      </c>
      <c r="CN4" s="76"/>
      <c r="CO4" s="76"/>
      <c r="CP4" s="76"/>
      <c r="CQ4" s="76"/>
      <c r="CR4" s="76"/>
      <c r="CS4" s="76"/>
      <c r="CT4" s="76"/>
      <c r="CU4" s="76"/>
      <c r="CV4" s="76"/>
      <c r="CW4" s="76"/>
      <c r="CX4" s="76" t="s">
        <v>62</v>
      </c>
      <c r="CY4" s="76"/>
      <c r="CZ4" s="76"/>
      <c r="DA4" s="76"/>
      <c r="DB4" s="76"/>
      <c r="DC4" s="76"/>
      <c r="DD4" s="76"/>
      <c r="DE4" s="76"/>
      <c r="DF4" s="76"/>
      <c r="DG4" s="76"/>
      <c r="DH4" s="76"/>
      <c r="DI4" s="76" t="s">
        <v>63</v>
      </c>
      <c r="DJ4" s="76"/>
      <c r="DK4" s="76"/>
      <c r="DL4" s="76"/>
      <c r="DM4" s="76"/>
      <c r="DN4" s="76"/>
      <c r="DO4" s="76"/>
      <c r="DP4" s="76"/>
      <c r="DQ4" s="76"/>
      <c r="DR4" s="76"/>
      <c r="DS4" s="76"/>
      <c r="DT4" s="76" t="s">
        <v>64</v>
      </c>
      <c r="DU4" s="76"/>
      <c r="DV4" s="76"/>
      <c r="DW4" s="76"/>
      <c r="DX4" s="76"/>
      <c r="DY4" s="76"/>
      <c r="DZ4" s="76"/>
      <c r="EA4" s="76"/>
      <c r="EB4" s="76"/>
      <c r="EC4" s="76"/>
      <c r="ED4" s="76"/>
      <c r="EE4" s="76" t="s">
        <v>65</v>
      </c>
      <c r="EF4" s="76"/>
      <c r="EG4" s="76"/>
      <c r="EH4" s="76"/>
      <c r="EI4" s="76"/>
      <c r="EJ4" s="76"/>
      <c r="EK4" s="76"/>
      <c r="EL4" s="76"/>
      <c r="EM4" s="76"/>
      <c r="EN4" s="76"/>
      <c r="EO4" s="76"/>
    </row>
    <row r="5" spans="1:148" x14ac:dyDescent="0.15">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15">
      <c r="A6" s="28" t="s">
        <v>94</v>
      </c>
      <c r="B6" s="33">
        <f>B7</f>
        <v>2020</v>
      </c>
      <c r="C6" s="33">
        <f t="shared" ref="C6:X6" si="3">C7</f>
        <v>192139</v>
      </c>
      <c r="D6" s="33">
        <f t="shared" si="3"/>
        <v>46</v>
      </c>
      <c r="E6" s="33">
        <f t="shared" si="3"/>
        <v>18</v>
      </c>
      <c r="F6" s="33">
        <f t="shared" si="3"/>
        <v>0</v>
      </c>
      <c r="G6" s="33">
        <f t="shared" si="3"/>
        <v>0</v>
      </c>
      <c r="H6" s="33" t="str">
        <f t="shared" si="3"/>
        <v>山梨県　甲州市</v>
      </c>
      <c r="I6" s="33" t="str">
        <f t="shared" si="3"/>
        <v>法適用</v>
      </c>
      <c r="J6" s="33" t="str">
        <f t="shared" si="3"/>
        <v>下水道事業</v>
      </c>
      <c r="K6" s="33" t="str">
        <f t="shared" si="3"/>
        <v>特定地域生活排水処理</v>
      </c>
      <c r="L6" s="33" t="str">
        <f t="shared" si="3"/>
        <v>K2</v>
      </c>
      <c r="M6" s="33" t="str">
        <f t="shared" si="3"/>
        <v>非設置</v>
      </c>
      <c r="N6" s="34" t="str">
        <f t="shared" si="3"/>
        <v>-</v>
      </c>
      <c r="O6" s="34">
        <f t="shared" si="3"/>
        <v>42.41</v>
      </c>
      <c r="P6" s="34">
        <f t="shared" si="3"/>
        <v>3.93</v>
      </c>
      <c r="Q6" s="34">
        <f t="shared" si="3"/>
        <v>100</v>
      </c>
      <c r="R6" s="34">
        <f t="shared" si="3"/>
        <v>2328</v>
      </c>
      <c r="S6" s="34">
        <f t="shared" si="3"/>
        <v>30770</v>
      </c>
      <c r="T6" s="34">
        <f t="shared" si="3"/>
        <v>264.11</v>
      </c>
      <c r="U6" s="34">
        <f t="shared" si="3"/>
        <v>116.5</v>
      </c>
      <c r="V6" s="34">
        <f t="shared" si="3"/>
        <v>1220</v>
      </c>
      <c r="W6" s="34">
        <f t="shared" si="3"/>
        <v>0.35</v>
      </c>
      <c r="X6" s="34">
        <f t="shared" si="3"/>
        <v>3485.71</v>
      </c>
      <c r="Y6" s="35" t="str">
        <f>IF(Y7="",NA(),Y7)</f>
        <v>-</v>
      </c>
      <c r="Z6" s="35" t="str">
        <f t="shared" ref="Z6:AH6" si="4">IF(Z7="",NA(),Z7)</f>
        <v>-</v>
      </c>
      <c r="AA6" s="35" t="str">
        <f t="shared" si="4"/>
        <v>-</v>
      </c>
      <c r="AB6" s="35" t="str">
        <f t="shared" si="4"/>
        <v>-</v>
      </c>
      <c r="AC6" s="35">
        <f t="shared" si="4"/>
        <v>100.33</v>
      </c>
      <c r="AD6" s="35" t="str">
        <f t="shared" si="4"/>
        <v>-</v>
      </c>
      <c r="AE6" s="35" t="str">
        <f t="shared" si="4"/>
        <v>-</v>
      </c>
      <c r="AF6" s="35" t="str">
        <f t="shared" si="4"/>
        <v>-</v>
      </c>
      <c r="AG6" s="35" t="str">
        <f t="shared" si="4"/>
        <v>-</v>
      </c>
      <c r="AH6" s="35">
        <f t="shared" si="4"/>
        <v>99.03</v>
      </c>
      <c r="AI6" s="34" t="str">
        <f>IF(AI7="","",IF(AI7="-","【-】","【"&amp;SUBSTITUTE(TEXT(AI7,"#,##0.00"),"-","△")&amp;"】"))</f>
        <v>【98.17】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74.239999999999995</v>
      </c>
      <c r="AT6" s="34" t="str">
        <f>IF(AT7="","",IF(AT7="-","【-】","【"&amp;SUBSTITUTE(TEXT(AT7,"#,##0.00"),"-","△")&amp;"】"))</f>
        <v>【92.20】</v>
      </c>
      <c r="AU6" s="35" t="str">
        <f>IF(AU7="",NA(),AU7)</f>
        <v>-</v>
      </c>
      <c r="AV6" s="35" t="str">
        <f t="shared" ref="AV6:BD6" si="6">IF(AV7="",NA(),AV7)</f>
        <v>-</v>
      </c>
      <c r="AW6" s="35" t="str">
        <f t="shared" si="6"/>
        <v>-</v>
      </c>
      <c r="AX6" s="35" t="str">
        <f t="shared" si="6"/>
        <v>-</v>
      </c>
      <c r="AY6" s="35">
        <f t="shared" si="6"/>
        <v>50.84</v>
      </c>
      <c r="AZ6" s="35" t="str">
        <f t="shared" si="6"/>
        <v>-</v>
      </c>
      <c r="BA6" s="35" t="str">
        <f t="shared" si="6"/>
        <v>-</v>
      </c>
      <c r="BB6" s="35" t="str">
        <f t="shared" si="6"/>
        <v>-</v>
      </c>
      <c r="BC6" s="35" t="str">
        <f t="shared" si="6"/>
        <v>-</v>
      </c>
      <c r="BD6" s="35">
        <f t="shared" si="6"/>
        <v>100.47</v>
      </c>
      <c r="BE6" s="34" t="str">
        <f>IF(BE7="","",IF(BE7="-","【-】","【"&amp;SUBSTITUTE(TEXT(BE7,"#,##0.00"),"-","△")&amp;"】"))</f>
        <v>【106.38】</v>
      </c>
      <c r="BF6" s="35" t="str">
        <f>IF(BF7="",NA(),BF7)</f>
        <v>-</v>
      </c>
      <c r="BG6" s="35" t="str">
        <f t="shared" ref="BG6:BO6" si="7">IF(BG7="",NA(),BG7)</f>
        <v>-</v>
      </c>
      <c r="BH6" s="35" t="str">
        <f t="shared" si="7"/>
        <v>-</v>
      </c>
      <c r="BI6" s="35" t="str">
        <f t="shared" si="7"/>
        <v>-</v>
      </c>
      <c r="BJ6" s="35">
        <f t="shared" si="7"/>
        <v>95.96</v>
      </c>
      <c r="BK6" s="35" t="str">
        <f t="shared" si="7"/>
        <v>-</v>
      </c>
      <c r="BL6" s="35" t="str">
        <f t="shared" si="7"/>
        <v>-</v>
      </c>
      <c r="BM6" s="35" t="str">
        <f t="shared" si="7"/>
        <v>-</v>
      </c>
      <c r="BN6" s="35" t="str">
        <f t="shared" si="7"/>
        <v>-</v>
      </c>
      <c r="BO6" s="35">
        <f t="shared" si="7"/>
        <v>294.27</v>
      </c>
      <c r="BP6" s="34" t="str">
        <f>IF(BP7="","",IF(BP7="-","【-】","【"&amp;SUBSTITUTE(TEXT(BP7,"#,##0.00"),"-","△")&amp;"】"))</f>
        <v>【314.13】</v>
      </c>
      <c r="BQ6" s="35" t="str">
        <f>IF(BQ7="",NA(),BQ7)</f>
        <v>-</v>
      </c>
      <c r="BR6" s="35" t="str">
        <f t="shared" ref="BR6:BZ6" si="8">IF(BR7="",NA(),BR7)</f>
        <v>-</v>
      </c>
      <c r="BS6" s="35" t="str">
        <f t="shared" si="8"/>
        <v>-</v>
      </c>
      <c r="BT6" s="35" t="str">
        <f t="shared" si="8"/>
        <v>-</v>
      </c>
      <c r="BU6" s="35">
        <f t="shared" si="8"/>
        <v>89.09</v>
      </c>
      <c r="BV6" s="35" t="str">
        <f t="shared" si="8"/>
        <v>-</v>
      </c>
      <c r="BW6" s="35" t="str">
        <f t="shared" si="8"/>
        <v>-</v>
      </c>
      <c r="BX6" s="35" t="str">
        <f t="shared" si="8"/>
        <v>-</v>
      </c>
      <c r="BY6" s="35" t="str">
        <f t="shared" si="8"/>
        <v>-</v>
      </c>
      <c r="BZ6" s="35">
        <f t="shared" si="8"/>
        <v>60.59</v>
      </c>
      <c r="CA6" s="34" t="str">
        <f>IF(CA7="","",IF(CA7="-","【-】","【"&amp;SUBSTITUTE(TEXT(CA7,"#,##0.00"),"-","△")&amp;"】"))</f>
        <v>【58.42】</v>
      </c>
      <c r="CB6" s="35" t="str">
        <f>IF(CB7="",NA(),CB7)</f>
        <v>-</v>
      </c>
      <c r="CC6" s="35" t="str">
        <f t="shared" ref="CC6:CK6" si="9">IF(CC7="",NA(),CC7)</f>
        <v>-</v>
      </c>
      <c r="CD6" s="35" t="str">
        <f t="shared" si="9"/>
        <v>-</v>
      </c>
      <c r="CE6" s="35" t="str">
        <f t="shared" si="9"/>
        <v>-</v>
      </c>
      <c r="CF6" s="35">
        <f t="shared" si="9"/>
        <v>185.54</v>
      </c>
      <c r="CG6" s="35" t="str">
        <f t="shared" si="9"/>
        <v>-</v>
      </c>
      <c r="CH6" s="35" t="str">
        <f t="shared" si="9"/>
        <v>-</v>
      </c>
      <c r="CI6" s="35" t="str">
        <f t="shared" si="9"/>
        <v>-</v>
      </c>
      <c r="CJ6" s="35" t="str">
        <f t="shared" si="9"/>
        <v>-</v>
      </c>
      <c r="CK6" s="35">
        <f t="shared" si="9"/>
        <v>280.23</v>
      </c>
      <c r="CL6" s="34" t="str">
        <f>IF(CL7="","",IF(CL7="-","【-】","【"&amp;SUBSTITUTE(TEXT(CL7,"#,##0.00"),"-","△")&amp;"】"))</f>
        <v>【282.28】</v>
      </c>
      <c r="CM6" s="35" t="str">
        <f>IF(CM7="",NA(),CM7)</f>
        <v>-</v>
      </c>
      <c r="CN6" s="35" t="str">
        <f t="shared" ref="CN6:CV6" si="10">IF(CN7="",NA(),CN7)</f>
        <v>-</v>
      </c>
      <c r="CO6" s="35" t="str">
        <f t="shared" si="10"/>
        <v>-</v>
      </c>
      <c r="CP6" s="35" t="str">
        <f t="shared" si="10"/>
        <v>-</v>
      </c>
      <c r="CQ6" s="35">
        <f t="shared" si="10"/>
        <v>45.13</v>
      </c>
      <c r="CR6" s="35" t="str">
        <f t="shared" si="10"/>
        <v>-</v>
      </c>
      <c r="CS6" s="35" t="str">
        <f t="shared" si="10"/>
        <v>-</v>
      </c>
      <c r="CT6" s="35" t="str">
        <f t="shared" si="10"/>
        <v>-</v>
      </c>
      <c r="CU6" s="35" t="str">
        <f t="shared" si="10"/>
        <v>-</v>
      </c>
      <c r="CV6" s="35">
        <f t="shared" si="10"/>
        <v>58.19</v>
      </c>
      <c r="CW6" s="34" t="str">
        <f>IF(CW7="","",IF(CW7="-","【-】","【"&amp;SUBSTITUTE(TEXT(CW7,"#,##0.00"),"-","△")&amp;"】"))</f>
        <v>【57.83】</v>
      </c>
      <c r="CX6" s="35" t="str">
        <f>IF(CX7="",NA(),CX7)</f>
        <v>-</v>
      </c>
      <c r="CY6" s="35" t="str">
        <f t="shared" ref="CY6:DG6" si="11">IF(CY7="",NA(),CY7)</f>
        <v>-</v>
      </c>
      <c r="CZ6" s="35" t="str">
        <f t="shared" si="11"/>
        <v>-</v>
      </c>
      <c r="DA6" s="35" t="str">
        <f t="shared" si="11"/>
        <v>-</v>
      </c>
      <c r="DB6" s="35">
        <f t="shared" si="11"/>
        <v>98.52</v>
      </c>
      <c r="DC6" s="35" t="str">
        <f t="shared" si="11"/>
        <v>-</v>
      </c>
      <c r="DD6" s="35" t="str">
        <f t="shared" si="11"/>
        <v>-</v>
      </c>
      <c r="DE6" s="35" t="str">
        <f t="shared" si="11"/>
        <v>-</v>
      </c>
      <c r="DF6" s="35" t="str">
        <f t="shared" si="11"/>
        <v>-</v>
      </c>
      <c r="DG6" s="35">
        <f t="shared" si="11"/>
        <v>87.8</v>
      </c>
      <c r="DH6" s="34" t="str">
        <f>IF(DH7="","",IF(DH7="-","【-】","【"&amp;SUBSTITUTE(TEXT(DH7,"#,##0.00"),"-","△")&amp;"】"))</f>
        <v>【77.67】</v>
      </c>
      <c r="DI6" s="35" t="str">
        <f>IF(DI7="",NA(),DI7)</f>
        <v>-</v>
      </c>
      <c r="DJ6" s="35" t="str">
        <f t="shared" ref="DJ6:DR6" si="12">IF(DJ7="",NA(),DJ7)</f>
        <v>-</v>
      </c>
      <c r="DK6" s="35" t="str">
        <f t="shared" si="12"/>
        <v>-</v>
      </c>
      <c r="DL6" s="35" t="str">
        <f t="shared" si="12"/>
        <v>-</v>
      </c>
      <c r="DM6" s="35">
        <f t="shared" si="12"/>
        <v>4.47</v>
      </c>
      <c r="DN6" s="35" t="str">
        <f t="shared" si="12"/>
        <v>-</v>
      </c>
      <c r="DO6" s="35" t="str">
        <f t="shared" si="12"/>
        <v>-</v>
      </c>
      <c r="DP6" s="35" t="str">
        <f t="shared" si="12"/>
        <v>-</v>
      </c>
      <c r="DQ6" s="35" t="str">
        <f t="shared" si="12"/>
        <v>-</v>
      </c>
      <c r="DR6" s="35">
        <f t="shared" si="12"/>
        <v>15.74</v>
      </c>
      <c r="DS6" s="34" t="str">
        <f>IF(DS7="","",IF(DS7="-","【-】","【"&amp;SUBSTITUTE(TEXT(DS7,"#,##0.00"),"-","△")&amp;"】"))</f>
        <v>【15.64】</v>
      </c>
      <c r="DT6" s="35" t="str">
        <f>IF(DT7="",NA(),DT7)</f>
        <v>-</v>
      </c>
      <c r="DU6" s="35" t="str">
        <f t="shared" ref="DU6:EC6" si="13">IF(DU7="",NA(),DU7)</f>
        <v>-</v>
      </c>
      <c r="DV6" s="35" t="str">
        <f t="shared" si="13"/>
        <v>-</v>
      </c>
      <c r="DW6" s="35" t="str">
        <f t="shared" si="13"/>
        <v>-</v>
      </c>
      <c r="DX6" s="35" t="str">
        <f t="shared" si="13"/>
        <v>-</v>
      </c>
      <c r="DY6" s="35" t="str">
        <f t="shared" si="13"/>
        <v>-</v>
      </c>
      <c r="DZ6" s="35" t="str">
        <f t="shared" si="13"/>
        <v>-</v>
      </c>
      <c r="EA6" s="35" t="str">
        <f t="shared" si="13"/>
        <v>-</v>
      </c>
      <c r="EB6" s="35" t="str">
        <f t="shared" si="13"/>
        <v>-</v>
      </c>
      <c r="EC6" s="35" t="str">
        <f t="shared" si="13"/>
        <v>-</v>
      </c>
      <c r="ED6" s="34" t="str">
        <f>IF(ED7="","",IF(ED7="-","【-】","【"&amp;SUBSTITUTE(TEXT(ED7,"#,##0.00"),"-","△")&amp;"】"))</f>
        <v>【-】</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8" s="36" customFormat="1" x14ac:dyDescent="0.15">
      <c r="A7" s="28"/>
      <c r="B7" s="37">
        <v>2020</v>
      </c>
      <c r="C7" s="37">
        <v>192139</v>
      </c>
      <c r="D7" s="37">
        <v>46</v>
      </c>
      <c r="E7" s="37">
        <v>18</v>
      </c>
      <c r="F7" s="37">
        <v>0</v>
      </c>
      <c r="G7" s="37">
        <v>0</v>
      </c>
      <c r="H7" s="37" t="s">
        <v>95</v>
      </c>
      <c r="I7" s="37" t="s">
        <v>96</v>
      </c>
      <c r="J7" s="37" t="s">
        <v>97</v>
      </c>
      <c r="K7" s="37" t="s">
        <v>98</v>
      </c>
      <c r="L7" s="37" t="s">
        <v>99</v>
      </c>
      <c r="M7" s="37" t="s">
        <v>100</v>
      </c>
      <c r="N7" s="38" t="s">
        <v>101</v>
      </c>
      <c r="O7" s="38">
        <v>42.41</v>
      </c>
      <c r="P7" s="38">
        <v>3.93</v>
      </c>
      <c r="Q7" s="38">
        <v>100</v>
      </c>
      <c r="R7" s="38">
        <v>2328</v>
      </c>
      <c r="S7" s="38">
        <v>30770</v>
      </c>
      <c r="T7" s="38">
        <v>264.11</v>
      </c>
      <c r="U7" s="38">
        <v>116.5</v>
      </c>
      <c r="V7" s="38">
        <v>1220</v>
      </c>
      <c r="W7" s="38">
        <v>0.35</v>
      </c>
      <c r="X7" s="38">
        <v>3485.71</v>
      </c>
      <c r="Y7" s="38" t="s">
        <v>101</v>
      </c>
      <c r="Z7" s="38" t="s">
        <v>101</v>
      </c>
      <c r="AA7" s="38" t="s">
        <v>101</v>
      </c>
      <c r="AB7" s="38" t="s">
        <v>101</v>
      </c>
      <c r="AC7" s="38">
        <v>100.33</v>
      </c>
      <c r="AD7" s="38" t="s">
        <v>101</v>
      </c>
      <c r="AE7" s="38" t="s">
        <v>101</v>
      </c>
      <c r="AF7" s="38" t="s">
        <v>101</v>
      </c>
      <c r="AG7" s="38" t="s">
        <v>101</v>
      </c>
      <c r="AH7" s="38">
        <v>99.03</v>
      </c>
      <c r="AI7" s="38">
        <v>98.17</v>
      </c>
      <c r="AJ7" s="38" t="s">
        <v>101</v>
      </c>
      <c r="AK7" s="38" t="s">
        <v>101</v>
      </c>
      <c r="AL7" s="38" t="s">
        <v>101</v>
      </c>
      <c r="AM7" s="38" t="s">
        <v>101</v>
      </c>
      <c r="AN7" s="38">
        <v>0</v>
      </c>
      <c r="AO7" s="38" t="s">
        <v>101</v>
      </c>
      <c r="AP7" s="38" t="s">
        <v>101</v>
      </c>
      <c r="AQ7" s="38" t="s">
        <v>101</v>
      </c>
      <c r="AR7" s="38" t="s">
        <v>101</v>
      </c>
      <c r="AS7" s="38">
        <v>74.239999999999995</v>
      </c>
      <c r="AT7" s="38">
        <v>92.2</v>
      </c>
      <c r="AU7" s="38" t="s">
        <v>101</v>
      </c>
      <c r="AV7" s="38" t="s">
        <v>101</v>
      </c>
      <c r="AW7" s="38" t="s">
        <v>101</v>
      </c>
      <c r="AX7" s="38" t="s">
        <v>101</v>
      </c>
      <c r="AY7" s="38">
        <v>50.84</v>
      </c>
      <c r="AZ7" s="38" t="s">
        <v>101</v>
      </c>
      <c r="BA7" s="38" t="s">
        <v>101</v>
      </c>
      <c r="BB7" s="38" t="s">
        <v>101</v>
      </c>
      <c r="BC7" s="38" t="s">
        <v>101</v>
      </c>
      <c r="BD7" s="38">
        <v>100.47</v>
      </c>
      <c r="BE7" s="38">
        <v>106.38</v>
      </c>
      <c r="BF7" s="38" t="s">
        <v>101</v>
      </c>
      <c r="BG7" s="38" t="s">
        <v>101</v>
      </c>
      <c r="BH7" s="38" t="s">
        <v>101</v>
      </c>
      <c r="BI7" s="38" t="s">
        <v>101</v>
      </c>
      <c r="BJ7" s="38">
        <v>95.96</v>
      </c>
      <c r="BK7" s="38" t="s">
        <v>101</v>
      </c>
      <c r="BL7" s="38" t="s">
        <v>101</v>
      </c>
      <c r="BM7" s="38" t="s">
        <v>101</v>
      </c>
      <c r="BN7" s="38" t="s">
        <v>101</v>
      </c>
      <c r="BO7" s="38">
        <v>294.27</v>
      </c>
      <c r="BP7" s="38">
        <v>314.13</v>
      </c>
      <c r="BQ7" s="38" t="s">
        <v>101</v>
      </c>
      <c r="BR7" s="38" t="s">
        <v>101</v>
      </c>
      <c r="BS7" s="38" t="s">
        <v>101</v>
      </c>
      <c r="BT7" s="38" t="s">
        <v>101</v>
      </c>
      <c r="BU7" s="38">
        <v>89.09</v>
      </c>
      <c r="BV7" s="38" t="s">
        <v>101</v>
      </c>
      <c r="BW7" s="38" t="s">
        <v>101</v>
      </c>
      <c r="BX7" s="38" t="s">
        <v>101</v>
      </c>
      <c r="BY7" s="38" t="s">
        <v>101</v>
      </c>
      <c r="BZ7" s="38">
        <v>60.59</v>
      </c>
      <c r="CA7" s="38">
        <v>58.42</v>
      </c>
      <c r="CB7" s="38" t="s">
        <v>101</v>
      </c>
      <c r="CC7" s="38" t="s">
        <v>101</v>
      </c>
      <c r="CD7" s="38" t="s">
        <v>101</v>
      </c>
      <c r="CE7" s="38" t="s">
        <v>101</v>
      </c>
      <c r="CF7" s="38">
        <v>185.54</v>
      </c>
      <c r="CG7" s="38" t="s">
        <v>101</v>
      </c>
      <c r="CH7" s="38" t="s">
        <v>101</v>
      </c>
      <c r="CI7" s="38" t="s">
        <v>101</v>
      </c>
      <c r="CJ7" s="38" t="s">
        <v>101</v>
      </c>
      <c r="CK7" s="38">
        <v>280.23</v>
      </c>
      <c r="CL7" s="38">
        <v>282.27999999999997</v>
      </c>
      <c r="CM7" s="38" t="s">
        <v>101</v>
      </c>
      <c r="CN7" s="38" t="s">
        <v>101</v>
      </c>
      <c r="CO7" s="38" t="s">
        <v>101</v>
      </c>
      <c r="CP7" s="38" t="s">
        <v>101</v>
      </c>
      <c r="CQ7" s="38">
        <v>45.13</v>
      </c>
      <c r="CR7" s="38" t="s">
        <v>101</v>
      </c>
      <c r="CS7" s="38" t="s">
        <v>101</v>
      </c>
      <c r="CT7" s="38" t="s">
        <v>101</v>
      </c>
      <c r="CU7" s="38" t="s">
        <v>101</v>
      </c>
      <c r="CV7" s="38">
        <v>58.19</v>
      </c>
      <c r="CW7" s="38">
        <v>57.83</v>
      </c>
      <c r="CX7" s="38" t="s">
        <v>101</v>
      </c>
      <c r="CY7" s="38" t="s">
        <v>101</v>
      </c>
      <c r="CZ7" s="38" t="s">
        <v>101</v>
      </c>
      <c r="DA7" s="38" t="s">
        <v>101</v>
      </c>
      <c r="DB7" s="38">
        <v>98.52</v>
      </c>
      <c r="DC7" s="38" t="s">
        <v>101</v>
      </c>
      <c r="DD7" s="38" t="s">
        <v>101</v>
      </c>
      <c r="DE7" s="38" t="s">
        <v>101</v>
      </c>
      <c r="DF7" s="38" t="s">
        <v>101</v>
      </c>
      <c r="DG7" s="38">
        <v>87.8</v>
      </c>
      <c r="DH7" s="38">
        <v>77.67</v>
      </c>
      <c r="DI7" s="38" t="s">
        <v>101</v>
      </c>
      <c r="DJ7" s="38" t="s">
        <v>101</v>
      </c>
      <c r="DK7" s="38" t="s">
        <v>101</v>
      </c>
      <c r="DL7" s="38" t="s">
        <v>101</v>
      </c>
      <c r="DM7" s="38">
        <v>4.47</v>
      </c>
      <c r="DN7" s="38" t="s">
        <v>101</v>
      </c>
      <c r="DO7" s="38" t="s">
        <v>101</v>
      </c>
      <c r="DP7" s="38" t="s">
        <v>101</v>
      </c>
      <c r="DQ7" s="38" t="s">
        <v>101</v>
      </c>
      <c r="DR7" s="38">
        <v>15.74</v>
      </c>
      <c r="DS7" s="38">
        <v>15.64</v>
      </c>
      <c r="DT7" s="38" t="s">
        <v>101</v>
      </c>
      <c r="DU7" s="38" t="s">
        <v>101</v>
      </c>
      <c r="DV7" s="38" t="s">
        <v>101</v>
      </c>
      <c r="DW7" s="38" t="s">
        <v>101</v>
      </c>
      <c r="DX7" s="38" t="s">
        <v>101</v>
      </c>
      <c r="DY7" s="38" t="s">
        <v>101</v>
      </c>
      <c r="DZ7" s="38" t="s">
        <v>101</v>
      </c>
      <c r="EA7" s="38" t="s">
        <v>101</v>
      </c>
      <c r="EB7" s="38" t="s">
        <v>101</v>
      </c>
      <c r="EC7" s="38" t="s">
        <v>101</v>
      </c>
      <c r="ED7" s="38" t="s">
        <v>101</v>
      </c>
      <c r="EE7" s="38" t="s">
        <v>101</v>
      </c>
      <c r="EF7" s="38" t="s">
        <v>101</v>
      </c>
      <c r="EG7" s="38" t="s">
        <v>101</v>
      </c>
      <c r="EH7" s="38" t="s">
        <v>101</v>
      </c>
      <c r="EI7" s="38" t="s">
        <v>101</v>
      </c>
      <c r="EJ7" s="38" t="s">
        <v>101</v>
      </c>
      <c r="EK7" s="38" t="s">
        <v>101</v>
      </c>
      <c r="EL7" s="38" t="s">
        <v>101</v>
      </c>
      <c r="EM7" s="38" t="s">
        <v>101</v>
      </c>
      <c r="EN7" s="38" t="s">
        <v>101</v>
      </c>
      <c r="EO7" s="38" t="s">
        <v>101</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107</v>
      </c>
    </row>
    <row r="12" spans="1:148" x14ac:dyDescent="0.15">
      <c r="B12">
        <v>1</v>
      </c>
      <c r="C12">
        <v>1</v>
      </c>
      <c r="D12">
        <v>1</v>
      </c>
      <c r="E12">
        <v>1</v>
      </c>
      <c r="F12">
        <v>2</v>
      </c>
      <c r="G12" t="s">
        <v>108</v>
      </c>
    </row>
    <row r="13" spans="1:148" x14ac:dyDescent="0.15">
      <c r="B13" t="s">
        <v>109</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甲州市</cp:lastModifiedBy>
  <cp:lastPrinted>2022-01-17T07:56:47Z</cp:lastPrinted>
  <dcterms:created xsi:type="dcterms:W3CDTF">2021-12-03T07:39:19Z</dcterms:created>
  <dcterms:modified xsi:type="dcterms:W3CDTF">2022-01-17T07:56:49Z</dcterms:modified>
  <cp:category/>
</cp:coreProperties>
</file>