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 公営企業部\01 上下水道業務課\★03 下水道総務係\旧　下水道総務係\01.総務担当\17調査回答\経営比較分析\R3調査（R2決算）\県提出用\農排\"/>
    </mc:Choice>
  </mc:AlternateContent>
  <workbookProtection workbookAlgorithmName="SHA-512" workbookHashValue="DAuES1j7ZIx5Jw/ukhsXQlp++UuhWy/dFfZeH6aHwrOXGhcPz+YPLKgjIXUd6B77LZ1oNZPH9XUwVoHUN6F4NQ==" workbookSaltValue="BNm0gOD6VLe6WVjUg5Ty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P10" i="4"/>
  <c r="BB8" i="4"/>
  <c r="AT8" i="4"/>
  <c r="AD8" i="4"/>
  <c r="W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<sst xmlns="http://schemas.openxmlformats.org/spreadsheetml/2006/main" count="236" uniqueCount="119">
  <si>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</si>
  <si>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</si>
  <si>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</si>
  <si>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</si>
  <si>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</si>
  <si>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</si>
  <si>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</si>
  <si>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</si>
  <si>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</si>
  <si>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</si>
  <si>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</si>
  <si>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</si>
  <si>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</si>
  <si>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</si>
  <si>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</si>
  <si>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</si>
  <si>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</si>
  <si>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</si>
  <si>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</si>
  <si>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</si>
  <si>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</si>
  <si>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</si>
  <si>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</si>
  <si>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</si>
  <si>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</si>
  <si>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</si>
  <si>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</si>
  <si>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</si>
  <si>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</si>
  <si>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</si>
  <si>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</si>
  <si>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</si>
  <si>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</si>
  <si>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</si>
  <si>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</si>
  <si>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</si>
  <si>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</si>
  <si>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</si>
  <si>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</si>
  <si>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</si>
  <si>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</si>
  <si>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</si>
  <si>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</si>
  <si>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</si>
  <si>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</si>
  <si>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</si>
  <si>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</si>
  <si>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</si>
  <si>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</si>
  <si>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</si>
  <si>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</si>
  <si>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</si>
  <si>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</si>
  <si>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</si>
  <si>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</si>
  <si>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</si>
  <si>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</si>
  <si>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</si>
  <si>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</si>
  <si>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</si>
  <si>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</si>
  <si>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</si>
  <si>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</si>
  <si>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</si>
  <si>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</si>
  <si>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</si>
  <si>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</si>
  <si>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</si>
  <si>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</si>
  <si>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</si>
  <si>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</si>
  <si>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</si>
  <si>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</si>
  <si>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</si>
  <si>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</si>
  <si>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</si>
  <si>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</si>
  <si>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</si>
  <si>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</si>
  <si>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</si>
  <si>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</si>
  <si>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</si>
  <si>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</si>
  <si>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</si>
  <si>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</si>
  <si>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</si>
  <si>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</si>
  <si>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</si>
  <si>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</si>
  <si>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</si>
  <si>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</si>
  <si>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</si>
  <si>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</si>
  <si>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</si>
  <si>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</si>
  <si>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</si>
  <si>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</si>
  <si>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</si>
  <si>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</si>
  <si>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</si>
  <si>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</si>
  <si>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</si>
  <si>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</si>
  <si>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</si>
  <si>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</si>
  <si>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</si>
  <si>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</si>
  <si>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</si>
  <si>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</si>
  <si>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</si>
  <si>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</si>
  <si>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</si>
  <si>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</si>
  <si>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</si>
  <si>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</si>
  <si>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</si>
  <si>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①、④について
　甲斐市農業集落排水施設の利用人口は減少していくと想定している。今後は策定した最適化構想に従い維持管理を行う必要があるが、現状では事業資金の新たな借入はなく、借入金の現在高は徐々に減額している。これに伴い、一般会計繰入金の依存度は低くなっている。
⑤、⑥について
　類似団体よりも経費回収率の水準が低く、汚水処理原価も高い水準であるため、健全化のためには使用料の値上げなどを検討する必要がある。しかし、借入金の残高は徐々に減少していき、一般会計繰入金も減少するため、使用料については現状を維持していく考えである。
⑦について
　類似団体よりも高い水準であるが、将来的に利用人口は減少することを想定しているため、今後も同規模の維持管理に努めていく。
⑧について
　水洗化率は100％を維持している。</t>
    <rPh sb="9" eb="12">
      <t>カイシ</t>
    </rPh>
    <rPh sb="12" eb="14">
      <t>ノウギョウ</t>
    </rPh>
    <rPh sb="14" eb="16">
      <t>シュウラク</t>
    </rPh>
    <rPh sb="16" eb="18">
      <t>ハイスイ</t>
    </rPh>
    <rPh sb="18" eb="20">
      <t>シセツ</t>
    </rPh>
    <rPh sb="21" eb="23">
      <t>リヨウ</t>
    </rPh>
    <rPh sb="23" eb="25">
      <t>ジンコウ</t>
    </rPh>
    <rPh sb="26" eb="28">
      <t>ゲンショウ</t>
    </rPh>
    <rPh sb="33" eb="35">
      <t>ソウテイ</t>
    </rPh>
    <rPh sb="40" eb="42">
      <t>コンゴ</t>
    </rPh>
    <rPh sb="43" eb="45">
      <t>サクテイ</t>
    </rPh>
    <rPh sb="53" eb="54">
      <t>シタガ</t>
    </rPh>
    <rPh sb="55" eb="59">
      <t>イジカンリ</t>
    </rPh>
    <rPh sb="60" eb="61">
      <t>オコナ</t>
    </rPh>
    <rPh sb="69" eb="71">
      <t>ゲンジョウ</t>
    </rPh>
    <rPh sb="73" eb="75">
      <t>ジギョウ</t>
    </rPh>
    <rPh sb="75" eb="77">
      <t>シキン</t>
    </rPh>
    <rPh sb="78" eb="79">
      <t>アラ</t>
    </rPh>
    <rPh sb="81" eb="83">
      <t>シャクニュウ</t>
    </rPh>
    <rPh sb="87" eb="89">
      <t>シャクニュウ</t>
    </rPh>
    <rPh sb="89" eb="90">
      <t>キン</t>
    </rPh>
    <rPh sb="91" eb="93">
      <t>ゲンザイ</t>
    </rPh>
    <rPh sb="93" eb="94">
      <t>ダカ</t>
    </rPh>
    <rPh sb="95" eb="97">
      <t>ジョジョ</t>
    </rPh>
    <rPh sb="98" eb="100">
      <t>ゲンガク</t>
    </rPh>
    <rPh sb="108" eb="109">
      <t>トモナ</t>
    </rPh>
    <rPh sb="111" eb="113">
      <t>イッパン</t>
    </rPh>
    <rPh sb="113" eb="115">
      <t>カイケイ</t>
    </rPh>
    <rPh sb="115" eb="117">
      <t>クリイレ</t>
    </rPh>
    <rPh sb="117" eb="118">
      <t>キン</t>
    </rPh>
    <rPh sb="119" eb="122">
      <t>イゾンド</t>
    </rPh>
    <rPh sb="123" eb="124">
      <t>ヒク</t>
    </rPh>
    <rPh sb="142" eb="144">
      <t>ルイジ</t>
    </rPh>
    <rPh sb="144" eb="146">
      <t>ダンタイ</t>
    </rPh>
    <rPh sb="149" eb="151">
      <t>ケイヒ</t>
    </rPh>
    <rPh sb="151" eb="153">
      <t>カイシュウ</t>
    </rPh>
    <rPh sb="153" eb="154">
      <t>リツ</t>
    </rPh>
    <rPh sb="155" eb="157">
      <t>スイジュン</t>
    </rPh>
    <rPh sb="158" eb="159">
      <t>ヒク</t>
    </rPh>
    <rPh sb="161" eb="163">
      <t>オスイ</t>
    </rPh>
    <rPh sb="163" eb="165">
      <t>ショリ</t>
    </rPh>
    <rPh sb="165" eb="167">
      <t>ゲンカ</t>
    </rPh>
    <rPh sb="168" eb="169">
      <t>タカ</t>
    </rPh>
    <rPh sb="170" eb="172">
      <t>スイジュン</t>
    </rPh>
    <rPh sb="178" eb="181">
      <t>ケンゼンカ</t>
    </rPh>
    <rPh sb="186" eb="189">
      <t>シヨウリョウ</t>
    </rPh>
    <rPh sb="190" eb="192">
      <t>ネア</t>
    </rPh>
    <rPh sb="196" eb="198">
      <t>ケントウ</t>
    </rPh>
    <rPh sb="200" eb="202">
      <t>ヒツヨウ</t>
    </rPh>
    <rPh sb="210" eb="213">
      <t>シャクニュウキン</t>
    </rPh>
    <rPh sb="214" eb="216">
      <t>ザンダカ</t>
    </rPh>
    <rPh sb="217" eb="219">
      <t>ジョジョ</t>
    </rPh>
    <rPh sb="220" eb="222">
      <t>ゲンショウ</t>
    </rPh>
    <rPh sb="227" eb="229">
      <t>イッパン</t>
    </rPh>
    <rPh sb="229" eb="231">
      <t>カイケイ</t>
    </rPh>
    <rPh sb="231" eb="233">
      <t>クリイレ</t>
    </rPh>
    <rPh sb="233" eb="234">
      <t>キン</t>
    </rPh>
    <rPh sb="235" eb="237">
      <t>ゲンショウ</t>
    </rPh>
    <rPh sb="242" eb="245">
      <t>シヨウリョウ</t>
    </rPh>
    <rPh sb="250" eb="252">
      <t>ゲンジョウ</t>
    </rPh>
    <rPh sb="253" eb="255">
      <t>イジ</t>
    </rPh>
    <rPh sb="259" eb="260">
      <t>カンガ</t>
    </rPh>
    <rPh sb="274" eb="276">
      <t>ルイジ</t>
    </rPh>
    <rPh sb="276" eb="278">
      <t>ダンタイ</t>
    </rPh>
    <rPh sb="281" eb="282">
      <t>タカ</t>
    </rPh>
    <rPh sb="283" eb="285">
      <t>スイジュン</t>
    </rPh>
    <rPh sb="290" eb="293">
      <t>ショウライテキ</t>
    </rPh>
    <phoneticPr fontId="4"/>
  </si>
  <si>
    <t>　供用開始は平成7年度である。
　令和2年度に最適化構想を策定した最適化構想に基づく改修等を行い、適正に維持管理を実施する。</t>
    <phoneticPr fontId="4"/>
  </si>
  <si>
    <t>　農業集落排水事業は、現在特定のひとつの地域のみが対象となっており、今後においても対象地域の拡大や新たな地域での展開は見込んでいない。
　借入金の現在高は徐々に減額していくため、一般会計繰入金の依存度も低くなる。
　よって、事業の主たる収入である使用料については現状維持とする。
　また、今後は最適化構想に基づき、施設の改修等を行い維持管理等を実施していく。</t>
    <rPh sb="144" eb="146">
      <t>コンゴ</t>
    </rPh>
    <rPh sb="162" eb="163">
      <t>トウ</t>
    </rPh>
    <rPh sb="164" eb="165">
      <t>オコナ</t>
    </rPh>
    <rPh sb="172" eb="17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</si>
</sst>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F7-4477-8FC4-52A2711A05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3F7-4477-8FC4-52A2711A05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70.45</c:v>
                </c:pt>
                <c:pt idx="1">
                  <c:v>77.5</c:v>
                </c:pt>
                <c:pt idx="2">
                  <c:v>80</c:v>
                </c:pt>
                <c:pt idx="3">
                  <c:v>80</c:v>
                </c:pt>
                <c:pt idx="4">
                  <c:v>72.5</c:v>
                </c:pt>
              </c:numCache>
            </c:numRef>
          </c:val>
          <c:extLst>
            <c:ext xmlns:c16="http://schemas.microsoft.com/office/drawing/2014/chart" uri="{C3380CC4-5D6E-409C-BE32-E72D297353CC}">
              <c16:uniqueId val="{00000000-B7FF-413C-AA7E-7B8ED027FE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7FF-413C-AA7E-7B8ED027FE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CFC-4E81-96CF-609B353A2A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CFC-4E81-96CF-609B353A2A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86.74</c:v>
                </c:pt>
                <c:pt idx="1">
                  <c:v>92.57</c:v>
                </c:pt>
                <c:pt idx="2">
                  <c:v>91.56</c:v>
                </c:pt>
                <c:pt idx="3">
                  <c:v>93.62</c:v>
                </c:pt>
                <c:pt idx="4">
                  <c:v>95.29</c:v>
                </c:pt>
              </c:numCache>
            </c:numRef>
          </c:val>
          <c:extLst>
            <c:ext xmlns:c16="http://schemas.microsoft.com/office/drawing/2014/chart" uri="{C3380CC4-5D6E-409C-BE32-E72D297353CC}">
              <c16:uniqueId val="{00000000-30FB-4744-8E12-204033A20B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B-4744-8E12-204033A20B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7-4307-B7CD-5A6F966349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7-4307-B7CD-5A6F966349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EC-415D-B18F-A3EED4BAC5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EC-415D-B18F-A3EED4BAC5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F-4098-A122-28D7F94B78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F-4098-A122-28D7F94B78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3C-4174-A112-060E08FDD9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3C-4174-A112-060E08FDD9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846.48</c:v>
                </c:pt>
                <c:pt idx="1">
                  <c:v>434.07</c:v>
                </c:pt>
                <c:pt idx="2">
                  <c:v>392.38</c:v>
                </c:pt>
                <c:pt idx="3">
                  <c:v>338.5</c:v>
                </c:pt>
                <c:pt idx="4">
                  <c:v>242.75</c:v>
                </c:pt>
              </c:numCache>
            </c:numRef>
          </c:val>
          <c:extLst>
            <c:ext xmlns:c16="http://schemas.microsoft.com/office/drawing/2014/chart" uri="{C3380CC4-5D6E-409C-BE32-E72D297353CC}">
              <c16:uniqueId val="{00000000-04DF-4961-A65B-9531B0513C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4DF-4961-A65B-9531B0513C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22.94</c:v>
                </c:pt>
                <c:pt idx="1">
                  <c:v>24.26</c:v>
                </c:pt>
                <c:pt idx="2">
                  <c:v>23.47</c:v>
                </c:pt>
                <c:pt idx="3">
                  <c:v>11.4</c:v>
                </c:pt>
                <c:pt idx="4">
                  <c:v>21.15</c:v>
                </c:pt>
              </c:numCache>
            </c:numRef>
          </c:val>
          <c:extLst>
            <c:ext xmlns:c16="http://schemas.microsoft.com/office/drawing/2014/chart" uri="{C3380CC4-5D6E-409C-BE32-E72D297353CC}">
              <c16:uniqueId val="{00000000-5199-4532-A92E-250E6975EA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199-4532-A92E-250E6975EA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499.96</c:v>
                </c:pt>
                <c:pt idx="1">
                  <c:v>474.97</c:v>
                </c:pt>
                <c:pt idx="2">
                  <c:v>441.04</c:v>
                </c:pt>
                <c:pt idx="3">
                  <c:v>929.14</c:v>
                </c:pt>
                <c:pt idx="4">
                  <c:v>576.03</c:v>
                </c:pt>
              </c:numCache>
            </c:numRef>
          </c:val>
          <c:extLst>
            <c:ext xmlns:c16="http://schemas.microsoft.com/office/drawing/2014/chart" uri="{C3380CC4-5D6E-409C-BE32-E72D297353CC}">
              <c16:uniqueId val="{00000000-2E75-4F5B-B48A-A736727FF3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E75-4F5B-B48A-A736727FF3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76038</v>
      </c>
      <c r="AM8" s="51"/>
      <c r="AN8" s="51"/>
      <c r="AO8" s="51"/>
      <c r="AP8" s="51"/>
      <c r="AQ8" s="51"/>
      <c r="AR8" s="51"/>
      <c r="AS8" s="51"/>
      <c r="AT8" s="46">
        <f>データ!T6</f>
        <v>71.95</v>
      </c>
      <c r="AU8" s="46"/>
      <c r="AV8" s="46"/>
      <c r="AW8" s="46"/>
      <c r="AX8" s="46"/>
      <c r="AY8" s="46"/>
      <c r="AZ8" s="46"/>
      <c r="BA8" s="46"/>
      <c r="BB8" s="46">
        <f>データ!U6</f>
        <v>1056.82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0.11</v>
      </c>
      <c r="Q10" s="46"/>
      <c r="R10" s="46"/>
      <c r="S10" s="46"/>
      <c r="T10" s="46"/>
      <c r="U10" s="46"/>
      <c r="V10" s="46"/>
      <c r="W10" s="46">
        <f>データ!Q6</f>
        <v>100</v>
      </c>
      <c r="X10" s="46"/>
      <c r="Y10" s="46"/>
      <c r="Z10" s="46"/>
      <c r="AA10" s="46"/>
      <c r="AB10" s="46"/>
      <c r="AC10" s="46"/>
      <c r="AD10" s="51">
        <f>データ!R6</f>
        <v>2926</v>
      </c>
      <c r="AE10" s="51"/>
      <c r="AF10" s="51"/>
      <c r="AG10" s="51"/>
      <c r="AH10" s="51"/>
      <c r="AI10" s="51"/>
      <c r="AJ10" s="51"/>
      <c r="AK10" s="2"/>
      <c r="AL10" s="51">
        <f>データ!V6</f>
        <v>82</v>
      </c>
      <c r="AM10" s="51"/>
      <c r="AN10" s="51"/>
      <c r="AO10" s="51"/>
      <c r="AP10" s="51"/>
      <c r="AQ10" s="51"/>
      <c r="AR10" s="51"/>
      <c r="AS10" s="51"/>
      <c r="AT10" s="46">
        <f>データ!W6</f>
        <v>0.03</v>
      </c>
      <c r="AU10" s="46"/>
      <c r="AV10" s="46"/>
      <c r="AW10" s="46"/>
      <c r="AX10" s="46"/>
      <c r="AY10" s="46"/>
      <c r="AZ10" s="46"/>
      <c r="BA10" s="46"/>
      <c r="BB10" s="46">
        <f>データ!X6</f>
        <v>2733.33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swDTenFpugiwiIsk3+bpatbwhvlCHP+piW+oQNq5uB3wuZE0jElEM3kWyeKaJl26X1aoNaUGexFrbwG678s4xA==" saltValue="xcukSZw5ysU5KzH6ao0C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192104</v>
      </c>
      <c r="D6" s="33">
        <f t="shared" si="3"/>
        <v>47</v>
      </c>
      <c r="E6" s="33">
        <f t="shared" si="3"/>
        <v>17</v>
      </c>
      <c r="F6" s="33">
        <f t="shared" si="3"/>
        <v>5</v>
      </c>
      <c r="G6" s="33">
        <f t="shared" si="3"/>
        <v>0</v>
      </c>
      <c r="H6" s="33" t="str">
        <f t="shared" si="3"/>
        <v>山梨県　甲斐市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0.11</v>
      </c>
      <c r="Q6" s="34">
        <f t="shared" si="3"/>
        <v>100</v>
      </c>
      <c r="R6" s="34">
        <f t="shared" si="3"/>
        <v>2926</v>
      </c>
      <c r="S6" s="34">
        <f t="shared" si="3"/>
        <v>76038</v>
      </c>
      <c r="T6" s="34">
        <f t="shared" si="3"/>
        <v>71.95</v>
      </c>
      <c r="U6" s="34">
        <f t="shared" si="3"/>
        <v>1056.82</v>
      </c>
      <c r="V6" s="34">
        <f t="shared" si="3"/>
        <v>82</v>
      </c>
      <c r="W6" s="34">
        <f t="shared" si="3"/>
        <v>0.03</v>
      </c>
      <c r="X6" s="34">
        <f t="shared" si="3"/>
        <v>2733.33</v>
      </c>
      <c r="Y6" s="35">
        <f>IF(Y7="",NA(),Y7)</f>
        <v>86.74</v>
      </c>
      <c r="Z6" s="35">
        <f t="shared" ref="Z6:AH6" si="4">IF(Z7="",NA(),Z7)</f>
        <v>92.57</v>
      </c>
      <c r="AA6" s="35">
        <f t="shared" si="4"/>
        <v>91.56</v>
      </c>
      <c r="AB6" s="35">
        <f t="shared" si="4"/>
        <v>93.62</v>
      </c>
      <c r="AC6" s="35">
        <f t="shared" si="4"/>
        <v>95.29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846.48</v>
      </c>
      <c r="BG6" s="35">
        <f t="shared" ref="BG6:BO6" si="7">IF(BG7="",NA(),BG7)</f>
        <v>434.07</v>
      </c>
      <c r="BH6" s="35">
        <f t="shared" si="7"/>
        <v>392.38</v>
      </c>
      <c r="BI6" s="35">
        <f t="shared" si="7"/>
        <v>338.5</v>
      </c>
      <c r="BJ6" s="35">
        <f t="shared" si="7"/>
        <v>242.75</v>
      </c>
      <c r="BK6" s="35">
        <f t="shared" si="7"/>
        <v>974.93</v>
      </c>
      <c r="BL6" s="35">
        <f t="shared" si="7"/>
        <v>855.8</v>
      </c>
      <c r="BM6" s="35">
        <f t="shared" si="7"/>
        <v>789.46</v>
      </c>
      <c r="BN6" s="35">
        <f t="shared" si="7"/>
        <v>826.83</v>
      </c>
      <c r="BO6" s="35">
        <f t="shared" si="7"/>
        <v>867.83</v>
      </c>
      <c r="BP6" s="34" t="str">
        <f>IF(BP7="","",IF(BP7="-","【-】","【"&amp;SUBSTITUTE(TEXT(BP7,"#,##0.00"),"-","△")&amp;"】"))</f>
        <v>【832.52】</v>
      </c>
      <c r="BQ6" s="35">
        <f>IF(BQ7="",NA(),BQ7)</f>
        <v>22.94</v>
      </c>
      <c r="BR6" s="35">
        <f t="shared" ref="BR6:BZ6" si="8">IF(BR7="",NA(),BR7)</f>
        <v>24.26</v>
      </c>
      <c r="BS6" s="35">
        <f t="shared" si="8"/>
        <v>23.47</v>
      </c>
      <c r="BT6" s="35">
        <f t="shared" si="8"/>
        <v>11.4</v>
      </c>
      <c r="BU6" s="35">
        <f t="shared" si="8"/>
        <v>21.15</v>
      </c>
      <c r="BV6" s="35">
        <f t="shared" si="8"/>
        <v>55.32</v>
      </c>
      <c r="BW6" s="35">
        <f t="shared" si="8"/>
        <v>59.8</v>
      </c>
      <c r="BX6" s="35">
        <f t="shared" si="8"/>
        <v>57.77</v>
      </c>
      <c r="BY6" s="35">
        <f t="shared" si="8"/>
        <v>57.31</v>
      </c>
      <c r="BZ6" s="35">
        <f t="shared" si="8"/>
        <v>57.08</v>
      </c>
      <c r="CA6" s="34" t="str">
        <f>IF(CA7="","",IF(CA7="-","【-】","【"&amp;SUBSTITUTE(TEXT(CA7,"#,##0.00"),"-","△")&amp;"】"))</f>
        <v>【60.94】</v>
      </c>
      <c r="CB6" s="35">
        <f>IF(CB7="",NA(),CB7)</f>
        <v>499.96</v>
      </c>
      <c r="CC6" s="35">
        <f t="shared" ref="CC6:CK6" si="9">IF(CC7="",NA(),CC7)</f>
        <v>474.97</v>
      </c>
      <c r="CD6" s="35">
        <f t="shared" si="9"/>
        <v>441.04</v>
      </c>
      <c r="CE6" s="35">
        <f t="shared" si="9"/>
        <v>929.14</v>
      </c>
      <c r="CF6" s="35">
        <f t="shared" si="9"/>
        <v>576.03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70.45</v>
      </c>
      <c r="CN6" s="35">
        <f t="shared" ref="CN6:CV6" si="10">IF(CN7="",NA(),CN7)</f>
        <v>77.5</v>
      </c>
      <c r="CO6" s="35">
        <f t="shared" si="10"/>
        <v>80</v>
      </c>
      <c r="CP6" s="35">
        <f t="shared" si="10"/>
        <v>80</v>
      </c>
      <c r="CQ6" s="35">
        <f t="shared" si="10"/>
        <v>72.5</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192104</v>
      </c>
      <c r="D7" s="37">
        <v>47</v>
      </c>
      <c r="E7" s="37">
        <v>17</v>
      </c>
      <c r="F7" s="37">
        <v>5</v>
      </c>
      <c r="G7" s="37">
        <v>0</v>
      </c>
      <c r="H7" s="37" t="s">
        <v>98</v>
      </c>
      <c r="I7" s="37" t="s">
        <v>99</v>
      </c>
      <c r="J7" s="37" t="s">
        <v>100</v>
      </c>
      <c r="K7" s="37" t="s">
        <v>101</v>
      </c>
      <c r="L7" s="37" t="s">
        <v>102</v>
      </c>
      <c r="M7" s="37" t="s">
        <v>103</v>
      </c>
      <c r="N7" s="38" t="s">
        <v>104</v>
      </c>
      <c r="O7" s="38" t="s">
        <v>105</v>
      </c>
      <c r="P7" s="38">
        <v>0.11</v>
      </c>
      <c r="Q7" s="38">
        <v>100</v>
      </c>
      <c r="R7" s="38">
        <v>2926</v>
      </c>
      <c r="S7" s="38">
        <v>76038</v>
      </c>
      <c r="T7" s="38">
        <v>71.95</v>
      </c>
      <c r="U7" s="38">
        <v>1056.82</v>
      </c>
      <c r="V7" s="38">
        <v>82</v>
      </c>
      <c r="W7" s="38">
        <v>0.03</v>
      </c>
      <c r="X7" s="38">
        <v>2733.33</v>
      </c>
      <c r="Y7" s="38">
        <v>86.74</v>
      </c>
      <c r="Z7" s="38">
        <v>92.57</v>
      </c>
      <c r="AA7" s="38">
        <v>91.56</v>
      </c>
      <c r="AB7" s="38">
        <v>93.62</v>
      </c>
      <c r="AC7" s="38">
        <v>95.29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846.48</v>
      </c>
      <c r="BG7" s="38">
        <v>434.07</v>
      </c>
      <c r="BH7" s="38">
        <v>392.38</v>
      </c>
      <c r="BI7" s="38">
        <v>338.5</v>
      </c>
      <c r="BJ7" s="38">
        <v>242.75</v>
      </c>
      <c r="BK7" s="38">
        <v>974.93</v>
      </c>
      <c r="BL7" s="38">
        <v>855.8</v>
      </c>
      <c r="BM7" s="38">
        <v>789.46</v>
      </c>
      <c r="BN7" s="38">
        <v>826.83</v>
      </c>
      <c r="BO7" s="38">
        <v>867.83</v>
      </c>
      <c r="BP7" s="38">
        <v>832.52</v>
      </c>
      <c r="BQ7" s="38">
        <v>22.94</v>
      </c>
      <c r="BR7" s="38">
        <v>24.26</v>
      </c>
      <c r="BS7" s="38">
        <v>23.47</v>
      </c>
      <c r="BT7" s="38">
        <v>11.4</v>
      </c>
      <c r="BU7" s="38">
        <v>21.15</v>
      </c>
      <c r="BV7" s="38">
        <v>55.32</v>
      </c>
      <c r="BW7" s="38">
        <v>59.8</v>
      </c>
      <c r="BX7" s="38">
        <v>57.77</v>
      </c>
      <c r="BY7" s="38">
        <v>57.31</v>
      </c>
      <c r="BZ7" s="38">
        <v>57.08</v>
      </c>
      <c r="CA7" s="38">
        <v>60.94</v>
      </c>
      <c r="CB7" s="38">
        <v>499.96</v>
      </c>
      <c r="CC7" s="38">
        <v>474.97</v>
      </c>
      <c r="CD7" s="38">
        <v>441.04</v>
      </c>
      <c r="CE7" s="38">
        <v>929.14</v>
      </c>
      <c r="CF7" s="38">
        <v>576.03</v>
      </c>
      <c r="CG7" s="38">
        <v>283.17</v>
      </c>
      <c r="CH7" s="38">
        <v>263.76</v>
      </c>
      <c r="CI7" s="38">
        <v>274.35000000000002</v>
      </c>
      <c r="CJ7" s="38">
        <v>273.52</v>
      </c>
      <c r="CK7" s="38">
        <v>274.99</v>
      </c>
      <c r="CL7" s="38">
        <v>253.04</v>
      </c>
      <c r="CM7" s="38">
        <v>70.45</v>
      </c>
      <c r="CN7" s="38">
        <v>77.5</v>
      </c>
      <c r="CO7" s="38">
        <v>80</v>
      </c>
      <c r="CP7" s="38">
        <v>80</v>
      </c>
      <c r="CQ7" s="38">
        <v>72.5</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広瀬美和</cp:lastModifiedBy>
  <cp:lastPrinted>2022-01-18T09:10:02Z</cp:lastPrinted>
  <dcterms:created xsi:type="dcterms:W3CDTF">2021-12-03T07:58:12Z</dcterms:created>
  <dcterms:modified xsi:type="dcterms:W3CDTF">2022-01-18T23:42:18Z</dcterms:modified>
  <cp:category/>
</cp:coreProperties>
</file>