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3 市町村等→県（1.26〆）\電気事業\"/>
    </mc:Choice>
  </mc:AlternateContent>
  <workbookProtection workbookAlgorithmName="SHA-512" workbookHashValue="e41kRCK3m5nylUWEiggOupvzzpqt881dg/qIyxhNxG2mT/GIgOsM+cWY7lRCO8PJVSu6CXotU4qVAkDQFunmkA==" workbookSaltValue="g8OQsDx9zQwjny1KKCy3cQ==" workbookSpinCount="100000" lockStructure="1"/>
  <bookViews>
    <workbookView xWindow="0" yWindow="0" windowWidth="23040" windowHeight="8736"/>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123" i="4" s="1"/>
  <c r="EX9" i="5"/>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L16" i="4" s="1"/>
  <c r="AS6" i="5"/>
  <c r="J16" i="4" s="1"/>
  <c r="AR6" i="5"/>
  <c r="AQ6" i="5"/>
  <c r="F16" i="4" s="1"/>
  <c r="AP6" i="5"/>
  <c r="AO6" i="5"/>
  <c r="AN6" i="5"/>
  <c r="AM6" i="5"/>
  <c r="AL6" i="5"/>
  <c r="AK6" i="5"/>
  <c r="N14" i="4" s="1"/>
  <c r="AJ6" i="5"/>
  <c r="AI6" i="5"/>
  <c r="J14" i="4" s="1"/>
  <c r="AH6" i="5"/>
  <c r="AG6" i="5"/>
  <c r="AF6" i="5"/>
  <c r="AE6" i="5"/>
  <c r="AD6" i="5"/>
  <c r="AC6" i="5"/>
  <c r="H13" i="4" s="1"/>
  <c r="AB6" i="5"/>
  <c r="AA6" i="5"/>
  <c r="N12" i="4" s="1"/>
  <c r="Z6" i="5"/>
  <c r="Y6" i="5"/>
  <c r="X6" i="5"/>
  <c r="W6" i="5"/>
  <c r="V6" i="5"/>
  <c r="U6" i="5"/>
  <c r="T6" i="5"/>
  <c r="S6" i="5"/>
  <c r="R6" i="5"/>
  <c r="Q6" i="5"/>
  <c r="P6" i="5"/>
  <c r="O6" i="5"/>
  <c r="J5" i="4" s="1"/>
  <c r="N6" i="5"/>
  <c r="F5" i="4" s="1"/>
  <c r="M6" i="5"/>
  <c r="FT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D123" i="4"/>
  <c r="L19" i="4"/>
  <c r="I19" i="4"/>
  <c r="F19" i="4"/>
  <c r="N16" i="4"/>
  <c r="H16" i="4"/>
  <c r="N15" i="4"/>
  <c r="L15" i="4"/>
  <c r="J15" i="4"/>
  <c r="H15" i="4"/>
  <c r="F15" i="4"/>
  <c r="L14" i="4"/>
  <c r="H14" i="4"/>
  <c r="F14" i="4"/>
  <c r="N13" i="4"/>
  <c r="L13" i="4"/>
  <c r="J13" i="4"/>
  <c r="F13" i="4"/>
  <c r="L12" i="4"/>
  <c r="J12" i="4"/>
  <c r="H12" i="4"/>
  <c r="F12" i="4"/>
  <c r="F9" i="4"/>
  <c r="N7" i="4"/>
  <c r="B7" i="4"/>
  <c r="N5" i="4"/>
  <c r="N3" i="4"/>
  <c r="J3" i="4"/>
  <c r="F3" i="4"/>
  <c r="B3" i="4"/>
  <c r="B1" i="4"/>
  <c r="FJ8" i="5" l="1"/>
  <c r="B5" i="4"/>
  <c r="FX18" i="5"/>
  <c r="FT18" i="5"/>
  <c r="FV12" i="5"/>
  <c r="FW18" i="5"/>
  <c r="FU12" i="5"/>
  <c r="FV18" i="5"/>
  <c r="FX12" i="5"/>
  <c r="FT12" i="5"/>
  <c r="FU18" i="5"/>
  <c r="FW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L11" i="4"/>
  <c r="MN10" i="5"/>
  <c r="MD10" i="5"/>
  <c r="LJ10" i="5"/>
  <c r="JU10" i="5"/>
  <c r="IF10" i="5"/>
  <c r="GQ10" i="5"/>
  <c r="FC10" i="5"/>
  <c r="DN10" i="5"/>
  <c r="BX10" i="5"/>
  <c r="KZ10" i="5"/>
  <c r="JK10" i="5"/>
  <c r="HV10" i="5"/>
  <c r="GG10" i="5"/>
  <c r="ER10" i="5"/>
  <c r="DD10" i="5"/>
  <c r="BM10" i="5"/>
  <c r="KO10" i="5"/>
  <c r="JA10" i="5"/>
  <c r="HL10" i="5"/>
  <c r="FW10" i="5"/>
  <c r="EH10" i="5"/>
  <c r="CS10" i="5"/>
  <c r="BB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KP10" i="5"/>
  <c r="JB10" i="5"/>
  <c r="HM10" i="5"/>
  <c r="FX10" i="5"/>
  <c r="EI10" i="5"/>
  <c r="CT10" i="5"/>
  <c r="BC10" i="5"/>
  <c r="KF10" i="5"/>
  <c r="IQ10" i="5"/>
  <c r="HC10" i="5"/>
  <c r="FN10" i="5"/>
  <c r="DY10" i="5"/>
  <c r="CJ10" i="5"/>
  <c r="N11" i="4"/>
  <c r="GP18" i="5"/>
  <c r="GR12" i="5"/>
  <c r="GN12" i="5"/>
  <c r="GO18" i="5"/>
  <c r="GQ12" i="5"/>
  <c r="GR18" i="5"/>
  <c r="GN18" i="5"/>
  <c r="GP12" i="5"/>
  <c r="GQ18" i="5"/>
  <c r="GO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LS10" i="5"/>
  <c r="KD10" i="5"/>
  <c r="IO10" i="5"/>
  <c r="HA10" i="5"/>
  <c r="FL10" i="5"/>
  <c r="DW10" i="5"/>
  <c r="CH10" i="5"/>
  <c r="J11" i="4"/>
  <c r="MM10" i="5"/>
  <c r="LI10" i="5"/>
  <c r="JT10" i="5"/>
  <c r="IE10" i="5"/>
  <c r="GP10" i="5"/>
  <c r="FB10" i="5"/>
  <c r="DM10" i="5"/>
  <c r="BW10" i="5"/>
  <c r="KY10" i="5"/>
  <c r="JJ10" i="5"/>
  <c r="HU10" i="5"/>
  <c r="GF10" i="5"/>
  <c r="EQ10" i="5"/>
  <c r="DC10" i="5"/>
  <c r="BL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KL10" i="5"/>
  <c r="IX10" i="5"/>
  <c r="HI10" i="5"/>
  <c r="FT10" i="5"/>
  <c r="EE10" i="5"/>
  <c r="CP10" i="5"/>
  <c r="AY10" i="5"/>
  <c r="MK10" i="5"/>
  <c r="MA10" i="5"/>
  <c r="LQ10" i="5"/>
  <c r="KB10" i="5"/>
  <c r="IM10" i="5"/>
  <c r="GY10" i="5"/>
  <c r="FJ10" i="5"/>
  <c r="DU10" i="5"/>
  <c r="CF10" i="5"/>
  <c r="F11" i="4"/>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MB10" i="5"/>
  <c r="LR10" i="5"/>
  <c r="KC10" i="5"/>
  <c r="IN10" i="5"/>
  <c r="GZ10" i="5"/>
  <c r="FK10" i="5"/>
  <c r="DV10" i="5"/>
  <c r="CG10" i="5"/>
  <c r="H11" i="4"/>
  <c r="LH10" i="5"/>
  <c r="JS10" i="5"/>
  <c r="ID10" i="5"/>
  <c r="GO10" i="5"/>
  <c r="FA10" i="5"/>
  <c r="DL10" i="5"/>
  <c r="BV10" i="5"/>
  <c r="FB18" i="5"/>
  <c r="FD12" i="5"/>
  <c r="EZ12" i="5"/>
  <c r="FA18" i="5"/>
  <c r="FC12" i="5"/>
  <c r="FD18" i="5"/>
  <c r="EZ18" i="5"/>
  <c r="FB12" i="5"/>
  <c r="FC18" i="5"/>
  <c r="FA12" i="5"/>
</calcChain>
</file>

<file path=xl/sharedStrings.xml><?xml version="1.0" encoding="utf-8"?>
<sst xmlns="http://schemas.openxmlformats.org/spreadsheetml/2006/main" count="988" uniqueCount="266">
  <si>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</si>
  <si>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</si>
  <si>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</si>
  <si>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</si>
  <si>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</si>
  <si>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</si>
  <si>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</si>
  <si>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</si>
  <si>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将来において太陽光発電事業計画策定ガイドラインに定められている、計画的な撤去及び処分費用の積立を基本としている。今後も事業運営に必要な財源を確保しつつ、一般会計への繰り出しを通じて再生可能エネルギーの向上に努めることを方針としている。
基金への積立
　 名称：北杜市新エネルギー事業特別会計基金　17,153千円　
一般会計への繰出し　18,673千円
　 名称：再生可能エネルギー設備設置費補助金事業　7,550千円
　 名称：再生可能エネルギー導入促進事業  11,123千円
次年度繰越金　14,370千円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</si>
  <si>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</si>
  <si>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</si>
  <si>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</si>
  <si>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</si>
  <si>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</si>
  <si>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</si>
  <si>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</si>
  <si>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</si>
  <si>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</si>
  <si>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</si>
  <si>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</si>
  <si>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</si>
  <si>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</si>
  <si>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</si>
  <si>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</si>
  <si>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</si>
  <si>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</si>
  <si>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</si>
  <si>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</si>
  <si>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</si>
  <si>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</si>
  <si>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</si>
  <si>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</si>
  <si>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</si>
  <si>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</si>
  <si>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</si>
  <si>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</si>
  <si>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</si>
  <si>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</si>
  <si>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</si>
  <si>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</si>
  <si>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</si>
  <si>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</si>
  <si>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</si>
  <si>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</si>
  <si>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</si>
  <si>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</si>
  <si>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</si>
  <si>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</si>
  <si>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</si>
  <si>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</si>
  <si>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</si>
  <si>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</si>
  <si>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</si>
  <si>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</si>
  <si>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</si>
  <si>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</si>
  <si>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</si>
  <si>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</si>
  <si>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</si>
  <si>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</si>
  <si>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</si>
  <si>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</si>
  <si>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</si>
  <si>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</si>
  <si>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</si>
  <si>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</si>
  <si>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</si>
  <si>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</si>
  <si>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</si>
  <si>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</si>
  <si>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</si>
  <si>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</si>
  <si>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</si>
  <si>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</si>
  <si>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</si>
  <si>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</si>
  <si>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</si>
  <si>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</si>
  <si>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</si>
  <si>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</si>
  <si>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</si>
  <si>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</si>
  <si>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</si>
  <si>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</si>
  <si>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</si>
  <si>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</si>
  <si>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</si>
  <si>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</si>
  <si>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</si>
  <si>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</si>
  <si>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</si>
  <si>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</si>
  <si>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</si>
  <si>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</si>
  <si>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</si>
  <si>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</si>
  <si>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</si>
  <si>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</si>
  <si>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</si>
  <si>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</si>
  <si>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</si>
  <si>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</si>
  <si>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</si>
  <si>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</si>
  <si>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</si>
  <si>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</si>
  <si>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</si>
  <si>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</si>
  <si>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</si>
  <si>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</si>
  <si>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</si>
  <si>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</si>
  <si>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</si>
  <si>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</si>
  <si>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</si>
  <si>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</si>
  <si>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</si>
  <si>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</si>
  <si>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</si>
  <si>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</si>
  <si>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192091</t>
  </si>
  <si>
    <t>47</t>
  </si>
  <si>
    <t>04</t>
  </si>
  <si>
    <t>0</t>
  </si>
  <si>
    <t>000</t>
  </si>
  <si>
    <t>山梨県　北杜市</t>
  </si>
  <si>
    <t>法非適用</t>
  </si>
  <si>
    <t>電気事業</t>
  </si>
  <si>
    <t>非設置</t>
  </si>
  <si>
    <t>該当数値なし</t>
  </si>
  <si>
    <t>-</t>
  </si>
  <si>
    <t>令和3年3月31日(太陽光)・令和3年3月31日（水力）　北杜サイト太陽光発電所・北杜市マイクロ水力発電所</t>
  </si>
  <si>
    <t>令和１０年１０月３１日（太陽光）・令和４０年１１月１６日（水力）　北杜サイト太陽光発電所・北杜市マイクロ水力発電所</t>
  </si>
  <si>
    <t>無</t>
  </si>
  <si>
    <t>東京電力パワーグリッド株式会社 山梨総支社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</si>
  <si>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</si>
  <si>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</si>
  <si>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</si>
  <si>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</si>
  <si>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</si>
  <si>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</si>
  <si>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</si>
  <si>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</si>
  <si>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</si>
  <si>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</si>
  <si>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</si>
  <si>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</si>
  <si>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</si>
  <si>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</si>
  <si>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</si>
  <si>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</si>
  <si>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</si>
  <si>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</si>
  <si>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</si>
  <si>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</si>
  <si>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</si>
  <si>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</si>
  <si>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</si>
  <si>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</si>
  <si>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</si>
  <si>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</si>
  <si>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</si>
  <si>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</si>
  <si>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</si>
  <si>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</si>
  <si>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</si>
  <si>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</si>
  <si>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</si>
  <si>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</si>
  <si>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</si>
  <si>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</si>
  <si>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</si>
  <si>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</si>
  <si>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</si>
  <si>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</si>
  <si>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</si>
  <si>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</si>
  <si>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</si>
  <si>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</si>
  <si>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</si>
  <si>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</si>
  <si>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</si>
  <si>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</si>
  <si>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</si>
  <si>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</si>
  <si>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</si>
  <si>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</si>
  <si>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</si>
  <si>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</si>
  <si>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</si>
  <si>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</si>
  <si>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</si>
  <si>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</si>
  <si>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</si>
  <si>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</si>
  <si>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</si>
  <si>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</si>
  <si>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</si>
  <si>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</si>
  <si>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</si>
  <si>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</si>
  <si>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</si>
  <si>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</si>
  <si>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</si>
  <si>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</si>
  <si>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</si>
  <si>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</si>
  <si>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</si>
  <si>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</si>
  <si>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</si>
  <si>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</si>
  <si>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</si>
  <si>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</si>
  <si>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</si>
  <si>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</si>
  <si>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</si>
  <si>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</si>
  <si>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</si>
  <si>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</si>
  <si>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</si>
  <si>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</si>
  <si>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</si>
  <si>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</si>
  <si>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</si>
  <si>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</si>
  <si>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</si>
  <si>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</si>
  <si>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</si>
  <si>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</si>
  <si>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</si>
  <si>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</si>
  <si>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</si>
  <si>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</si>
  <si>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</si>
  <si>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</si>
  <si>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</si>
  <si>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</si>
  <si>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</si>
  <si>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</si>
  <si>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</si>
  <si>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</si>
  <si>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</si>
  <si>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</si>
  <si>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</si>
  <si>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</si>
  <si>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</si>
  <si>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</si>
  <si>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</si>
  <si>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</si>
  <si>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</si>
  <si>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</si>
  <si>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</si>
  <si>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</si>
  <si>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</si>
  <si>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</si>
  <si>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</si>
  <si>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</si>
  <si>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</si>
  <si>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</si>
  <si>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</si>
  <si>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</si>
  <si>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</si>
  <si>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</si>
  <si>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現状分析の結果を見ると、本市の電気事業は地域特性を活かしＦＩＴ適用による再生可能エネルギーの太陽光発電については収益性が高く、経営状況は良好と判断される。なお、ＮＥＤＯ実証研究を経て譲渡された北杜サイト太陽光発電所は開始から１５年目を迎え、設備機器の更新計画により機器更新を実施している。計画的に実施することにより、経年劣化による突発的な故障を未然に防ぎ、安定的な発電を目指すとともに、保守費・修繕費等の軽減に努め、長期の使用を図る必要がある。
また、Ｒ２年度に公表した経営戦略のなかで、ＦＩＴ適用終了及び料金契約終了(R10.4.30)による電力料収入の変動リスクも踏まえて検討することとしている。
施設の目的である地球温暖化問題への理解促進を図るため、視察、見学者の受け入れや、研究フィールドとしての利活用も行い、PVモジュールの実環境における特性比較及び傾向分析、その他必要な調査・研究・維持管理について継続して行う。
小水力発電については収益性が低い状況であるが、今後の発電状況を確認しながら効率よく発電できるように取り組む。</t>
    <rPh sb="397" eb="401">
      <t>イジカンリ</t>
    </rPh>
    <phoneticPr fontId="5"/>
  </si>
  <si>
    <t>・収益的収支比率及び営業収支比率は１００％を超えているが、北杜サイト太陽光発電の実証研究開始から１５年目を迎え、天候及び機器の劣化において発電量は減少している。また、機器設備等の更新を行う更新投資や太陽光発電ガイドラインに示されている撤去処分費用に充てる財源も確保する必要がある。
・令和２年１１月からマイクロ水力発電も系統連系したが、試運転調整中であったため当初計画の発電量を達成することができなかった。機器設備等の更新を行う更新投資や水力発電ガイドラインに示されている撤去処分費用に充てる財源も確保する必要がある。
・供給原価においてはマイクロ水力発電に対する付帯工事を実施したため費用増加により、前年度より上昇し全国平均を上回っている。
・EBITDA（原価償却前営業利益）については、全国平均を下回り収益性は低下している。費用増加の要因は一般会計へ繰出している事業経費も大きいためであり、太陽光発電事業においては発電設備の経年劣化は見受けられるが運転状況は良好と考えられる。</t>
    <rPh sb="56" eb="58">
      <t>テンコウ</t>
    </rPh>
    <rPh sb="58" eb="59">
      <t>オヨ</t>
    </rPh>
    <rPh sb="60" eb="62">
      <t>キキ</t>
    </rPh>
    <rPh sb="63" eb="65">
      <t>レッカ</t>
    </rPh>
    <rPh sb="69" eb="72">
      <t>ハツデンリョウ</t>
    </rPh>
    <rPh sb="73" eb="75">
      <t>ゲンショウ</t>
    </rPh>
    <rPh sb="143" eb="145">
      <t>レイワ</t>
    </rPh>
    <rPh sb="146" eb="147">
      <t>ネン</t>
    </rPh>
    <rPh sb="149" eb="150">
      <t>ガツ</t>
    </rPh>
    <rPh sb="156" eb="160">
      <t>スイリョクハツデン</t>
    </rPh>
    <rPh sb="161" eb="165">
      <t>ケイトウレンケイ</t>
    </rPh>
    <rPh sb="169" eb="172">
      <t>シウンテン</t>
    </rPh>
    <rPh sb="172" eb="174">
      <t>チョウセイ</t>
    </rPh>
    <rPh sb="174" eb="175">
      <t>チュウ</t>
    </rPh>
    <rPh sb="181" eb="183">
      <t>トウショ</t>
    </rPh>
    <rPh sb="183" eb="185">
      <t>ケイカク</t>
    </rPh>
    <rPh sb="186" eb="189">
      <t>ハツデンリョウ</t>
    </rPh>
    <rPh sb="190" eb="192">
      <t>タッセイ</t>
    </rPh>
    <rPh sb="220" eb="222">
      <t>スイリョク</t>
    </rPh>
    <rPh sb="276" eb="280">
      <t>スイリョクハツデン</t>
    </rPh>
    <rPh sb="281" eb="282">
      <t>タイ</t>
    </rPh>
    <rPh sb="284" eb="288">
      <t>フタイコウジ</t>
    </rPh>
    <rPh sb="289" eb="291">
      <t>ジッシ</t>
    </rPh>
    <rPh sb="311" eb="315">
      <t>ゼンコクヘイキン</t>
    </rPh>
    <rPh sb="316" eb="318">
      <t>ウワマワ</t>
    </rPh>
    <rPh sb="353" eb="354">
      <t>シタ</t>
    </rPh>
    <rPh sb="367" eb="371">
      <t>ヒヨウゾウカ</t>
    </rPh>
    <rPh sb="372" eb="374">
      <t>ヨウイン</t>
    </rPh>
    <rPh sb="386" eb="388">
      <t>ジギョウ</t>
    </rPh>
    <rPh sb="400" eb="405">
      <t>タイヨウコウハツデン</t>
    </rPh>
    <rPh sb="405" eb="407">
      <t>ジギョウ</t>
    </rPh>
    <rPh sb="417" eb="419">
      <t>ケイネン</t>
    </rPh>
    <rPh sb="419" eb="421">
      <t>レッカ</t>
    </rPh>
    <rPh sb="422" eb="424">
      <t>ミウ</t>
    </rPh>
    <phoneticPr fontId="5"/>
  </si>
  <si>
    <t>・設備利用率は全国平均より低く稼働している状況である。日照時間に恵まれている本市でも太陽光発電は天候に大きく左右され、設備の経年劣化により年間発電量は年々低下している。マイクロ水力発電においても水道水の利用状況によって発電量が増減するので、今後の発電状況を確認しながら効率よく発電できるように取り組む。
・企業債残高料金収入率０％について、太陽光発電設備はＮＥＤＯ実証研究を経て無償譲渡されたため企業債を活用していない。また、マイクロ水力発電設備は基金を活用したため補助金及び企業債は活用していない。
・ＦＩＴ適用終了（R10.4.30）後の事業のあり方については、現時点で方針は定まっていないが、経営戦略においてＦＩＴ終了による電力収入の変動リスク踏まえて検討している。
・修繕費比率が減少しているのは、令和元年度より展望台法面の防草シート修繕等を行ってきており、令和２年度においては修繕面積が小さかったためである。また、北杜サイト太陽光発電所は開始から１５年目を迎え、設備機器の更新計画により機器更新を実施しているが、設備機器以外の修繕にも取り組んで行く。マイクロ水力発電所は、設置して年数が経過していないことと試運転中であったため修繕は行っていない。</t>
    <rPh sb="13" eb="14">
      <t>ヒク</t>
    </rPh>
    <rPh sb="59" eb="61">
      <t>セツビ</t>
    </rPh>
    <rPh sb="62" eb="66">
      <t>ケイネンレッカ</t>
    </rPh>
    <rPh sb="75" eb="77">
      <t>ネンネン</t>
    </rPh>
    <rPh sb="77" eb="79">
      <t>テイカ</t>
    </rPh>
    <rPh sb="88" eb="92">
      <t>スイリョクハツデン</t>
    </rPh>
    <rPh sb="97" eb="100">
      <t>スイドウスイ</t>
    </rPh>
    <rPh sb="101" eb="105">
      <t>リヨウジョウキョウ</t>
    </rPh>
    <rPh sb="109" eb="112">
      <t>ハツデンリョウ</t>
    </rPh>
    <rPh sb="113" eb="115">
      <t>ゾウゲン</t>
    </rPh>
    <rPh sb="120" eb="122">
      <t>コンゴ</t>
    </rPh>
    <rPh sb="123" eb="127">
      <t>ハツデンジョウキョウ</t>
    </rPh>
    <rPh sb="128" eb="130">
      <t>カクニン</t>
    </rPh>
    <rPh sb="134" eb="136">
      <t>コウリツ</t>
    </rPh>
    <rPh sb="138" eb="140">
      <t>ハツデン</t>
    </rPh>
    <rPh sb="146" eb="147">
      <t>ト</t>
    </rPh>
    <rPh sb="148" eb="149">
      <t>ク</t>
    </rPh>
    <rPh sb="171" eb="178">
      <t>タイヨウコウハツデンセツビ</t>
    </rPh>
    <rPh sb="218" eb="222">
      <t>スイリョクハツデン</t>
    </rPh>
    <rPh sb="222" eb="224">
      <t>セツビ</t>
    </rPh>
    <rPh sb="225" eb="227">
      <t>キキン</t>
    </rPh>
    <rPh sb="228" eb="230">
      <t>カツヨウ</t>
    </rPh>
    <rPh sb="234" eb="237">
      <t>ホジョキン</t>
    </rPh>
    <rPh sb="237" eb="238">
      <t>オヨ</t>
    </rPh>
    <rPh sb="239" eb="242">
      <t>キギョウサイ</t>
    </rPh>
    <rPh sb="243" eb="245">
      <t>カツヨウ</t>
    </rPh>
    <rPh sb="347" eb="349">
      <t>ゲンショウ</t>
    </rPh>
    <rPh sb="386" eb="388">
      <t>レイワ</t>
    </rPh>
    <rPh sb="389" eb="391">
      <t>ネンド</t>
    </rPh>
    <rPh sb="396" eb="400">
      <t>シュウゼンメンセキ</t>
    </rPh>
    <rPh sb="401" eb="402">
      <t>チイ</t>
    </rPh>
    <rPh sb="487" eb="489">
      <t>スイリョク</t>
    </rPh>
    <rPh sb="489" eb="491">
      <t>ハツデン</t>
    </rPh>
    <rPh sb="491" eb="492">
      <t>ジョ</t>
    </rPh>
    <rPh sb="494" eb="496">
      <t>セッチ</t>
    </rPh>
    <rPh sb="498" eb="500">
      <t>ネンスウ</t>
    </rPh>
    <rPh sb="501" eb="503">
      <t>ケイカ</t>
    </rPh>
    <rPh sb="511" eb="514">
      <t>シウンテン</t>
    </rPh>
    <rPh sb="514" eb="515">
      <t>ナカ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</si>
</sst>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8"/>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35" fillId="0" borderId="11" xfId="2" applyNumberFormat="1" applyFont="1" applyFill="1" applyBorder="1" applyAlignment="1" applyProtection="1">
      <alignment horizontal="center" vertical="center" wrapText="1"/>
      <protection locked="0"/>
    </xf>
    <xf numFmtId="0" fontId="35" fillId="0" borderId="11" xfId="2" applyNumberFormat="1" applyFont="1" applyFill="1" applyBorder="1" applyAlignment="1" applyProtection="1">
      <alignment horizontal="center" vertical="center" wrapText="1"/>
      <protection locked="0"/>
    </xf>
    <xf numFmtId="0" fontId="35"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127.7</c:v>
                </c:pt>
                <c:pt idx="1">
                  <c:v>123.8</c:v>
                </c:pt>
                <c:pt idx="2">
                  <c:v>231</c:v>
                </c:pt>
                <c:pt idx="3">
                  <c:v>159.30000000000001</c:v>
                </c:pt>
                <c:pt idx="4">
                  <c:v>141</c:v>
                </c:pt>
              </c:numCache>
            </c:numRef>
          </c:val>
          <c:extLst>
            <c:ext xmlns:c16="http://schemas.microsoft.com/office/drawing/2014/chart" uri="{C3380CC4-5D6E-409C-BE32-E72D297353CC}">
              <c16:uniqueId val="{00000000-C91E-47A3-A775-4DFCA8EC60DE}"/>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C91E-47A3-A775-4DFCA8EC60D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91E-47A3-A775-4DFCA8EC60DE}"/>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93D-4E88-B6C5-F58E1F8D6F27}"/>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E93D-4E88-B6C5-F58E1F8D6F27}"/>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4.2</c:v>
                </c:pt>
              </c:numCache>
            </c:numRef>
          </c:val>
          <c:extLst>
            <c:ext xmlns:c16="http://schemas.microsoft.com/office/drawing/2014/chart" uri="{C3380CC4-5D6E-409C-BE32-E72D297353CC}">
              <c16:uniqueId val="{00000000-1931-44A8-B5BB-0F7EE3D8D159}"/>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61.6</c:v>
                </c:pt>
                <c:pt idx="1">
                  <c:v>57.7</c:v>
                </c:pt>
                <c:pt idx="2">
                  <c:v>57.6</c:v>
                </c:pt>
                <c:pt idx="3">
                  <c:v>60.4</c:v>
                </c:pt>
                <c:pt idx="4">
                  <c:v>54.1</c:v>
                </c:pt>
              </c:numCache>
            </c:numRef>
          </c:val>
          <c:smooth val="0"/>
          <c:extLst>
            <c:ext xmlns:c16="http://schemas.microsoft.com/office/drawing/2014/chart" uri="{C3380CC4-5D6E-409C-BE32-E72D297353CC}">
              <c16:uniqueId val="{00000001-1931-44A8-B5BB-0F7EE3D8D159}"/>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0</c:v>
                </c:pt>
              </c:numCache>
            </c:numRef>
          </c:val>
          <c:extLst>
            <c:ext xmlns:c16="http://schemas.microsoft.com/office/drawing/2014/chart" uri="{C3380CC4-5D6E-409C-BE32-E72D297353CC}">
              <c16:uniqueId val="{00000000-2664-4C12-A02F-C559D6D3110B}"/>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6.4</c:v>
                </c:pt>
                <c:pt idx="1">
                  <c:v>5.4</c:v>
                </c:pt>
                <c:pt idx="2">
                  <c:v>8.6999999999999993</c:v>
                </c:pt>
                <c:pt idx="3">
                  <c:v>14.9</c:v>
                </c:pt>
                <c:pt idx="4">
                  <c:v>16.2</c:v>
                </c:pt>
              </c:numCache>
            </c:numRef>
          </c:val>
          <c:smooth val="0"/>
          <c:extLst>
            <c:ext xmlns:c16="http://schemas.microsoft.com/office/drawing/2014/chart" uri="{C3380CC4-5D6E-409C-BE32-E72D297353CC}">
              <c16:uniqueId val="{00000001-2664-4C12-A02F-C559D6D3110B}"/>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0</c:v>
                </c:pt>
              </c:numCache>
            </c:numRef>
          </c:val>
          <c:extLst>
            <c:ext xmlns:c16="http://schemas.microsoft.com/office/drawing/2014/chart" uri="{C3380CC4-5D6E-409C-BE32-E72D297353CC}">
              <c16:uniqueId val="{00000000-EF52-4094-95AE-D0A6E219A878}"/>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390.3</c:v>
                </c:pt>
                <c:pt idx="1">
                  <c:v>394.9</c:v>
                </c:pt>
                <c:pt idx="2">
                  <c:v>375</c:v>
                </c:pt>
                <c:pt idx="3">
                  <c:v>314.5</c:v>
                </c:pt>
                <c:pt idx="4">
                  <c:v>302.8</c:v>
                </c:pt>
              </c:numCache>
            </c:numRef>
          </c:val>
          <c:smooth val="0"/>
          <c:extLst>
            <c:ext xmlns:c16="http://schemas.microsoft.com/office/drawing/2014/chart" uri="{C3380CC4-5D6E-409C-BE32-E72D297353CC}">
              <c16:uniqueId val="{00000001-EF52-4094-95AE-D0A6E219A878}"/>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691-4668-9A04-20E32EFA4FE5}"/>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91-4668-9A04-20E32EFA4FE5}"/>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100</c:v>
                </c:pt>
              </c:numCache>
            </c:numRef>
          </c:val>
          <c:extLst>
            <c:ext xmlns:c16="http://schemas.microsoft.com/office/drawing/2014/chart" uri="{C3380CC4-5D6E-409C-BE32-E72D297353CC}">
              <c16:uniqueId val="{00000000-0DE9-4206-AD68-DC9C1BD8E024}"/>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85.6</c:v>
                </c:pt>
                <c:pt idx="1">
                  <c:v>92</c:v>
                </c:pt>
                <c:pt idx="2">
                  <c:v>94.7</c:v>
                </c:pt>
                <c:pt idx="3">
                  <c:v>96</c:v>
                </c:pt>
                <c:pt idx="4">
                  <c:v>97.1</c:v>
                </c:pt>
              </c:numCache>
            </c:numRef>
          </c:val>
          <c:smooth val="0"/>
          <c:extLst>
            <c:ext xmlns:c16="http://schemas.microsoft.com/office/drawing/2014/chart" uri="{C3380CC4-5D6E-409C-BE32-E72D297353CC}">
              <c16:uniqueId val="{00000001-0DE9-4206-AD68-DC9C1BD8E024}"/>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39A-4ADA-9CAE-390D969D0745}"/>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9A-4ADA-9CAE-390D969D0745}"/>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39-4B2F-8263-81E7BBFF1BB9}"/>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39-4B2F-8263-81E7BBFF1BB9}"/>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59A-44DD-A3BE-8339BC2E380F}"/>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9A-44DD-A3BE-8339BC2E380F}"/>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A79-4C44-B32A-D7C1B0C88981}"/>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79-4C44-B32A-D7C1B0C88981}"/>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245.1</c:v>
                </c:pt>
                <c:pt idx="1">
                  <c:v>190.8</c:v>
                </c:pt>
                <c:pt idx="2">
                  <c:v>184.5</c:v>
                </c:pt>
                <c:pt idx="3">
                  <c:v>190.5</c:v>
                </c:pt>
                <c:pt idx="4">
                  <c:v>172.7</c:v>
                </c:pt>
              </c:numCache>
            </c:numRef>
          </c:val>
          <c:extLst>
            <c:ext xmlns:c16="http://schemas.microsoft.com/office/drawing/2014/chart" uri="{C3380CC4-5D6E-409C-BE32-E72D297353CC}">
              <c16:uniqueId val="{00000000-4F82-4390-9762-3F561C97DD4D}"/>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4F82-4390-9762-3F561C97DD4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F82-4390-9762-3F561C97DD4D}"/>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72C-4E1D-923B-18F093CC325D}"/>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2C-4E1D-923B-18F093CC325D}"/>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960-4DED-BC6F-E04DCE8FA89C}"/>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60-4DED-BC6F-E04DCE8FA89C}"/>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22C-4711-A78B-BB88BE9DD342}"/>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2C-4711-A78B-BB88BE9DD342}"/>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072-4366-BE9B-743B1CDC37F1}"/>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72-4366-BE9B-743B1CDC37F1}"/>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411-461B-B732-F7655BDFAB87}"/>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11-461B-B732-F7655BDFAB87}"/>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1A8-4FFC-A962-B38B1CEEF7E9}"/>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A8-4FFC-A962-B38B1CEEF7E9}"/>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16.100000000000001</c:v>
                </c:pt>
                <c:pt idx="1">
                  <c:v>16.2</c:v>
                </c:pt>
                <c:pt idx="2">
                  <c:v>15.8</c:v>
                </c:pt>
                <c:pt idx="3">
                  <c:v>15.5</c:v>
                </c:pt>
                <c:pt idx="4">
                  <c:v>14.9</c:v>
                </c:pt>
              </c:numCache>
            </c:numRef>
          </c:val>
          <c:extLst>
            <c:ext xmlns:c16="http://schemas.microsoft.com/office/drawing/2014/chart" uri="{C3380CC4-5D6E-409C-BE32-E72D297353CC}">
              <c16:uniqueId val="{00000000-B4A9-4E6A-B4D6-C642C6A0DCB1}"/>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B4A9-4E6A-B4D6-C642C6A0DCB1}"/>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1.5</c:v>
                </c:pt>
                <c:pt idx="1">
                  <c:v>0</c:v>
                </c:pt>
                <c:pt idx="2">
                  <c:v>0.2</c:v>
                </c:pt>
                <c:pt idx="3">
                  <c:v>2</c:v>
                </c:pt>
                <c:pt idx="4">
                  <c:v>0.5</c:v>
                </c:pt>
              </c:numCache>
            </c:numRef>
          </c:val>
          <c:extLst>
            <c:ext xmlns:c16="http://schemas.microsoft.com/office/drawing/2014/chart" uri="{C3380CC4-5D6E-409C-BE32-E72D297353CC}">
              <c16:uniqueId val="{00000000-D912-446F-A97A-9541F5A879B5}"/>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D912-446F-A97A-9541F5A879B5}"/>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10A-4487-927C-90A43B1B45F7}"/>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D10A-4487-927C-90A43B1B45F7}"/>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4CB-4E5C-9D4F-838A4124D6CD}"/>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CB-4E5C-9D4F-838A4124D6CD}"/>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AE-4574-9771-065464C29AE8}"/>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AE-4574-9771-065464C29AE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88AE-4574-9771-065464C29AE8}"/>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932-45B8-9A79-6D59B7C09C21}"/>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5932-45B8-9A79-6D59B7C09C21}"/>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33857.699999999997</c:v>
                </c:pt>
                <c:pt idx="1">
                  <c:v>34952.800000000003</c:v>
                </c:pt>
                <c:pt idx="2">
                  <c:v>25657.4</c:v>
                </c:pt>
                <c:pt idx="3">
                  <c:v>27361.7</c:v>
                </c:pt>
                <c:pt idx="4">
                  <c:v>33115.199999999997</c:v>
                </c:pt>
              </c:numCache>
            </c:numRef>
          </c:val>
          <c:extLst>
            <c:ext xmlns:c16="http://schemas.microsoft.com/office/drawing/2014/chart" uri="{C3380CC4-5D6E-409C-BE32-E72D297353CC}">
              <c16:uniqueId val="{00000000-46C4-4340-9517-7225DA20087D}"/>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46C4-4340-9517-7225DA20087D}"/>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24684</c:v>
                </c:pt>
                <c:pt idx="1">
                  <c:v>21995</c:v>
                </c:pt>
                <c:pt idx="2">
                  <c:v>86914</c:v>
                </c:pt>
                <c:pt idx="3">
                  <c:v>41242</c:v>
                </c:pt>
                <c:pt idx="4">
                  <c:v>33257</c:v>
                </c:pt>
              </c:numCache>
            </c:numRef>
          </c:val>
          <c:extLst>
            <c:ext xmlns:c16="http://schemas.microsoft.com/office/drawing/2014/chart" uri="{C3380CC4-5D6E-409C-BE32-E72D297353CC}">
              <c16:uniqueId val="{00000000-C766-4A19-9A38-398B37D5BDA5}"/>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C766-4A19-9A38-398B37D5BDA5}"/>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16.100000000000001</c:v>
                </c:pt>
                <c:pt idx="1">
                  <c:v>16.2</c:v>
                </c:pt>
                <c:pt idx="2">
                  <c:v>15.8</c:v>
                </c:pt>
                <c:pt idx="3">
                  <c:v>15.5</c:v>
                </c:pt>
                <c:pt idx="4">
                  <c:v>14.8</c:v>
                </c:pt>
              </c:numCache>
            </c:numRef>
          </c:val>
          <c:extLst>
            <c:ext xmlns:c16="http://schemas.microsoft.com/office/drawing/2014/chart" uri="{C3380CC4-5D6E-409C-BE32-E72D297353CC}">
              <c16:uniqueId val="{00000000-2679-49CB-BFAB-EA0D3B69C3DA}"/>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2679-49CB-BFAB-EA0D3B69C3DA}"/>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1.5</c:v>
                </c:pt>
                <c:pt idx="1">
                  <c:v>0</c:v>
                </c:pt>
                <c:pt idx="2">
                  <c:v>0.2</c:v>
                </c:pt>
                <c:pt idx="3">
                  <c:v>2</c:v>
                </c:pt>
                <c:pt idx="4">
                  <c:v>0.5</c:v>
                </c:pt>
              </c:numCache>
            </c:numRef>
          </c:val>
          <c:extLst>
            <c:ext xmlns:c16="http://schemas.microsoft.com/office/drawing/2014/chart" uri="{C3380CC4-5D6E-409C-BE32-E72D297353CC}">
              <c16:uniqueId val="{00000000-CB90-4FD1-864F-B71032CB0AC6}"/>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CB90-4FD1-864F-B71032CB0AC6}"/>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55D-4A95-B99E-E61C0EA2E5A8}"/>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755D-4A95-B99E-E61C0EA2E5A8}"/>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85-4CC7-BEA6-7EA6097E5FCD}"/>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85-4CC7-BEA6-7EA6097E5FCD}"/>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458654"/>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83641" y="7458654"/>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17641" y="7458654"/>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35734" y="7458654"/>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12188" y="7458654"/>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（最大出力合計1,888kW）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341431"/>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400317"/>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68109"/>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18584"/>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35412"/>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37723" y="12341431"/>
          <a:ext cx="4651774" cy="290442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37723" y="15400317"/>
          <a:ext cx="4651774" cy="28960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37723" y="18468109"/>
          <a:ext cx="4651774" cy="28960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37723" y="21518584"/>
          <a:ext cx="4651774" cy="28960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37723" y="24535412"/>
          <a:ext cx="4651774" cy="28960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82854" y="12341431"/>
          <a:ext cx="4661299" cy="290442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82854" y="15400317"/>
          <a:ext cx="4661299" cy="28960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82854" y="18468109"/>
          <a:ext cx="4661299" cy="28960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82854" y="21518584"/>
          <a:ext cx="4661299" cy="28960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82854" y="24535412"/>
          <a:ext cx="4661299" cy="28960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17890" y="12341431"/>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17890" y="15400317"/>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17890" y="18468109"/>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17890" y="21518584"/>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17890" y="24535412"/>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298895" y="12341431"/>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298895" y="15400317"/>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298895" y="18468109"/>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298895" y="21518584"/>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298895" y="24535412"/>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42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42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42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42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42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42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42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42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42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43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43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43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43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43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43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43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437"/>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438"/>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439"/>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440"/>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441"/>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442"/>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443"/>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444"/>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445"/>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446"/>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447"/>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448"/>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449"/>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450"/>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455"/>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456"/>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457"/>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458"/>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459"/>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460"/>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461"/>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462"/>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463"/>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464"/>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election activeCell="AR48" sqref="AR48"/>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山梨県　北杜市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264</v>
      </c>
      <c r="AL3" s="119"/>
      <c r="AM3" s="119"/>
      <c r="AN3" s="119"/>
      <c r="AO3" s="119"/>
      <c r="AP3" s="119"/>
      <c r="AQ3" s="120"/>
    </row>
    <row r="4" spans="1:43" ht="23.1" customHeight="1" x14ac:dyDescent="0.2">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2">
      <c r="A5" s="1"/>
      <c r="B5" s="140">
        <f>データ!M6</f>
        <v>1</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2">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131</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2">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5">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2">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2">
      <c r="A12" s="1"/>
      <c r="B12" s="124" t="s">
        <v>21</v>
      </c>
      <c r="C12" s="125"/>
      <c r="D12" s="125"/>
      <c r="E12" s="125"/>
      <c r="F12" s="161" t="str">
        <f>データ!W6</f>
        <v>-</v>
      </c>
      <c r="G12" s="162"/>
      <c r="H12" s="161" t="str">
        <f>データ!X6</f>
        <v>-</v>
      </c>
      <c r="I12" s="162"/>
      <c r="J12" s="161" t="str">
        <f>データ!Y6</f>
        <v>-</v>
      </c>
      <c r="K12" s="162"/>
      <c r="L12" s="161" t="str">
        <f>データ!Z6</f>
        <v>-</v>
      </c>
      <c r="M12" s="162"/>
      <c r="N12" s="150">
        <f>データ!AA6</f>
        <v>7</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2">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2">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2">
      <c r="A15" s="1"/>
      <c r="B15" s="168" t="s">
        <v>24</v>
      </c>
      <c r="C15" s="169"/>
      <c r="D15" s="169"/>
      <c r="E15" s="170"/>
      <c r="F15" s="171">
        <f>データ!AL6</f>
        <v>2635</v>
      </c>
      <c r="G15" s="171"/>
      <c r="H15" s="171">
        <f>データ!AM6</f>
        <v>2648</v>
      </c>
      <c r="I15" s="171"/>
      <c r="J15" s="171">
        <f>データ!AN6</f>
        <v>2586</v>
      </c>
      <c r="K15" s="171"/>
      <c r="L15" s="171">
        <f>データ!AO6</f>
        <v>2541</v>
      </c>
      <c r="M15" s="171"/>
      <c r="N15" s="172">
        <f>データ!AP6</f>
        <v>2440</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5">
      <c r="A16" s="1"/>
      <c r="B16" s="174" t="s">
        <v>25</v>
      </c>
      <c r="C16" s="175"/>
      <c r="D16" s="175"/>
      <c r="E16" s="176"/>
      <c r="F16" s="177">
        <f>データ!AQ6</f>
        <v>2635</v>
      </c>
      <c r="G16" s="177"/>
      <c r="H16" s="177">
        <f>データ!AR6</f>
        <v>2648</v>
      </c>
      <c r="I16" s="177"/>
      <c r="J16" s="177">
        <f>データ!AS6</f>
        <v>2586</v>
      </c>
      <c r="K16" s="177"/>
      <c r="L16" s="177">
        <f>データ!AT6</f>
        <v>2541</v>
      </c>
      <c r="M16" s="177"/>
      <c r="N16" s="166">
        <f>データ!AU6</f>
        <v>2447</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2">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5">
      <c r="A19" s="1"/>
      <c r="B19" s="174" t="s">
        <v>28</v>
      </c>
      <c r="C19" s="175"/>
      <c r="D19" s="175"/>
      <c r="E19" s="176"/>
      <c r="F19" s="180" t="str">
        <f>データ!AV6</f>
        <v>-</v>
      </c>
      <c r="G19" s="180"/>
      <c r="H19" s="180"/>
      <c r="I19" s="180">
        <f>データ!AW6</f>
        <v>107662</v>
      </c>
      <c r="J19" s="180"/>
      <c r="K19" s="180"/>
      <c r="L19" s="180">
        <f>データ!AX6</f>
        <v>107662</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265</v>
      </c>
      <c r="AL40" s="119"/>
      <c r="AM40" s="119"/>
      <c r="AN40" s="119"/>
      <c r="AO40" s="119"/>
      <c r="AP40" s="119"/>
      <c r="AQ40" s="120"/>
    </row>
    <row r="41" spans="1:43" ht="29.4"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2">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263</v>
      </c>
      <c r="AL99" s="191"/>
      <c r="AM99" s="191"/>
      <c r="AN99" s="191"/>
      <c r="AO99" s="191"/>
      <c r="AP99" s="191"/>
      <c r="AQ99" s="192"/>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（最大出力合計1,888kW）</v>
      </c>
      <c r="D123" s="5" t="str">
        <f>データ!EX9</f>
        <v>（最大出力合計19kW）</v>
      </c>
      <c r="E123" s="5" t="str">
        <f>データ!GW9</f>
        <v>（最大出力合計-kW）</v>
      </c>
      <c r="F123" s="5" t="str">
        <f>データ!IV9</f>
        <v>（最大出力合計-kW）</v>
      </c>
      <c r="G123" s="5" t="str">
        <f>データ!KU9</f>
        <v>（最大出力合計1,869kW）</v>
      </c>
    </row>
  </sheetData>
  <sheetProtection algorithmName="SHA-512" hashValue="oe2nI0HuesRM69yRa8vecYigs/AnJcM1vKv5Q4hoOj1djFTVO8OvsyJ06/eWq+ctGd7mQxneaEbSUHNW6N+ZMQ==" saltValue="r08IIHh/nIUupgsera+Kf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158.4" x14ac:dyDescent="0.2">
      <c r="A6" s="49" t="s">
        <v>118</v>
      </c>
      <c r="B6" s="67" t="str">
        <f>B7</f>
        <v>2020</v>
      </c>
      <c r="C6" s="67" t="str">
        <f t="shared" ref="C6:AX6" si="6">C7</f>
        <v>192091</v>
      </c>
      <c r="D6" s="67" t="str">
        <f t="shared" si="6"/>
        <v>47</v>
      </c>
      <c r="E6" s="67" t="str">
        <f t="shared" si="6"/>
        <v>04</v>
      </c>
      <c r="F6" s="67" t="str">
        <f t="shared" si="6"/>
        <v>0</v>
      </c>
      <c r="G6" s="67" t="str">
        <f t="shared" si="6"/>
        <v>000</v>
      </c>
      <c r="H6" s="67" t="str">
        <f t="shared" si="6"/>
        <v>山梨県　北杜市</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f t="shared" si="6"/>
        <v>1</v>
      </c>
      <c r="Q6" s="69" t="str">
        <f t="shared" si="6"/>
        <v>-</v>
      </c>
      <c r="R6" s="70" t="str">
        <f>R7</f>
        <v>令和3年3月31日(太陽光)・令和3年3月31日（水力）　北杜サイト太陽光発電所・北杜市マイクロ水力発電所</v>
      </c>
      <c r="S6" s="71" t="str">
        <f t="shared" si="6"/>
        <v>令和１０年１０月３１日（太陽光）・令和４０年１１月１６日（水力）　北杜サイト太陽光発電所・北杜市マイクロ水力発電所</v>
      </c>
      <c r="T6" s="67" t="str">
        <f t="shared" si="6"/>
        <v>無</v>
      </c>
      <c r="U6" s="71" t="str">
        <f t="shared" si="6"/>
        <v>東京電力パワーグリッド株式会社 山梨総支社</v>
      </c>
      <c r="V6" s="68" t="str">
        <f t="shared" si="6"/>
        <v>-</v>
      </c>
      <c r="W6" s="69" t="str">
        <f>W7</f>
        <v>-</v>
      </c>
      <c r="X6" s="69" t="str">
        <f t="shared" si="6"/>
        <v>-</v>
      </c>
      <c r="Y6" s="69" t="str">
        <f t="shared" si="6"/>
        <v>-</v>
      </c>
      <c r="Z6" s="69" t="str">
        <f t="shared" si="6"/>
        <v>-</v>
      </c>
      <c r="AA6" s="69">
        <f t="shared" si="6"/>
        <v>7</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2635</v>
      </c>
      <c r="AM6" s="69">
        <f t="shared" si="6"/>
        <v>2648</v>
      </c>
      <c r="AN6" s="69">
        <f t="shared" si="6"/>
        <v>2586</v>
      </c>
      <c r="AO6" s="69">
        <f t="shared" si="6"/>
        <v>2541</v>
      </c>
      <c r="AP6" s="69">
        <f t="shared" si="6"/>
        <v>2440</v>
      </c>
      <c r="AQ6" s="69">
        <f t="shared" si="6"/>
        <v>2635</v>
      </c>
      <c r="AR6" s="69">
        <f t="shared" si="6"/>
        <v>2648</v>
      </c>
      <c r="AS6" s="69">
        <f t="shared" si="6"/>
        <v>2586</v>
      </c>
      <c r="AT6" s="69">
        <f t="shared" si="6"/>
        <v>2541</v>
      </c>
      <c r="AU6" s="69">
        <f t="shared" si="6"/>
        <v>2447</v>
      </c>
      <c r="AV6" s="69" t="str">
        <f t="shared" si="6"/>
        <v>-</v>
      </c>
      <c r="AW6" s="69">
        <f t="shared" si="6"/>
        <v>107662</v>
      </c>
      <c r="AX6" s="69">
        <f t="shared" si="6"/>
        <v>107662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158.4" x14ac:dyDescent="0.2">
      <c r="A7" s="49"/>
      <c r="B7" s="77" t="s">
        <v>119</v>
      </c>
      <c r="C7" s="77" t="s">
        <v>120</v>
      </c>
      <c r="D7" s="77" t="s">
        <v>121</v>
      </c>
      <c r="E7" s="77" t="s">
        <v>122</v>
      </c>
      <c r="F7" s="77" t="s">
        <v>123</v>
      </c>
      <c r="G7" s="77" t="s">
        <v>124</v>
      </c>
      <c r="H7" s="77" t="s">
        <v>125</v>
      </c>
      <c r="I7" s="77" t="s">
        <v>126</v>
      </c>
      <c r="J7" s="77" t="s">
        <v>127</v>
      </c>
      <c r="K7" s="77" t="s">
        <v>128</v>
      </c>
      <c r="L7" s="78" t="s">
        <v>129</v>
      </c>
      <c r="M7" s="79">
        <v>1</v>
      </c>
      <c r="N7" s="79" t="s">
        <v>130</v>
      </c>
      <c r="O7" s="80" t="s">
        <v>130</v>
      </c>
      <c r="P7" s="80">
        <v>1</v>
      </c>
      <c r="Q7" s="80" t="s">
        <v>130</v>
      </c>
      <c r="R7" s="81" t="s">
        <v>131</v>
      </c>
      <c r="S7" s="81" t="s">
        <v>132</v>
      </c>
      <c r="T7" s="82" t="s">
        <v>133</v>
      </c>
      <c r="U7" s="81" t="s">
        <v>134</v>
      </c>
      <c r="V7" s="78" t="s">
        <v>130</v>
      </c>
      <c r="W7" s="80" t="s">
        <v>130</v>
      </c>
      <c r="X7" s="80" t="s">
        <v>130</v>
      </c>
      <c r="Y7" s="80" t="s">
        <v>130</v>
      </c>
      <c r="Z7" s="80" t="s">
        <v>130</v>
      </c>
      <c r="AA7" s="80">
        <v>7</v>
      </c>
      <c r="AB7" s="80" t="s">
        <v>130</v>
      </c>
      <c r="AC7" s="80" t="s">
        <v>130</v>
      </c>
      <c r="AD7" s="80" t="s">
        <v>130</v>
      </c>
      <c r="AE7" s="80" t="s">
        <v>130</v>
      </c>
      <c r="AF7" s="80" t="s">
        <v>130</v>
      </c>
      <c r="AG7" s="80" t="s">
        <v>130</v>
      </c>
      <c r="AH7" s="80" t="s">
        <v>130</v>
      </c>
      <c r="AI7" s="80" t="s">
        <v>130</v>
      </c>
      <c r="AJ7" s="80" t="s">
        <v>130</v>
      </c>
      <c r="AK7" s="80" t="s">
        <v>130</v>
      </c>
      <c r="AL7" s="80">
        <v>2635</v>
      </c>
      <c r="AM7" s="80">
        <v>2648</v>
      </c>
      <c r="AN7" s="80">
        <v>2586</v>
      </c>
      <c r="AO7" s="80">
        <v>2541</v>
      </c>
      <c r="AP7" s="80">
        <v>2440</v>
      </c>
      <c r="AQ7" s="80">
        <v>2635</v>
      </c>
      <c r="AR7" s="80">
        <v>2648</v>
      </c>
      <c r="AS7" s="80">
        <v>2586</v>
      </c>
      <c r="AT7" s="80">
        <v>2541</v>
      </c>
      <c r="AU7" s="80">
        <v>2447</v>
      </c>
      <c r="AV7" s="80" t="s">
        <v>130</v>
      </c>
      <c r="AW7" s="80">
        <v>107662</v>
      </c>
      <c r="AX7" s="80">
        <v>107662</v>
      </c>
      <c r="AY7" s="83">
        <v>127.7</v>
      </c>
      <c r="AZ7" s="83">
        <v>123.8</v>
      </c>
      <c r="BA7" s="83">
        <v>231</v>
      </c>
      <c r="BB7" s="83">
        <v>159.30000000000001</v>
      </c>
      <c r="BC7" s="83">
        <v>141</v>
      </c>
      <c r="BD7" s="83">
        <v>88.8</v>
      </c>
      <c r="BE7" s="83">
        <v>121.3</v>
      </c>
      <c r="BF7" s="83">
        <v>123.2</v>
      </c>
      <c r="BG7" s="83">
        <v>134.69999999999999</v>
      </c>
      <c r="BH7" s="83">
        <v>141.80000000000001</v>
      </c>
      <c r="BI7" s="83">
        <v>100</v>
      </c>
      <c r="BJ7" s="83">
        <v>245.1</v>
      </c>
      <c r="BK7" s="83">
        <v>190.8</v>
      </c>
      <c r="BL7" s="83">
        <v>184.5</v>
      </c>
      <c r="BM7" s="83">
        <v>190.5</v>
      </c>
      <c r="BN7" s="83">
        <v>172.7</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v>33857.699999999997</v>
      </c>
      <c r="CG7" s="83">
        <v>34952.800000000003</v>
      </c>
      <c r="CH7" s="83">
        <v>25657.4</v>
      </c>
      <c r="CI7" s="83">
        <v>27361.7</v>
      </c>
      <c r="CJ7" s="83">
        <v>33115.199999999997</v>
      </c>
      <c r="CK7" s="83">
        <v>22847.9</v>
      </c>
      <c r="CL7" s="83">
        <v>19199</v>
      </c>
      <c r="CM7" s="83">
        <v>19863.5</v>
      </c>
      <c r="CN7" s="83">
        <v>19066.3</v>
      </c>
      <c r="CO7" s="83">
        <v>18998.7</v>
      </c>
      <c r="CP7" s="80">
        <v>24684</v>
      </c>
      <c r="CQ7" s="80">
        <v>21995</v>
      </c>
      <c r="CR7" s="80">
        <v>86914</v>
      </c>
      <c r="CS7" s="80">
        <v>41242</v>
      </c>
      <c r="CT7" s="80">
        <v>33257</v>
      </c>
      <c r="CU7" s="80">
        <v>2390</v>
      </c>
      <c r="CV7" s="80">
        <v>32739</v>
      </c>
      <c r="CW7" s="80">
        <v>34140</v>
      </c>
      <c r="CX7" s="80">
        <v>33434</v>
      </c>
      <c r="CY7" s="80">
        <v>36820</v>
      </c>
      <c r="CZ7" s="80">
        <v>1888</v>
      </c>
      <c r="DA7" s="83">
        <v>16.100000000000001</v>
      </c>
      <c r="DB7" s="83">
        <v>16.2</v>
      </c>
      <c r="DC7" s="83">
        <v>15.8</v>
      </c>
      <c r="DD7" s="83">
        <v>15.5</v>
      </c>
      <c r="DE7" s="83">
        <v>14.8</v>
      </c>
      <c r="DF7" s="83">
        <v>36.4</v>
      </c>
      <c r="DG7" s="83">
        <v>31.6</v>
      </c>
      <c r="DH7" s="83">
        <v>31.6</v>
      </c>
      <c r="DI7" s="83">
        <v>30.1</v>
      </c>
      <c r="DJ7" s="83">
        <v>30.3</v>
      </c>
      <c r="DK7" s="83">
        <v>1.5</v>
      </c>
      <c r="DL7" s="83">
        <v>0</v>
      </c>
      <c r="DM7" s="83">
        <v>0.2</v>
      </c>
      <c r="DN7" s="83">
        <v>2</v>
      </c>
      <c r="DO7" s="83">
        <v>0.5</v>
      </c>
      <c r="DP7" s="83">
        <v>8.3000000000000007</v>
      </c>
      <c r="DQ7" s="83">
        <v>7.1</v>
      </c>
      <c r="DR7" s="83">
        <v>7.3</v>
      </c>
      <c r="DS7" s="83">
        <v>5.3</v>
      </c>
      <c r="DT7" s="83">
        <v>6.4</v>
      </c>
      <c r="DU7" s="83">
        <v>0</v>
      </c>
      <c r="DV7" s="83">
        <v>0</v>
      </c>
      <c r="DW7" s="83">
        <v>0</v>
      </c>
      <c r="DX7" s="83">
        <v>0</v>
      </c>
      <c r="DY7" s="83">
        <v>0</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74.2</v>
      </c>
      <c r="EU7" s="83">
        <v>86.8</v>
      </c>
      <c r="EV7" s="83">
        <v>83.6</v>
      </c>
      <c r="EW7" s="83">
        <v>82.6</v>
      </c>
      <c r="EX7" s="83">
        <v>83.2</v>
      </c>
      <c r="EY7" s="80">
        <v>19</v>
      </c>
      <c r="EZ7" s="83" t="s">
        <v>130</v>
      </c>
      <c r="FA7" s="83" t="s">
        <v>130</v>
      </c>
      <c r="FB7" s="83" t="s">
        <v>130</v>
      </c>
      <c r="FC7" s="83" t="s">
        <v>130</v>
      </c>
      <c r="FD7" s="83">
        <v>4.2</v>
      </c>
      <c r="FE7" s="83">
        <v>61.6</v>
      </c>
      <c r="FF7" s="83">
        <v>57.7</v>
      </c>
      <c r="FG7" s="83">
        <v>57.6</v>
      </c>
      <c r="FH7" s="83">
        <v>60.4</v>
      </c>
      <c r="FI7" s="83">
        <v>54.1</v>
      </c>
      <c r="FJ7" s="83" t="s">
        <v>130</v>
      </c>
      <c r="FK7" s="83" t="s">
        <v>130</v>
      </c>
      <c r="FL7" s="83" t="s">
        <v>130</v>
      </c>
      <c r="FM7" s="83" t="s">
        <v>130</v>
      </c>
      <c r="FN7" s="83">
        <v>0</v>
      </c>
      <c r="FO7" s="83">
        <v>6.4</v>
      </c>
      <c r="FP7" s="83">
        <v>5.4</v>
      </c>
      <c r="FQ7" s="83">
        <v>8.6999999999999993</v>
      </c>
      <c r="FR7" s="83">
        <v>14.9</v>
      </c>
      <c r="FS7" s="83">
        <v>16.2</v>
      </c>
      <c r="FT7" s="83" t="s">
        <v>130</v>
      </c>
      <c r="FU7" s="83" t="s">
        <v>130</v>
      </c>
      <c r="FV7" s="83" t="s">
        <v>130</v>
      </c>
      <c r="FW7" s="83" t="s">
        <v>130</v>
      </c>
      <c r="FX7" s="83">
        <v>0</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v>100</v>
      </c>
      <c r="GS7" s="83">
        <v>85.6</v>
      </c>
      <c r="GT7" s="83">
        <v>92</v>
      </c>
      <c r="GU7" s="83">
        <v>94.7</v>
      </c>
      <c r="GV7" s="83">
        <v>96</v>
      </c>
      <c r="GW7" s="83">
        <v>97.1</v>
      </c>
      <c r="GX7" s="80" t="s">
        <v>130</v>
      </c>
      <c r="GY7" s="83" t="s">
        <v>130</v>
      </c>
      <c r="GZ7" s="83" t="s">
        <v>130</v>
      </c>
      <c r="HA7" s="83" t="s">
        <v>130</v>
      </c>
      <c r="HB7" s="83" t="s">
        <v>130</v>
      </c>
      <c r="HC7" s="83" t="s">
        <v>130</v>
      </c>
      <c r="HD7" s="83">
        <v>53.5</v>
      </c>
      <c r="HE7" s="83">
        <v>67.599999999999994</v>
      </c>
      <c r="HF7" s="83">
        <v>67.8</v>
      </c>
      <c r="HG7" s="83">
        <v>71</v>
      </c>
      <c r="HH7" s="83">
        <v>70.5</v>
      </c>
      <c r="HI7" s="83" t="s">
        <v>130</v>
      </c>
      <c r="HJ7" s="83" t="s">
        <v>130</v>
      </c>
      <c r="HK7" s="83" t="s">
        <v>130</v>
      </c>
      <c r="HL7" s="83" t="s">
        <v>130</v>
      </c>
      <c r="HM7" s="83" t="s">
        <v>130</v>
      </c>
      <c r="HN7" s="83">
        <v>5.5</v>
      </c>
      <c r="HO7" s="83">
        <v>0</v>
      </c>
      <c r="HP7" s="83">
        <v>0.6</v>
      </c>
      <c r="HQ7" s="83">
        <v>0.2</v>
      </c>
      <c r="HR7" s="83">
        <v>0.1</v>
      </c>
      <c r="HS7" s="83" t="s">
        <v>130</v>
      </c>
      <c r="HT7" s="83" t="s">
        <v>130</v>
      </c>
      <c r="HU7" s="83" t="s">
        <v>130</v>
      </c>
      <c r="HV7" s="83" t="s">
        <v>130</v>
      </c>
      <c r="HW7" s="83" t="s">
        <v>130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43.2</v>
      </c>
      <c r="IS7" s="83">
        <v>49.1</v>
      </c>
      <c r="IT7" s="83">
        <v>33.799999999999997</v>
      </c>
      <c r="IU7" s="83">
        <v>24</v>
      </c>
      <c r="IV7" s="83">
        <v>23.8</v>
      </c>
      <c r="IW7" s="80" t="s">
        <v>130</v>
      </c>
      <c r="IX7" s="83" t="s">
        <v>130</v>
      </c>
      <c r="IY7" s="83" t="s">
        <v>130</v>
      </c>
      <c r="IZ7" s="83" t="s">
        <v>130</v>
      </c>
      <c r="JA7" s="83" t="s">
        <v>130</v>
      </c>
      <c r="JB7" s="83" t="s">
        <v>130</v>
      </c>
      <c r="JC7" s="83">
        <v>16.5</v>
      </c>
      <c r="JD7" s="83">
        <v>15</v>
      </c>
      <c r="JE7" s="83">
        <v>12.8</v>
      </c>
      <c r="JF7" s="83">
        <v>11.1</v>
      </c>
      <c r="JG7" s="83">
        <v>13.6</v>
      </c>
      <c r="JH7" s="83" t="s">
        <v>130</v>
      </c>
      <c r="JI7" s="83" t="s">
        <v>130</v>
      </c>
      <c r="JJ7" s="83" t="s">
        <v>130</v>
      </c>
      <c r="JK7" s="83" t="s">
        <v>130</v>
      </c>
      <c r="JL7" s="83" t="s">
        <v>130</v>
      </c>
      <c r="JM7" s="83">
        <v>39.700000000000003</v>
      </c>
      <c r="JN7" s="83">
        <v>37.5</v>
      </c>
      <c r="JO7" s="83">
        <v>37.299999999999997</v>
      </c>
      <c r="JP7" s="83">
        <v>26</v>
      </c>
      <c r="JQ7" s="83">
        <v>23.4</v>
      </c>
      <c r="JR7" s="83" t="s">
        <v>130</v>
      </c>
      <c r="JS7" s="83" t="s">
        <v>130</v>
      </c>
      <c r="JT7" s="83" t="s">
        <v>130</v>
      </c>
      <c r="JU7" s="83" t="s">
        <v>130</v>
      </c>
      <c r="JV7" s="83" t="s">
        <v>130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97.5</v>
      </c>
      <c r="KR7" s="83">
        <v>96.6</v>
      </c>
      <c r="KS7" s="83">
        <v>92.8</v>
      </c>
      <c r="KT7" s="83">
        <v>95.9</v>
      </c>
      <c r="KU7" s="83">
        <v>95.2</v>
      </c>
      <c r="KV7" s="80">
        <v>1869</v>
      </c>
      <c r="KW7" s="83">
        <v>16.100000000000001</v>
      </c>
      <c r="KX7" s="83">
        <v>16.2</v>
      </c>
      <c r="KY7" s="83">
        <v>15.8</v>
      </c>
      <c r="KZ7" s="83">
        <v>15.5</v>
      </c>
      <c r="LA7" s="83">
        <v>14.9</v>
      </c>
      <c r="LB7" s="83">
        <v>14.5</v>
      </c>
      <c r="LC7" s="83">
        <v>14.9</v>
      </c>
      <c r="LD7" s="83">
        <v>15.3</v>
      </c>
      <c r="LE7" s="83">
        <v>14.9</v>
      </c>
      <c r="LF7" s="83">
        <v>14.9</v>
      </c>
      <c r="LG7" s="83">
        <v>1.5</v>
      </c>
      <c r="LH7" s="83">
        <v>0</v>
      </c>
      <c r="LI7" s="83">
        <v>0.2</v>
      </c>
      <c r="LJ7" s="83">
        <v>2</v>
      </c>
      <c r="LK7" s="83">
        <v>0.5</v>
      </c>
      <c r="LL7" s="83">
        <v>0.3</v>
      </c>
      <c r="LM7" s="83">
        <v>0.3</v>
      </c>
      <c r="LN7" s="83">
        <v>0.7</v>
      </c>
      <c r="LO7" s="83">
        <v>0.4</v>
      </c>
      <c r="LP7" s="83">
        <v>1.8</v>
      </c>
      <c r="LQ7" s="83">
        <v>0</v>
      </c>
      <c r="LR7" s="83">
        <v>0</v>
      </c>
      <c r="LS7" s="83">
        <v>0</v>
      </c>
      <c r="LT7" s="83">
        <v>0</v>
      </c>
      <c r="LU7" s="83">
        <v>0</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v>100</v>
      </c>
      <c r="ML7" s="83">
        <v>100</v>
      </c>
      <c r="MM7" s="83">
        <v>100</v>
      </c>
      <c r="MN7" s="83">
        <v>100</v>
      </c>
      <c r="MO7" s="83">
        <v>100</v>
      </c>
      <c r="MP7" s="83">
        <v>98.7</v>
      </c>
      <c r="MQ7" s="83">
        <v>98.2</v>
      </c>
      <c r="MR7" s="83">
        <v>98.7</v>
      </c>
      <c r="MS7" s="83">
        <v>98.8</v>
      </c>
      <c r="MT7" s="83">
        <v>98.9</v>
      </c>
      <c r="MU7" s="83" t="s">
        <v>130</v>
      </c>
      <c r="MV7" s="83" t="s">
        <v>130</v>
      </c>
      <c r="MW7" s="83" t="s">
        <v>130</v>
      </c>
      <c r="MX7" s="83" t="s">
        <v>130</v>
      </c>
      <c r="MY7" s="83" t="s">
        <v>130</v>
      </c>
      <c r="MZ7" s="83" t="s">
        <v>130</v>
      </c>
      <c r="NA7" s="83" t="s">
        <v>130</v>
      </c>
      <c r="NB7" s="83" t="s">
        <v>130</v>
      </c>
      <c r="NC7" s="83" t="s">
        <v>130</v>
      </c>
      <c r="ND7" s="83" t="s">
        <v>130</v>
      </c>
      <c r="NE7" s="83" t="s">
        <v>130</v>
      </c>
      <c r="NF7" s="83" t="s">
        <v>130</v>
      </c>
      <c r="NG7" s="83">
        <v>1</v>
      </c>
      <c r="NH7" s="83">
        <v>1</v>
      </c>
      <c r="NI7" s="83">
        <v>1</v>
      </c>
      <c r="NJ7" s="83">
        <v>1</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（最大出力合計1,888kW）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（最大出力合計19kW）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（最大出力合計1,869kW）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127.7</v>
      </c>
      <c r="AZ11" s="95">
        <f>AZ7</f>
        <v>123.8</v>
      </c>
      <c r="BA11" s="95">
        <f>BA7</f>
        <v>231</v>
      </c>
      <c r="BB11" s="95">
        <f>BB7</f>
        <v>159.30000000000001</v>
      </c>
      <c r="BC11" s="95">
        <f>BC7</f>
        <v>141</v>
      </c>
      <c r="BD11" s="84"/>
      <c r="BE11" s="84"/>
      <c r="BF11" s="84"/>
      <c r="BG11" s="84"/>
      <c r="BH11" s="84"/>
      <c r="BI11" s="94" t="s">
        <v>144</v>
      </c>
      <c r="BJ11" s="95">
        <f>BJ7</f>
        <v>245.1</v>
      </c>
      <c r="BK11" s="95">
        <f>BK7</f>
        <v>190.8</v>
      </c>
      <c r="BL11" s="95">
        <f>BL7</f>
        <v>184.5</v>
      </c>
      <c r="BM11" s="95">
        <f>BM7</f>
        <v>190.5</v>
      </c>
      <c r="BN11" s="95">
        <f>BN7</f>
        <v>172.7</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33857.699999999997</v>
      </c>
      <c r="CG11" s="95">
        <f>CG7</f>
        <v>34952.800000000003</v>
      </c>
      <c r="CH11" s="95">
        <f>CH7</f>
        <v>25657.4</v>
      </c>
      <c r="CI11" s="95">
        <f>CI7</f>
        <v>27361.7</v>
      </c>
      <c r="CJ11" s="95">
        <f>CJ7</f>
        <v>33115.199999999997</v>
      </c>
      <c r="CK11" s="84"/>
      <c r="CL11" s="84"/>
      <c r="CM11" s="84"/>
      <c r="CN11" s="84"/>
      <c r="CO11" s="94" t="s">
        <v>144</v>
      </c>
      <c r="CP11" s="96">
        <f>CP7</f>
        <v>24684</v>
      </c>
      <c r="CQ11" s="96">
        <f>CQ7</f>
        <v>21995</v>
      </c>
      <c r="CR11" s="96">
        <f>CR7</f>
        <v>86914</v>
      </c>
      <c r="CS11" s="96">
        <f>CS7</f>
        <v>41242</v>
      </c>
      <c r="CT11" s="96">
        <f>CT7</f>
        <v>33257</v>
      </c>
      <c r="CU11" s="84"/>
      <c r="CV11" s="84"/>
      <c r="CW11" s="84"/>
      <c r="CX11" s="84"/>
      <c r="CY11" s="84"/>
      <c r="CZ11" s="94" t="s">
        <v>144</v>
      </c>
      <c r="DA11" s="95">
        <f>DA7</f>
        <v>16.100000000000001</v>
      </c>
      <c r="DB11" s="95">
        <f>DB7</f>
        <v>16.2</v>
      </c>
      <c r="DC11" s="95">
        <f>DC7</f>
        <v>15.8</v>
      </c>
      <c r="DD11" s="95">
        <f>DD7</f>
        <v>15.5</v>
      </c>
      <c r="DE11" s="95">
        <f>DE7</f>
        <v>14.8</v>
      </c>
      <c r="DF11" s="84"/>
      <c r="DG11" s="84"/>
      <c r="DH11" s="84"/>
      <c r="DI11" s="84"/>
      <c r="DJ11" s="94" t="s">
        <v>144</v>
      </c>
      <c r="DK11" s="95">
        <f>DK7</f>
        <v>1.5</v>
      </c>
      <c r="DL11" s="95">
        <f>DL7</f>
        <v>0</v>
      </c>
      <c r="DM11" s="95">
        <f>DM7</f>
        <v>0.2</v>
      </c>
      <c r="DN11" s="95">
        <f>DN7</f>
        <v>2</v>
      </c>
      <c r="DO11" s="95">
        <f>DO7</f>
        <v>0.5</v>
      </c>
      <c r="DP11" s="84"/>
      <c r="DQ11" s="84"/>
      <c r="DR11" s="84"/>
      <c r="DS11" s="84"/>
      <c r="DT11" s="94" t="s">
        <v>144</v>
      </c>
      <c r="DU11" s="95">
        <f>DU7</f>
        <v>0</v>
      </c>
      <c r="DV11" s="95">
        <f>DV7</f>
        <v>0</v>
      </c>
      <c r="DW11" s="95">
        <f>DW7</f>
        <v>0</v>
      </c>
      <c r="DX11" s="95">
        <f>DX7</f>
        <v>0</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f>FD7</f>
        <v>4.2</v>
      </c>
      <c r="FE11" s="84"/>
      <c r="FF11" s="84"/>
      <c r="FG11" s="84"/>
      <c r="FH11" s="84"/>
      <c r="FI11" s="94" t="s">
        <v>144</v>
      </c>
      <c r="FJ11" s="95" t="str">
        <f>FJ7</f>
        <v>-</v>
      </c>
      <c r="FK11" s="95" t="str">
        <f>FK7</f>
        <v>-</v>
      </c>
      <c r="FL11" s="95" t="str">
        <f>FL7</f>
        <v>-</v>
      </c>
      <c r="FM11" s="95" t="str">
        <f>FM7</f>
        <v>-</v>
      </c>
      <c r="FN11" s="95">
        <f>FN7</f>
        <v>0</v>
      </c>
      <c r="FO11" s="84"/>
      <c r="FP11" s="84"/>
      <c r="FQ11" s="84"/>
      <c r="FR11" s="84"/>
      <c r="FS11" s="94" t="s">
        <v>144</v>
      </c>
      <c r="FT11" s="95" t="str">
        <f>FT7</f>
        <v>-</v>
      </c>
      <c r="FU11" s="95" t="str">
        <f>FU7</f>
        <v>-</v>
      </c>
      <c r="FV11" s="95" t="str">
        <f>FV7</f>
        <v>-</v>
      </c>
      <c r="FW11" s="95" t="str">
        <f>FW7</f>
        <v>-</v>
      </c>
      <c r="FX11" s="95">
        <f>FX7</f>
        <v>0</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f>GR7</f>
        <v>100</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16.100000000000001</v>
      </c>
      <c r="KX11" s="95">
        <f>KX7</f>
        <v>16.2</v>
      </c>
      <c r="KY11" s="95">
        <f>KY7</f>
        <v>15.8</v>
      </c>
      <c r="KZ11" s="95">
        <f>KZ7</f>
        <v>15.5</v>
      </c>
      <c r="LA11" s="95">
        <f>LA7</f>
        <v>14.9</v>
      </c>
      <c r="LB11" s="84"/>
      <c r="LC11" s="84"/>
      <c r="LD11" s="84"/>
      <c r="LE11" s="84"/>
      <c r="LF11" s="94" t="s">
        <v>144</v>
      </c>
      <c r="LG11" s="95">
        <f>LG7</f>
        <v>1.5</v>
      </c>
      <c r="LH11" s="95">
        <f>LH7</f>
        <v>0</v>
      </c>
      <c r="LI11" s="95">
        <f>LI7</f>
        <v>0.2</v>
      </c>
      <c r="LJ11" s="95">
        <f>LJ7</f>
        <v>2</v>
      </c>
      <c r="LK11" s="95">
        <f>LK7</f>
        <v>0.5</v>
      </c>
      <c r="LL11" s="84"/>
      <c r="LM11" s="84"/>
      <c r="LN11" s="84"/>
      <c r="LO11" s="84"/>
      <c r="LP11" s="94" t="s">
        <v>144</v>
      </c>
      <c r="LQ11" s="95">
        <f>LQ7</f>
        <v>0</v>
      </c>
      <c r="LR11" s="95">
        <f>LR7</f>
        <v>0</v>
      </c>
      <c r="LS11" s="95">
        <f>LS7</f>
        <v>0</v>
      </c>
      <c r="LT11" s="95">
        <f>LT7</f>
        <v>0</v>
      </c>
      <c r="LU11" s="95">
        <f>LU7</f>
        <v>0</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88.8</v>
      </c>
      <c r="AZ12" s="95">
        <f>BE7</f>
        <v>121.3</v>
      </c>
      <c r="BA12" s="95">
        <f>BF7</f>
        <v>123.2</v>
      </c>
      <c r="BB12" s="95">
        <f>BG7</f>
        <v>134.69999999999999</v>
      </c>
      <c r="BC12" s="95">
        <f>BH7</f>
        <v>141.80000000000001</v>
      </c>
      <c r="BD12" s="84"/>
      <c r="BE12" s="84"/>
      <c r="BF12" s="84"/>
      <c r="BG12" s="84"/>
      <c r="BH12" s="84"/>
      <c r="BI12" s="94" t="s">
        <v>145</v>
      </c>
      <c r="BJ12" s="95">
        <f>BO7</f>
        <v>269.8</v>
      </c>
      <c r="BK12" s="95">
        <f>BP7</f>
        <v>247.9</v>
      </c>
      <c r="BL12" s="95">
        <f>BQ7</f>
        <v>240.1</v>
      </c>
      <c r="BM12" s="95">
        <f>BR7</f>
        <v>253.6</v>
      </c>
      <c r="BN12" s="95">
        <f>BS7</f>
        <v>238</v>
      </c>
      <c r="BO12" s="84"/>
      <c r="BP12" s="84"/>
      <c r="BQ12" s="84"/>
      <c r="BR12" s="84"/>
      <c r="BS12" s="84"/>
      <c r="BT12" s="94" t="s">
        <v>145</v>
      </c>
      <c r="BU12" s="95" t="str">
        <f>BZ7</f>
        <v>-</v>
      </c>
      <c r="BV12" s="95" t="str">
        <f>CA7</f>
        <v>-</v>
      </c>
      <c r="BW12" s="95" t="str">
        <f>CB7</f>
        <v>-</v>
      </c>
      <c r="BX12" s="95" t="str">
        <f>CC7</f>
        <v>-</v>
      </c>
      <c r="BY12" s="95" t="str">
        <f>CD7</f>
        <v>-</v>
      </c>
      <c r="BZ12" s="84"/>
      <c r="CA12" s="84"/>
      <c r="CB12" s="84"/>
      <c r="CC12" s="84"/>
      <c r="CD12" s="84"/>
      <c r="CE12" s="94" t="s">
        <v>145</v>
      </c>
      <c r="CF12" s="95">
        <f>CK7</f>
        <v>22847.9</v>
      </c>
      <c r="CG12" s="95">
        <f>CL7</f>
        <v>19199</v>
      </c>
      <c r="CH12" s="95">
        <f>CM7</f>
        <v>19863.5</v>
      </c>
      <c r="CI12" s="95">
        <f>CN7</f>
        <v>19066.3</v>
      </c>
      <c r="CJ12" s="95">
        <f>CO7</f>
        <v>18998.7</v>
      </c>
      <c r="CK12" s="84"/>
      <c r="CL12" s="84"/>
      <c r="CM12" s="84"/>
      <c r="CN12" s="84"/>
      <c r="CO12" s="94" t="s">
        <v>145</v>
      </c>
      <c r="CP12" s="96">
        <f>CU7</f>
        <v>2390</v>
      </c>
      <c r="CQ12" s="96">
        <f>CV7</f>
        <v>32739</v>
      </c>
      <c r="CR12" s="96">
        <f>CW7</f>
        <v>34140</v>
      </c>
      <c r="CS12" s="96">
        <f>CX7</f>
        <v>33434</v>
      </c>
      <c r="CT12" s="96">
        <f>CY7</f>
        <v>36820</v>
      </c>
      <c r="CU12" s="84"/>
      <c r="CV12" s="84"/>
      <c r="CW12" s="84"/>
      <c r="CX12" s="84"/>
      <c r="CY12" s="84"/>
      <c r="CZ12" s="94" t="s">
        <v>145</v>
      </c>
      <c r="DA12" s="95">
        <f>DF7</f>
        <v>36.4</v>
      </c>
      <c r="DB12" s="95">
        <f>DG7</f>
        <v>31.6</v>
      </c>
      <c r="DC12" s="95">
        <f>DH7</f>
        <v>31.6</v>
      </c>
      <c r="DD12" s="95">
        <f>DI7</f>
        <v>30.1</v>
      </c>
      <c r="DE12" s="95">
        <f>DJ7</f>
        <v>30.3</v>
      </c>
      <c r="DF12" s="84"/>
      <c r="DG12" s="84"/>
      <c r="DH12" s="84"/>
      <c r="DI12" s="84"/>
      <c r="DJ12" s="94" t="s">
        <v>145</v>
      </c>
      <c r="DK12" s="95">
        <f>DP7</f>
        <v>8.3000000000000007</v>
      </c>
      <c r="DL12" s="95">
        <f>DQ7</f>
        <v>7.1</v>
      </c>
      <c r="DM12" s="95">
        <f>DR7</f>
        <v>7.3</v>
      </c>
      <c r="DN12" s="95">
        <f>DS7</f>
        <v>5.3</v>
      </c>
      <c r="DO12" s="95">
        <f>DT7</f>
        <v>6.4</v>
      </c>
      <c r="DP12" s="84"/>
      <c r="DQ12" s="84"/>
      <c r="DR12" s="84"/>
      <c r="DS12" s="84"/>
      <c r="DT12" s="94" t="s">
        <v>145</v>
      </c>
      <c r="DU12" s="95">
        <f>DZ7</f>
        <v>110.5</v>
      </c>
      <c r="DV12" s="95">
        <f>EA7</f>
        <v>156.5</v>
      </c>
      <c r="DW12" s="95">
        <f>EB7</f>
        <v>157.6</v>
      </c>
      <c r="DX12" s="95">
        <f>EC7</f>
        <v>173.7</v>
      </c>
      <c r="DY12" s="95">
        <f>ED7</f>
        <v>160.19999999999999</v>
      </c>
      <c r="DZ12" s="84"/>
      <c r="EA12" s="84"/>
      <c r="EB12" s="84"/>
      <c r="EC12" s="84"/>
      <c r="ED12" s="94" t="s">
        <v>145</v>
      </c>
      <c r="EE12" s="95" t="str">
        <f>EJ7</f>
        <v>-</v>
      </c>
      <c r="EF12" s="95" t="str">
        <f>EK7</f>
        <v>-</v>
      </c>
      <c r="EG12" s="95" t="str">
        <f>EL7</f>
        <v>-</v>
      </c>
      <c r="EH12" s="95" t="str">
        <f>EM7</f>
        <v>-</v>
      </c>
      <c r="EI12" s="95" t="str">
        <f>EN7</f>
        <v>-</v>
      </c>
      <c r="EJ12" s="84"/>
      <c r="EK12" s="84"/>
      <c r="EL12" s="84"/>
      <c r="EM12" s="84"/>
      <c r="EN12" s="94" t="s">
        <v>145</v>
      </c>
      <c r="EO12" s="95">
        <f>ET7</f>
        <v>74.2</v>
      </c>
      <c r="EP12" s="95">
        <f>EU7</f>
        <v>86.8</v>
      </c>
      <c r="EQ12" s="95">
        <f>EV7</f>
        <v>83.6</v>
      </c>
      <c r="ER12" s="95">
        <f>EW7</f>
        <v>82.6</v>
      </c>
      <c r="ES12" s="95">
        <f>EX7</f>
        <v>83.2</v>
      </c>
      <c r="ET12" s="84"/>
      <c r="EU12" s="84"/>
      <c r="EV12" s="84"/>
      <c r="EW12" s="84"/>
      <c r="EX12" s="84"/>
      <c r="EY12" s="94" t="s">
        <v>145</v>
      </c>
      <c r="EZ12" s="95">
        <f>IF($EZ$8,FE7,"-")</f>
        <v>61.6</v>
      </c>
      <c r="FA12" s="95">
        <f>IF($EZ$8,FF7,"-")</f>
        <v>57.7</v>
      </c>
      <c r="FB12" s="95">
        <f>IF($EZ$8,FG7,"-")</f>
        <v>57.6</v>
      </c>
      <c r="FC12" s="95">
        <f>IF($EZ$8,FH7,"-")</f>
        <v>60.4</v>
      </c>
      <c r="FD12" s="95">
        <f>IF($EZ$8,FI7,"-")</f>
        <v>54.1</v>
      </c>
      <c r="FE12" s="84"/>
      <c r="FF12" s="84"/>
      <c r="FG12" s="84"/>
      <c r="FH12" s="84"/>
      <c r="FI12" s="94" t="s">
        <v>145</v>
      </c>
      <c r="FJ12" s="95">
        <f>IF($FJ$8,FO7,"-")</f>
        <v>6.4</v>
      </c>
      <c r="FK12" s="95">
        <f>IF($FJ$8,FP7,"-")</f>
        <v>5.4</v>
      </c>
      <c r="FL12" s="95">
        <f>IF($FJ$8,FQ7,"-")</f>
        <v>8.6999999999999993</v>
      </c>
      <c r="FM12" s="95">
        <f>IF($FJ$8,FR7,"-")</f>
        <v>14.9</v>
      </c>
      <c r="FN12" s="95">
        <f>IF($FJ$8,FS7,"-")</f>
        <v>16.2</v>
      </c>
      <c r="FO12" s="84"/>
      <c r="FP12" s="84"/>
      <c r="FQ12" s="84"/>
      <c r="FR12" s="84"/>
      <c r="FS12" s="94" t="s">
        <v>145</v>
      </c>
      <c r="FT12" s="95">
        <f>IF($FT$8,FY7,"-")</f>
        <v>390.3</v>
      </c>
      <c r="FU12" s="95">
        <f>IF($FT$8,FZ7,"-")</f>
        <v>394.9</v>
      </c>
      <c r="FV12" s="95">
        <f>IF($FT$8,GA7,"-")</f>
        <v>375</v>
      </c>
      <c r="FW12" s="95">
        <f>IF($FT$8,GB7,"-")</f>
        <v>314.5</v>
      </c>
      <c r="FX12" s="95">
        <f>IF($FT$8,GC7,"-")</f>
        <v>302.8</v>
      </c>
      <c r="FY12" s="84"/>
      <c r="FZ12" s="84"/>
      <c r="GA12" s="84"/>
      <c r="GB12" s="84"/>
      <c r="GC12" s="94" t="s">
        <v>145</v>
      </c>
      <c r="GD12" s="95" t="str">
        <f>IF($GD$8,GI7,"-")</f>
        <v>-</v>
      </c>
      <c r="GE12" s="95" t="str">
        <f>IF($GD$8,GJ7,"-")</f>
        <v>-</v>
      </c>
      <c r="GF12" s="95" t="str">
        <f>IF($GD$8,GK7,"-")</f>
        <v>-</v>
      </c>
      <c r="GG12" s="95" t="str">
        <f>IF($GD$8,GL7,"-")</f>
        <v>-</v>
      </c>
      <c r="GH12" s="95" t="str">
        <f>IF($GD$8,GM7,"-")</f>
        <v>-</v>
      </c>
      <c r="GI12" s="84"/>
      <c r="GJ12" s="84"/>
      <c r="GK12" s="84"/>
      <c r="GL12" s="84"/>
      <c r="GM12" s="94" t="s">
        <v>145</v>
      </c>
      <c r="GN12" s="95">
        <f>IF($GN$8,GS7,"-")</f>
        <v>85.6</v>
      </c>
      <c r="GO12" s="95">
        <f>IF($GN$8,GT7,"-")</f>
        <v>92</v>
      </c>
      <c r="GP12" s="95">
        <f>IF($GN$8,GU7,"-")</f>
        <v>94.7</v>
      </c>
      <c r="GQ12" s="95">
        <f>IF($GN$8,GV7,"-")</f>
        <v>96</v>
      </c>
      <c r="GR12" s="95">
        <f>IF($GN$8,GW7,"-")</f>
        <v>97.1</v>
      </c>
      <c r="GS12" s="84"/>
      <c r="GT12" s="84"/>
      <c r="GU12" s="84"/>
      <c r="GV12" s="84"/>
      <c r="GW12" s="84"/>
      <c r="GX12" s="94" t="s">
        <v>145</v>
      </c>
      <c r="GY12" s="95" t="str">
        <f>IF($GY$8,HD7,"-")</f>
        <v>-</v>
      </c>
      <c r="GZ12" s="95" t="str">
        <f>IF($GY$8,HE7,"-")</f>
        <v>-</v>
      </c>
      <c r="HA12" s="95" t="str">
        <f>IF($GY$8,HF7,"-")</f>
        <v>-</v>
      </c>
      <c r="HB12" s="95" t="str">
        <f>IF($GY$8,HG7,"-")</f>
        <v>-</v>
      </c>
      <c r="HC12" s="95" t="str">
        <f>IF($GY$8,HH7,"-")</f>
        <v>-</v>
      </c>
      <c r="HD12" s="84"/>
      <c r="HE12" s="84"/>
      <c r="HF12" s="84"/>
      <c r="HG12" s="84"/>
      <c r="HH12" s="94" t="s">
        <v>145</v>
      </c>
      <c r="HI12" s="95" t="str">
        <f>IF($HI$8,HN7,"-")</f>
        <v>-</v>
      </c>
      <c r="HJ12" s="95" t="str">
        <f>IF($HI$8,HO7,"-")</f>
        <v>-</v>
      </c>
      <c r="HK12" s="95" t="str">
        <f>IF($HI$8,HP7,"-")</f>
        <v>-</v>
      </c>
      <c r="HL12" s="95" t="str">
        <f>IF($HI$8,HQ7,"-")</f>
        <v>-</v>
      </c>
      <c r="HM12" s="95" t="str">
        <f>IF($HI$8,HR7,"-")</f>
        <v>-</v>
      </c>
      <c r="HN12" s="84"/>
      <c r="HO12" s="84"/>
      <c r="HP12" s="84"/>
      <c r="HQ12" s="84"/>
      <c r="HR12" s="94" t="s">
        <v>145</v>
      </c>
      <c r="HS12" s="95" t="str">
        <f>IF($HS$8,HX7,"-")</f>
        <v>-</v>
      </c>
      <c r="HT12" s="95" t="str">
        <f>IF($HS$8,HY7,"-")</f>
        <v>-</v>
      </c>
      <c r="HU12" s="95" t="str">
        <f>IF($HS$8,HZ7,"-")</f>
        <v>-</v>
      </c>
      <c r="HV12" s="95" t="str">
        <f>IF($HS$8,IA7,"-")</f>
        <v>-</v>
      </c>
      <c r="HW12" s="95" t="str">
        <f>IF($HS$8,IB7,"-")</f>
        <v>-</v>
      </c>
      <c r="HX12" s="84"/>
      <c r="HY12" s="84"/>
      <c r="HZ12" s="84"/>
      <c r="IA12" s="84"/>
      <c r="IB12" s="94" t="s">
        <v>145</v>
      </c>
      <c r="IC12" s="95" t="str">
        <f>IF($IC$8,IH7,"-")</f>
        <v>-</v>
      </c>
      <c r="ID12" s="95" t="str">
        <f>IF($IC$8,II7,"-")</f>
        <v>-</v>
      </c>
      <c r="IE12" s="95" t="str">
        <f>IF($IC$8,IJ7,"-")</f>
        <v>-</v>
      </c>
      <c r="IF12" s="95" t="str">
        <f>IF($IC$8,IK7,"-")</f>
        <v>-</v>
      </c>
      <c r="IG12" s="95" t="str">
        <f>IF($IC$8,IL7,"-")</f>
        <v>-</v>
      </c>
      <c r="IH12" s="84"/>
      <c r="II12" s="84"/>
      <c r="IJ12" s="84"/>
      <c r="IK12" s="84"/>
      <c r="IL12" s="94" t="s">
        <v>145</v>
      </c>
      <c r="IM12" s="95" t="str">
        <f>IF($IM$8,IR7,"-")</f>
        <v>-</v>
      </c>
      <c r="IN12" s="95" t="str">
        <f>IF($IM$8,IS7,"-")</f>
        <v>-</v>
      </c>
      <c r="IO12" s="95" t="str">
        <f>IF($IM$8,IT7,"-")</f>
        <v>-</v>
      </c>
      <c r="IP12" s="95" t="str">
        <f>IF($IM$8,IU7,"-")</f>
        <v>-</v>
      </c>
      <c r="IQ12" s="95" t="str">
        <f>IF($IM$8,IV7,"-")</f>
        <v>-</v>
      </c>
      <c r="IR12" s="84"/>
      <c r="IS12" s="84"/>
      <c r="IT12" s="84"/>
      <c r="IU12" s="84"/>
      <c r="IV12" s="84"/>
      <c r="IW12" s="94" t="s">
        <v>145</v>
      </c>
      <c r="IX12" s="95" t="str">
        <f>IF($IX$8,JC7,"-")</f>
        <v>-</v>
      </c>
      <c r="IY12" s="95" t="str">
        <f>IF($IX$8,JD7,"-")</f>
        <v>-</v>
      </c>
      <c r="IZ12" s="95" t="str">
        <f>IF($IX$8,JE7,"-")</f>
        <v>-</v>
      </c>
      <c r="JA12" s="95" t="str">
        <f>IF($IX$8,JF7,"-")</f>
        <v>-</v>
      </c>
      <c r="JB12" s="95" t="str">
        <f>IF($IX$8,JG7,"-")</f>
        <v>-</v>
      </c>
      <c r="JC12" s="84"/>
      <c r="JD12" s="84"/>
      <c r="JE12" s="84"/>
      <c r="JF12" s="84"/>
      <c r="JG12" s="94" t="s">
        <v>145</v>
      </c>
      <c r="JH12" s="95" t="str">
        <f>IF($JH$8,JM7,"-")</f>
        <v>-</v>
      </c>
      <c r="JI12" s="95" t="str">
        <f>IF($JH$8,JN7,"-")</f>
        <v>-</v>
      </c>
      <c r="JJ12" s="95" t="str">
        <f>IF($JH$8,JO7,"-")</f>
        <v>-</v>
      </c>
      <c r="JK12" s="95" t="str">
        <f>IF($JH$8,JP7,"-")</f>
        <v>-</v>
      </c>
      <c r="JL12" s="95" t="str">
        <f>IF($JH$8,JQ7,"-")</f>
        <v>-</v>
      </c>
      <c r="JM12" s="84"/>
      <c r="JN12" s="84"/>
      <c r="JO12" s="84"/>
      <c r="JP12" s="84"/>
      <c r="JQ12" s="94" t="s">
        <v>145</v>
      </c>
      <c r="JR12" s="95" t="str">
        <f>IF($JR$8,JW7,"-")</f>
        <v>-</v>
      </c>
      <c r="JS12" s="95" t="str">
        <f>IF($JR$8,JX7,"-")</f>
        <v>-</v>
      </c>
      <c r="JT12" s="95" t="str">
        <f>IF($JR$8,JY7,"-")</f>
        <v>-</v>
      </c>
      <c r="JU12" s="95" t="str">
        <f>IF($JR$8,JZ7,"-")</f>
        <v>-</v>
      </c>
      <c r="JV12" s="95" t="str">
        <f>IF($JR$8,KA7,"-")</f>
        <v>-</v>
      </c>
      <c r="JW12" s="84"/>
      <c r="JX12" s="84"/>
      <c r="JY12" s="84"/>
      <c r="JZ12" s="84"/>
      <c r="KA12" s="94" t="s">
        <v>145</v>
      </c>
      <c r="KB12" s="95" t="str">
        <f>IF($KB$8,KG7,"-")</f>
        <v>-</v>
      </c>
      <c r="KC12" s="95" t="str">
        <f>IF($KB$8,KH7,"-")</f>
        <v>-</v>
      </c>
      <c r="KD12" s="95" t="str">
        <f>IF($KB$8,KI7,"-")</f>
        <v>-</v>
      </c>
      <c r="KE12" s="95" t="str">
        <f>IF($KB$8,KJ7,"-")</f>
        <v>-</v>
      </c>
      <c r="KF12" s="95" t="str">
        <f>IF($KB$8,KK7,"-")</f>
        <v>-</v>
      </c>
      <c r="KG12" s="84"/>
      <c r="KH12" s="84"/>
      <c r="KI12" s="84"/>
      <c r="KJ12" s="84"/>
      <c r="KK12" s="94" t="s">
        <v>145</v>
      </c>
      <c r="KL12" s="95" t="str">
        <f>IF($KL$8,KQ7,"-")</f>
        <v>-</v>
      </c>
      <c r="KM12" s="95" t="str">
        <f>IF($KL$8,KR7,"-")</f>
        <v>-</v>
      </c>
      <c r="KN12" s="95" t="str">
        <f>IF($KL$8,KS7,"-")</f>
        <v>-</v>
      </c>
      <c r="KO12" s="95" t="str">
        <f>IF($KL$8,KT7,"-")</f>
        <v>-</v>
      </c>
      <c r="KP12" s="95" t="str">
        <f>IF($KL$8,KU7,"-")</f>
        <v>-</v>
      </c>
      <c r="KQ12" s="84"/>
      <c r="KR12" s="84"/>
      <c r="KS12" s="84"/>
      <c r="KT12" s="84"/>
      <c r="KU12" s="84"/>
      <c r="KV12" s="94" t="s">
        <v>145</v>
      </c>
      <c r="KW12" s="95">
        <f>IF($KW$8,LB7,"-")</f>
        <v>14.5</v>
      </c>
      <c r="KX12" s="95">
        <f>IF($KW$8,LC7,"-")</f>
        <v>14.9</v>
      </c>
      <c r="KY12" s="95">
        <f>IF($KW$8,LD7,"-")</f>
        <v>15.3</v>
      </c>
      <c r="KZ12" s="95">
        <f>IF($KW$8,LE7,"-")</f>
        <v>14.9</v>
      </c>
      <c r="LA12" s="95">
        <f>IF($KW$8,LF7,"-")</f>
        <v>14.9</v>
      </c>
      <c r="LB12" s="84"/>
      <c r="LC12" s="84"/>
      <c r="LD12" s="84"/>
      <c r="LE12" s="84"/>
      <c r="LF12" s="94" t="s">
        <v>145</v>
      </c>
      <c r="LG12" s="95">
        <f>IF($LG$8,LL7,"-")</f>
        <v>0.3</v>
      </c>
      <c r="LH12" s="95">
        <f>IF($LG$8,LM7,"-")</f>
        <v>0.3</v>
      </c>
      <c r="LI12" s="95">
        <f>IF($LG$8,LN7,"-")</f>
        <v>0.7</v>
      </c>
      <c r="LJ12" s="95">
        <f>IF($LG$8,LO7,"-")</f>
        <v>0.4</v>
      </c>
      <c r="LK12" s="95">
        <f>IF($LG$8,LP7,"-")</f>
        <v>1.8</v>
      </c>
      <c r="LL12" s="84"/>
      <c r="LM12" s="84"/>
      <c r="LN12" s="84"/>
      <c r="LO12" s="84"/>
      <c r="LP12" s="94" t="s">
        <v>145</v>
      </c>
      <c r="LQ12" s="95">
        <f>IF($LQ$8,LV7,"-")</f>
        <v>189.5</v>
      </c>
      <c r="LR12" s="95">
        <f>IF($LQ$8,LW7,"-")</f>
        <v>172</v>
      </c>
      <c r="LS12" s="95">
        <f>IF($LQ$8,LX7,"-")</f>
        <v>151.69999999999999</v>
      </c>
      <c r="LT12" s="95">
        <f>IF($LQ$8,LY7,"-")</f>
        <v>138.1</v>
      </c>
      <c r="LU12" s="95">
        <f>IF($LQ$8,LZ7,"-")</f>
        <v>125.8</v>
      </c>
      <c r="LV12" s="84"/>
      <c r="LW12" s="84"/>
      <c r="LX12" s="84"/>
      <c r="LY12" s="84"/>
      <c r="LZ12" s="94" t="s">
        <v>145</v>
      </c>
      <c r="MA12" s="95" t="str">
        <f>IF($MA$8,MF7,"-")</f>
        <v>-</v>
      </c>
      <c r="MB12" s="95" t="str">
        <f>IF($MA$8,MG7,"-")</f>
        <v>-</v>
      </c>
      <c r="MC12" s="95" t="str">
        <f>IF($MA$8,MH7,"-")</f>
        <v>-</v>
      </c>
      <c r="MD12" s="95" t="str">
        <f>IF($MA$8,MI7,"-")</f>
        <v>-</v>
      </c>
      <c r="ME12" s="95" t="str">
        <f>IF($MA$8,MJ7,"-")</f>
        <v>-</v>
      </c>
      <c r="MF12" s="84"/>
      <c r="MG12" s="84"/>
      <c r="MH12" s="84"/>
      <c r="MI12" s="84"/>
      <c r="MJ12" s="94" t="s">
        <v>145</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146</v>
      </c>
      <c r="AY13" s="95">
        <f>$BI$7</f>
        <v>100</v>
      </c>
      <c r="AZ13" s="95">
        <f>$BI$7</f>
        <v>100</v>
      </c>
      <c r="BA13" s="95">
        <f>$BI$7</f>
        <v>100</v>
      </c>
      <c r="BB13" s="95">
        <f>$BI$7</f>
        <v>100</v>
      </c>
      <c r="BC13" s="95">
        <f>$BI$7</f>
        <v>100</v>
      </c>
      <c r="BD13" s="84"/>
      <c r="BE13" s="84"/>
      <c r="BF13" s="84"/>
      <c r="BG13" s="84"/>
      <c r="BH13" s="84"/>
      <c r="BI13" s="94" t="s">
        <v>146</v>
      </c>
      <c r="BJ13" s="95">
        <f>$BT$7</f>
        <v>100</v>
      </c>
      <c r="BK13" s="95">
        <f>$BT$7</f>
        <v>100</v>
      </c>
      <c r="BL13" s="95">
        <f>$BT$7</f>
        <v>100</v>
      </c>
      <c r="BM13" s="95">
        <f>$BT$7</f>
        <v>100</v>
      </c>
      <c r="BN13" s="95">
        <f>$BT$7</f>
        <v>100</v>
      </c>
      <c r="BO13" s="84"/>
      <c r="BP13" s="84"/>
      <c r="BQ13" s="84"/>
      <c r="BR13" s="84"/>
      <c r="BS13" s="84"/>
      <c r="BT13" s="94" t="s">
        <v>146</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147</v>
      </c>
      <c r="C14" s="99"/>
      <c r="D14" s="100"/>
      <c r="E14" s="99"/>
      <c r="F14" s="197" t="s">
        <v>148</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149</v>
      </c>
      <c r="C15" s="196"/>
      <c r="D15" s="100"/>
      <c r="E15" s="97">
        <v>1</v>
      </c>
      <c r="F15" s="196" t="s">
        <v>150</v>
      </c>
      <c r="G15" s="196"/>
      <c r="H15" s="102" t="s">
        <v>151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152</v>
      </c>
      <c r="AY15" s="103"/>
      <c r="AZ15" s="103"/>
      <c r="BA15" s="103"/>
      <c r="BB15" s="103"/>
      <c r="BC15" s="103"/>
      <c r="BD15" s="100"/>
      <c r="BE15" s="100"/>
      <c r="BF15" s="100"/>
      <c r="BG15" s="100"/>
      <c r="BH15" s="100"/>
      <c r="BI15" s="101" t="s">
        <v>152</v>
      </c>
      <c r="BJ15" s="103"/>
      <c r="BK15" s="103"/>
      <c r="BL15" s="103"/>
      <c r="BM15" s="103"/>
      <c r="BN15" s="103"/>
      <c r="BO15" s="100"/>
      <c r="BP15" s="100"/>
      <c r="BQ15" s="100"/>
      <c r="BR15" s="100"/>
      <c r="BS15" s="100"/>
      <c r="BT15" s="101" t="s">
        <v>152</v>
      </c>
      <c r="BU15" s="103"/>
      <c r="BV15" s="103"/>
      <c r="BW15" s="103"/>
      <c r="BX15" s="103"/>
      <c r="BY15" s="103"/>
      <c r="BZ15" s="100"/>
      <c r="CA15" s="100"/>
      <c r="CB15" s="100"/>
      <c r="CC15" s="100"/>
      <c r="CD15" s="100"/>
      <c r="CE15" s="101" t="s">
        <v>152</v>
      </c>
      <c r="CF15" s="103"/>
      <c r="CG15" s="103"/>
      <c r="CH15" s="103"/>
      <c r="CI15" s="103"/>
      <c r="CJ15" s="103"/>
      <c r="CK15" s="100"/>
      <c r="CL15" s="100"/>
      <c r="CM15" s="100"/>
      <c r="CN15" s="100"/>
      <c r="CO15" s="101" t="s">
        <v>152</v>
      </c>
      <c r="CP15" s="103"/>
      <c r="CQ15" s="103"/>
      <c r="CR15" s="103"/>
      <c r="CS15" s="103"/>
      <c r="CT15" s="103"/>
      <c r="CU15" s="100"/>
      <c r="CV15" s="100"/>
      <c r="CW15" s="100"/>
      <c r="CX15" s="100"/>
      <c r="CY15" s="100"/>
      <c r="CZ15" s="101" t="s">
        <v>152</v>
      </c>
      <c r="DA15" s="103"/>
      <c r="DB15" s="103"/>
      <c r="DC15" s="103"/>
      <c r="DD15" s="103"/>
      <c r="DE15" s="103"/>
      <c r="DF15" s="100"/>
      <c r="DG15" s="100"/>
      <c r="DH15" s="100"/>
      <c r="DI15" s="100"/>
      <c r="DJ15" s="101" t="s">
        <v>152</v>
      </c>
      <c r="DK15" s="103"/>
      <c r="DL15" s="103"/>
      <c r="DM15" s="103"/>
      <c r="DN15" s="103"/>
      <c r="DO15" s="103"/>
      <c r="DP15" s="100"/>
      <c r="DQ15" s="100"/>
      <c r="DR15" s="100"/>
      <c r="DS15" s="100"/>
      <c r="DT15" s="101" t="s">
        <v>152</v>
      </c>
      <c r="DU15" s="103"/>
      <c r="DV15" s="103"/>
      <c r="DW15" s="103"/>
      <c r="DX15" s="103"/>
      <c r="DY15" s="103"/>
      <c r="DZ15" s="100"/>
      <c r="EA15" s="100"/>
      <c r="EB15" s="100"/>
      <c r="EC15" s="100"/>
      <c r="ED15" s="101" t="s">
        <v>152</v>
      </c>
      <c r="EE15" s="103"/>
      <c r="EF15" s="103"/>
      <c r="EG15" s="103"/>
      <c r="EH15" s="103"/>
      <c r="EI15" s="103"/>
      <c r="EJ15" s="100"/>
      <c r="EK15" s="100"/>
      <c r="EL15" s="100"/>
      <c r="EM15" s="100"/>
      <c r="EN15" s="101" t="s">
        <v>152</v>
      </c>
      <c r="EO15" s="103"/>
      <c r="EP15" s="103"/>
      <c r="EQ15" s="103"/>
      <c r="ER15" s="103"/>
      <c r="ES15" s="103"/>
      <c r="ET15" s="100"/>
      <c r="EU15" s="100"/>
      <c r="EV15" s="100"/>
      <c r="EW15" s="100"/>
      <c r="EX15" s="100"/>
      <c r="EY15" s="101" t="s">
        <v>152</v>
      </c>
      <c r="EZ15" s="103"/>
      <c r="FA15" s="103"/>
      <c r="FB15" s="103"/>
      <c r="FC15" s="103"/>
      <c r="FD15" s="103"/>
      <c r="FE15" s="100"/>
      <c r="FF15" s="100"/>
      <c r="FG15" s="100"/>
      <c r="FH15" s="100"/>
      <c r="FI15" s="101" t="s">
        <v>152</v>
      </c>
      <c r="FJ15" s="103"/>
      <c r="FK15" s="103"/>
      <c r="FL15" s="103"/>
      <c r="FM15" s="103"/>
      <c r="FN15" s="103"/>
      <c r="FO15" s="100"/>
      <c r="FP15" s="100"/>
      <c r="FQ15" s="100"/>
      <c r="FR15" s="100"/>
      <c r="FS15" s="101" t="s">
        <v>152</v>
      </c>
      <c r="FT15" s="103"/>
      <c r="FU15" s="103"/>
      <c r="FV15" s="103"/>
      <c r="FW15" s="103"/>
      <c r="FX15" s="103"/>
      <c r="FY15" s="100"/>
      <c r="FZ15" s="100"/>
      <c r="GA15" s="100"/>
      <c r="GB15" s="100"/>
      <c r="GC15" s="101" t="s">
        <v>152</v>
      </c>
      <c r="GD15" s="103"/>
      <c r="GE15" s="103"/>
      <c r="GF15" s="103"/>
      <c r="GG15" s="103"/>
      <c r="GH15" s="103"/>
      <c r="GI15" s="100"/>
      <c r="GJ15" s="100"/>
      <c r="GK15" s="100"/>
      <c r="GL15" s="100"/>
      <c r="GM15" s="101" t="s">
        <v>152</v>
      </c>
      <c r="GN15" s="103"/>
      <c r="GO15" s="103"/>
      <c r="GP15" s="103"/>
      <c r="GQ15" s="103"/>
      <c r="GR15" s="103"/>
      <c r="GS15" s="100"/>
      <c r="GT15" s="100"/>
      <c r="GU15" s="100"/>
      <c r="GV15" s="100"/>
      <c r="GW15" s="100"/>
      <c r="GX15" s="101" t="s">
        <v>152</v>
      </c>
      <c r="GY15" s="103"/>
      <c r="GZ15" s="103"/>
      <c r="HA15" s="103"/>
      <c r="HB15" s="103"/>
      <c r="HC15" s="103"/>
      <c r="HD15" s="100"/>
      <c r="HE15" s="100"/>
      <c r="HF15" s="100"/>
      <c r="HG15" s="100"/>
      <c r="HH15" s="101" t="s">
        <v>152</v>
      </c>
      <c r="HI15" s="103"/>
      <c r="HJ15" s="103"/>
      <c r="HK15" s="103"/>
      <c r="HL15" s="103"/>
      <c r="HM15" s="103"/>
      <c r="HN15" s="100"/>
      <c r="HO15" s="100"/>
      <c r="HP15" s="100"/>
      <c r="HQ15" s="100"/>
      <c r="HR15" s="101" t="s">
        <v>152</v>
      </c>
      <c r="HS15" s="103"/>
      <c r="HT15" s="103"/>
      <c r="HU15" s="103"/>
      <c r="HV15" s="103"/>
      <c r="HW15" s="103"/>
      <c r="HX15" s="100"/>
      <c r="HY15" s="100"/>
      <c r="HZ15" s="100"/>
      <c r="IA15" s="100"/>
      <c r="IB15" s="101" t="s">
        <v>152</v>
      </c>
      <c r="IC15" s="103"/>
      <c r="ID15" s="103"/>
      <c r="IE15" s="103"/>
      <c r="IF15" s="103"/>
      <c r="IG15" s="103"/>
      <c r="IH15" s="100"/>
      <c r="II15" s="100"/>
      <c r="IJ15" s="100"/>
      <c r="IK15" s="100"/>
      <c r="IL15" s="101" t="s">
        <v>152</v>
      </c>
      <c r="IM15" s="103"/>
      <c r="IN15" s="103"/>
      <c r="IO15" s="103"/>
      <c r="IP15" s="103"/>
      <c r="IQ15" s="103"/>
      <c r="IR15" s="100"/>
      <c r="IS15" s="100"/>
      <c r="IT15" s="100"/>
      <c r="IU15" s="100"/>
      <c r="IV15" s="100"/>
      <c r="IW15" s="101" t="s">
        <v>152</v>
      </c>
      <c r="IX15" s="103"/>
      <c r="IY15" s="103"/>
      <c r="IZ15" s="103"/>
      <c r="JA15" s="103"/>
      <c r="JB15" s="103"/>
      <c r="JC15" s="100"/>
      <c r="JD15" s="100"/>
      <c r="JE15" s="100"/>
      <c r="JF15" s="100"/>
      <c r="JG15" s="101" t="s">
        <v>152</v>
      </c>
      <c r="JH15" s="103"/>
      <c r="JI15" s="103"/>
      <c r="JJ15" s="103"/>
      <c r="JK15" s="103"/>
      <c r="JL15" s="103"/>
      <c r="JM15" s="100"/>
      <c r="JN15" s="100"/>
      <c r="JO15" s="100"/>
      <c r="JP15" s="100"/>
      <c r="JQ15" s="101" t="s">
        <v>152</v>
      </c>
      <c r="JR15" s="103"/>
      <c r="JS15" s="103"/>
      <c r="JT15" s="103"/>
      <c r="JU15" s="103"/>
      <c r="JV15" s="103"/>
      <c r="JW15" s="100"/>
      <c r="JX15" s="100"/>
      <c r="JY15" s="100"/>
      <c r="JZ15" s="100"/>
      <c r="KA15" s="101" t="s">
        <v>152</v>
      </c>
      <c r="KB15" s="103"/>
      <c r="KC15" s="103"/>
      <c r="KD15" s="103"/>
      <c r="KE15" s="103"/>
      <c r="KF15" s="103"/>
      <c r="KG15" s="100"/>
      <c r="KH15" s="100"/>
      <c r="KI15" s="100"/>
      <c r="KJ15" s="100"/>
      <c r="KK15" s="101" t="s">
        <v>152</v>
      </c>
      <c r="KL15" s="103"/>
      <c r="KM15" s="103"/>
      <c r="KN15" s="103"/>
      <c r="KO15" s="103"/>
      <c r="KP15" s="103"/>
      <c r="KQ15" s="100"/>
      <c r="KR15" s="100"/>
      <c r="KS15" s="100"/>
      <c r="KT15" s="100"/>
      <c r="KU15" s="100"/>
      <c r="KV15" s="101" t="s">
        <v>152</v>
      </c>
      <c r="KW15" s="103"/>
      <c r="KX15" s="103"/>
      <c r="KY15" s="103"/>
      <c r="KZ15" s="103"/>
      <c r="LA15" s="103"/>
      <c r="LB15" s="100"/>
      <c r="LC15" s="100"/>
      <c r="LD15" s="100"/>
      <c r="LE15" s="100"/>
      <c r="LF15" s="101" t="s">
        <v>152</v>
      </c>
      <c r="LG15" s="103"/>
      <c r="LH15" s="103"/>
      <c r="LI15" s="103"/>
      <c r="LJ15" s="103"/>
      <c r="LK15" s="103"/>
      <c r="LL15" s="100"/>
      <c r="LM15" s="100"/>
      <c r="LN15" s="100"/>
      <c r="LO15" s="100"/>
      <c r="LP15" s="101" t="s">
        <v>152</v>
      </c>
      <c r="LQ15" s="103"/>
      <c r="LR15" s="103"/>
      <c r="LS15" s="103"/>
      <c r="LT15" s="103"/>
      <c r="LU15" s="103"/>
      <c r="LV15" s="100"/>
      <c r="LW15" s="100"/>
      <c r="LX15" s="100"/>
      <c r="LY15" s="100"/>
      <c r="LZ15" s="101" t="s">
        <v>152</v>
      </c>
      <c r="MA15" s="103"/>
      <c r="MB15" s="103"/>
      <c r="MC15" s="103"/>
      <c r="MD15" s="103"/>
      <c r="ME15" s="103"/>
      <c r="MF15" s="100"/>
      <c r="MG15" s="100"/>
      <c r="MH15" s="100"/>
      <c r="MI15" s="100"/>
      <c r="MJ15" s="101" t="s">
        <v>152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153</v>
      </c>
      <c r="C16" s="196"/>
      <c r="D16" s="100"/>
      <c r="E16" s="97">
        <f>E15+1</f>
        <v>2</v>
      </c>
      <c r="F16" s="196" t="s">
        <v>154</v>
      </c>
      <c r="G16" s="196"/>
      <c r="H16" s="102" t="s">
        <v>155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156</v>
      </c>
      <c r="C17" s="196"/>
      <c r="D17" s="100"/>
      <c r="E17" s="97">
        <f t="shared" ref="E17" si="8">E16+1</f>
        <v>3</v>
      </c>
      <c r="F17" s="196" t="s">
        <v>157</v>
      </c>
      <c r="G17" s="196"/>
      <c r="H17" s="102" t="s">
        <v>158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159</v>
      </c>
      <c r="AY17" s="106">
        <f>IF(AY7="-",NA(),AY7)</f>
        <v>127.7</v>
      </c>
      <c r="AZ17" s="106">
        <f t="shared" ref="AZ17:BC17" si="9">IF(AZ7="-",NA(),AZ7)</f>
        <v>123.8</v>
      </c>
      <c r="BA17" s="106">
        <f t="shared" si="9"/>
        <v>231</v>
      </c>
      <c r="BB17" s="106">
        <f t="shared" si="9"/>
        <v>159.30000000000001</v>
      </c>
      <c r="BC17" s="106">
        <f t="shared" si="9"/>
        <v>141</v>
      </c>
      <c r="BD17" s="100"/>
      <c r="BE17" s="100"/>
      <c r="BF17" s="100"/>
      <c r="BG17" s="100"/>
      <c r="BH17" s="100"/>
      <c r="BI17" s="105" t="s">
        <v>159</v>
      </c>
      <c r="BJ17" s="106">
        <f>IF(BJ7="-",NA(),BJ7)</f>
        <v>245.1</v>
      </c>
      <c r="BK17" s="106">
        <f t="shared" ref="BK17:BN17" si="10">IF(BK7="-",NA(),BK7)</f>
        <v>190.8</v>
      </c>
      <c r="BL17" s="106">
        <f t="shared" si="10"/>
        <v>184.5</v>
      </c>
      <c r="BM17" s="106">
        <f t="shared" si="10"/>
        <v>190.5</v>
      </c>
      <c r="BN17" s="106">
        <f t="shared" si="10"/>
        <v>172.7</v>
      </c>
      <c r="BO17" s="100"/>
      <c r="BP17" s="100"/>
      <c r="BQ17" s="100"/>
      <c r="BR17" s="100"/>
      <c r="BS17" s="100"/>
      <c r="BT17" s="105" t="s">
        <v>159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159</v>
      </c>
      <c r="CF17" s="106">
        <f>IF(CF7="-",NA(),CF7)</f>
        <v>33857.699999999997</v>
      </c>
      <c r="CG17" s="106">
        <f t="shared" ref="CG17:CJ17" si="12">IF(CG7="-",NA(),CG7)</f>
        <v>34952.800000000003</v>
      </c>
      <c r="CH17" s="106">
        <f t="shared" si="12"/>
        <v>25657.4</v>
      </c>
      <c r="CI17" s="106">
        <f t="shared" si="12"/>
        <v>27361.7</v>
      </c>
      <c r="CJ17" s="106">
        <f t="shared" si="12"/>
        <v>33115.199999999997</v>
      </c>
      <c r="CK17" s="100"/>
      <c r="CL17" s="100"/>
      <c r="CM17" s="100"/>
      <c r="CN17" s="100"/>
      <c r="CO17" s="105" t="s">
        <v>159</v>
      </c>
      <c r="CP17" s="107">
        <f>IF(CP7="-",NA(),CP7)</f>
        <v>24684</v>
      </c>
      <c r="CQ17" s="107">
        <f t="shared" ref="CQ17:CT17" si="13">IF(CQ7="-",NA(),CQ7)</f>
        <v>21995</v>
      </c>
      <c r="CR17" s="107">
        <f t="shared" si="13"/>
        <v>86914</v>
      </c>
      <c r="CS17" s="107">
        <f t="shared" si="13"/>
        <v>41242</v>
      </c>
      <c r="CT17" s="107">
        <f t="shared" si="13"/>
        <v>33257</v>
      </c>
      <c r="CU17" s="100"/>
      <c r="CV17" s="100"/>
      <c r="CW17" s="100"/>
      <c r="CX17" s="100"/>
      <c r="CY17" s="100"/>
      <c r="CZ17" s="105" t="s">
        <v>159</v>
      </c>
      <c r="DA17" s="106">
        <f>IF(DA7="-",NA(),DA7)</f>
        <v>16.100000000000001</v>
      </c>
      <c r="DB17" s="106">
        <f t="shared" ref="DB17:DE17" si="14">IF(DB7="-",NA(),DB7)</f>
        <v>16.2</v>
      </c>
      <c r="DC17" s="106">
        <f t="shared" si="14"/>
        <v>15.8</v>
      </c>
      <c r="DD17" s="106">
        <f t="shared" si="14"/>
        <v>15.5</v>
      </c>
      <c r="DE17" s="106">
        <f t="shared" si="14"/>
        <v>14.8</v>
      </c>
      <c r="DF17" s="100"/>
      <c r="DG17" s="100"/>
      <c r="DH17" s="100"/>
      <c r="DI17" s="100"/>
      <c r="DJ17" s="105" t="s">
        <v>159</v>
      </c>
      <c r="DK17" s="106">
        <f>IF(DK7="-",NA(),DK7)</f>
        <v>1.5</v>
      </c>
      <c r="DL17" s="106">
        <f t="shared" ref="DL17:DO17" si="15">IF(DL7="-",NA(),DL7)</f>
        <v>0</v>
      </c>
      <c r="DM17" s="106">
        <f t="shared" si="15"/>
        <v>0.2</v>
      </c>
      <c r="DN17" s="106">
        <f t="shared" si="15"/>
        <v>2</v>
      </c>
      <c r="DO17" s="106">
        <f t="shared" si="15"/>
        <v>0.5</v>
      </c>
      <c r="DP17" s="100"/>
      <c r="DQ17" s="100"/>
      <c r="DR17" s="100"/>
      <c r="DS17" s="100"/>
      <c r="DT17" s="105" t="s">
        <v>159</v>
      </c>
      <c r="DU17" s="106">
        <f>IF(DU7="-",NA(),DU7)</f>
        <v>0</v>
      </c>
      <c r="DV17" s="106">
        <f t="shared" ref="DV17:DY17" si="16">IF(DV7="-",NA(),DV7)</f>
        <v>0</v>
      </c>
      <c r="DW17" s="106">
        <f t="shared" si="16"/>
        <v>0</v>
      </c>
      <c r="DX17" s="106">
        <f t="shared" si="16"/>
        <v>0</v>
      </c>
      <c r="DY17" s="106">
        <f t="shared" si="16"/>
        <v>0</v>
      </c>
      <c r="DZ17" s="100"/>
      <c r="EA17" s="100"/>
      <c r="EB17" s="100"/>
      <c r="EC17" s="100"/>
      <c r="ED17" s="105" t="s">
        <v>159</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159</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159</v>
      </c>
      <c r="EZ17" s="106" t="e">
        <f>IF(EZ7="-",NA(),EZ7)</f>
        <v>#N/A</v>
      </c>
      <c r="FA17" s="106" t="e">
        <f t="shared" ref="FA17:FD17" si="19">IF(FA7="-",NA(),FA7)</f>
        <v>#N/A</v>
      </c>
      <c r="FB17" s="106" t="e">
        <f t="shared" si="19"/>
        <v>#N/A</v>
      </c>
      <c r="FC17" s="106" t="e">
        <f t="shared" si="19"/>
        <v>#N/A</v>
      </c>
      <c r="FD17" s="106">
        <f t="shared" si="19"/>
        <v>4.2</v>
      </c>
      <c r="FE17" s="100"/>
      <c r="FF17" s="100"/>
      <c r="FG17" s="100"/>
      <c r="FH17" s="100"/>
      <c r="FI17" s="105" t="s">
        <v>159</v>
      </c>
      <c r="FJ17" s="106" t="e">
        <f>IF(FJ7="-",NA(),FJ7)</f>
        <v>#N/A</v>
      </c>
      <c r="FK17" s="106" t="e">
        <f t="shared" ref="FK17:FN17" si="20">IF(FK7="-",NA(),FK7)</f>
        <v>#N/A</v>
      </c>
      <c r="FL17" s="106" t="e">
        <f t="shared" si="20"/>
        <v>#N/A</v>
      </c>
      <c r="FM17" s="106" t="e">
        <f t="shared" si="20"/>
        <v>#N/A</v>
      </c>
      <c r="FN17" s="106">
        <f t="shared" si="20"/>
        <v>0</v>
      </c>
      <c r="FO17" s="100"/>
      <c r="FP17" s="100"/>
      <c r="FQ17" s="100"/>
      <c r="FR17" s="100"/>
      <c r="FS17" s="105" t="s">
        <v>159</v>
      </c>
      <c r="FT17" s="106" t="e">
        <f>IF(FT7="-",NA(),FT7)</f>
        <v>#N/A</v>
      </c>
      <c r="FU17" s="106" t="e">
        <f t="shared" ref="FU17:FX17" si="21">IF(FU7="-",NA(),FU7)</f>
        <v>#N/A</v>
      </c>
      <c r="FV17" s="106" t="e">
        <f t="shared" si="21"/>
        <v>#N/A</v>
      </c>
      <c r="FW17" s="106" t="e">
        <f t="shared" si="21"/>
        <v>#N/A</v>
      </c>
      <c r="FX17" s="106">
        <f t="shared" si="21"/>
        <v>0</v>
      </c>
      <c r="FY17" s="100"/>
      <c r="FZ17" s="100"/>
      <c r="GA17" s="100"/>
      <c r="GB17" s="100"/>
      <c r="GC17" s="105" t="s">
        <v>159</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159</v>
      </c>
      <c r="GN17" s="106" t="e">
        <f>IF(GN7="-",NA(),GN7)</f>
        <v>#N/A</v>
      </c>
      <c r="GO17" s="106" t="e">
        <f t="shared" ref="GO17:GR17" si="23">IF(GO7="-",NA(),GO7)</f>
        <v>#N/A</v>
      </c>
      <c r="GP17" s="106" t="e">
        <f t="shared" si="23"/>
        <v>#N/A</v>
      </c>
      <c r="GQ17" s="106" t="e">
        <f t="shared" si="23"/>
        <v>#N/A</v>
      </c>
      <c r="GR17" s="106">
        <f t="shared" si="23"/>
        <v>100</v>
      </c>
      <c r="GS17" s="100"/>
      <c r="GT17" s="100"/>
      <c r="GU17" s="100"/>
      <c r="GV17" s="100"/>
      <c r="GW17" s="100"/>
      <c r="GX17" s="105" t="s">
        <v>159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159</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159</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159</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159</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159</v>
      </c>
      <c r="KW17" s="106">
        <f>IF(KW7="-",NA(),KW7)</f>
        <v>16.100000000000001</v>
      </c>
      <c r="KX17" s="106">
        <f t="shared" ref="KX17:LA17" si="34">IF(KX7="-",NA(),KX7)</f>
        <v>16.2</v>
      </c>
      <c r="KY17" s="106">
        <f t="shared" si="34"/>
        <v>15.8</v>
      </c>
      <c r="KZ17" s="106">
        <f t="shared" si="34"/>
        <v>15.5</v>
      </c>
      <c r="LA17" s="106">
        <f t="shared" si="34"/>
        <v>14.9</v>
      </c>
      <c r="LB17" s="100"/>
      <c r="LC17" s="100"/>
      <c r="LD17" s="100"/>
      <c r="LE17" s="100"/>
      <c r="LF17" s="105" t="s">
        <v>159</v>
      </c>
      <c r="LG17" s="106">
        <f>IF(LG7="-",NA(),LG7)</f>
        <v>1.5</v>
      </c>
      <c r="LH17" s="106">
        <f t="shared" ref="LH17:LK17" si="35">IF(LH7="-",NA(),LH7)</f>
        <v>0</v>
      </c>
      <c r="LI17" s="106">
        <f t="shared" si="35"/>
        <v>0.2</v>
      </c>
      <c r="LJ17" s="106">
        <f t="shared" si="35"/>
        <v>2</v>
      </c>
      <c r="LK17" s="106">
        <f t="shared" si="35"/>
        <v>0.5</v>
      </c>
      <c r="LL17" s="100"/>
      <c r="LM17" s="100"/>
      <c r="LN17" s="100"/>
      <c r="LO17" s="100"/>
      <c r="LP17" s="105" t="s">
        <v>159</v>
      </c>
      <c r="LQ17" s="106">
        <f>IF(LQ7="-",NA(),LQ7)</f>
        <v>0</v>
      </c>
      <c r="LR17" s="106">
        <f t="shared" ref="LR17:LU17" si="36">IF(LR7="-",NA(),LR7)</f>
        <v>0</v>
      </c>
      <c r="LS17" s="106">
        <f t="shared" si="36"/>
        <v>0</v>
      </c>
      <c r="LT17" s="106">
        <f t="shared" si="36"/>
        <v>0</v>
      </c>
      <c r="LU17" s="106">
        <f t="shared" si="36"/>
        <v>0</v>
      </c>
      <c r="LV17" s="100"/>
      <c r="LW17" s="100"/>
      <c r="LX17" s="100"/>
      <c r="LY17" s="100"/>
      <c r="LZ17" s="105" t="s">
        <v>159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159</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160</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161</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161</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161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161</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161</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161</v>
      </c>
      <c r="DA18" s="106">
        <f>IF(DF7="-",NA(),DF7)</f>
        <v>36.4</v>
      </c>
      <c r="DB18" s="106">
        <f t="shared" ref="DB18:DE18" si="44">IF(DG7="-",NA(),DG7)</f>
        <v>31.6</v>
      </c>
      <c r="DC18" s="106">
        <f t="shared" si="44"/>
        <v>31.6</v>
      </c>
      <c r="DD18" s="106">
        <f t="shared" si="44"/>
        <v>30.1</v>
      </c>
      <c r="DE18" s="106">
        <f t="shared" si="44"/>
        <v>30.3</v>
      </c>
      <c r="DF18" s="100"/>
      <c r="DG18" s="100"/>
      <c r="DH18" s="100"/>
      <c r="DI18" s="100"/>
      <c r="DJ18" s="105" t="s">
        <v>161</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161</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161</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161</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161</v>
      </c>
      <c r="EZ18" s="106">
        <f>IF(OR(NOT($EZ$8),FE7="-"),NA(),FE7)</f>
        <v>61.6</v>
      </c>
      <c r="FA18" s="106">
        <f>IF(OR(NOT($EZ$8),FF7="-"),NA(),FF7)</f>
        <v>57.7</v>
      </c>
      <c r="FB18" s="106">
        <f>IF(OR(NOT($EZ$8),FG7="-"),NA(),FG7)</f>
        <v>57.6</v>
      </c>
      <c r="FC18" s="106">
        <f>IF(OR(NOT($EZ$8),FH7="-"),NA(),FH7)</f>
        <v>60.4</v>
      </c>
      <c r="FD18" s="106">
        <f>IF(OR(NOT($EZ$8),FI7="-"),NA(),FI7)</f>
        <v>54.1</v>
      </c>
      <c r="FE18" s="100"/>
      <c r="FF18" s="100"/>
      <c r="FG18" s="100"/>
      <c r="FH18" s="100"/>
      <c r="FI18" s="105" t="s">
        <v>161</v>
      </c>
      <c r="FJ18" s="106">
        <f>IF(OR(NOT($FJ$8),FO7="-"),NA(),FO7)</f>
        <v>6.4</v>
      </c>
      <c r="FK18" s="106">
        <f>IF(OR(NOT($FJ$8),FP7="-"),NA(),FP7)</f>
        <v>5.4</v>
      </c>
      <c r="FL18" s="106">
        <f>IF(OR(NOT($FJ$8),FQ7="-"),NA(),FQ7)</f>
        <v>8.6999999999999993</v>
      </c>
      <c r="FM18" s="106">
        <f>IF(OR(NOT($FJ$8),FR7="-"),NA(),FR7)</f>
        <v>14.9</v>
      </c>
      <c r="FN18" s="106">
        <f>IF(OR(NOT($FJ$8),FS7="-"),NA(),FS7)</f>
        <v>16.2</v>
      </c>
      <c r="FO18" s="100"/>
      <c r="FP18" s="100"/>
      <c r="FQ18" s="100"/>
      <c r="FR18" s="100"/>
      <c r="FS18" s="105" t="s">
        <v>161</v>
      </c>
      <c r="FT18" s="106">
        <f>IF(OR(NOT($FT$8),FY7="-"),NA(),FY7)</f>
        <v>390.3</v>
      </c>
      <c r="FU18" s="106">
        <f>IF(OR(NOT($FT$8),FZ7="-"),NA(),FZ7)</f>
        <v>394.9</v>
      </c>
      <c r="FV18" s="106">
        <f>IF(OR(NOT($FT$8),GA7="-"),NA(),GA7)</f>
        <v>375</v>
      </c>
      <c r="FW18" s="106">
        <f>IF(OR(NOT($FT$8),GB7="-"),NA(),GB7)</f>
        <v>314.5</v>
      </c>
      <c r="FX18" s="106">
        <f>IF(OR(NOT($FT$8),GC7="-"),NA(),GC7)</f>
        <v>302.8</v>
      </c>
      <c r="FY18" s="100"/>
      <c r="FZ18" s="100"/>
      <c r="GA18" s="100"/>
      <c r="GB18" s="100"/>
      <c r="GC18" s="105" t="s">
        <v>161</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161</v>
      </c>
      <c r="GN18" s="106">
        <f>IF(OR(NOT($GN$8),GS7="-"),NA(),GS7)</f>
        <v>85.6</v>
      </c>
      <c r="GO18" s="106">
        <f>IF(OR(NOT($GN$8),GT7="-"),NA(),GT7)</f>
        <v>92</v>
      </c>
      <c r="GP18" s="106">
        <f>IF(OR(NOT($GN$8),GU7="-"),NA(),GU7)</f>
        <v>94.7</v>
      </c>
      <c r="GQ18" s="106">
        <f>IF(OR(NOT($GN$8),GV7="-"),NA(),GV7)</f>
        <v>96</v>
      </c>
      <c r="GR18" s="106">
        <f>IF(OR(NOT($GN$8),GW7="-"),NA(),GW7)</f>
        <v>97.1</v>
      </c>
      <c r="GS18" s="100"/>
      <c r="GT18" s="100"/>
      <c r="GU18" s="100"/>
      <c r="GV18" s="100"/>
      <c r="GW18" s="100"/>
      <c r="GX18" s="105" t="s">
        <v>161</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161</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161</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161</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161</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161</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161</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161</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161</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161</v>
      </c>
      <c r="LG18" s="106">
        <f>IF(OR(NOT($LG$8),LL7="-"),NA(),LL7)</f>
        <v>0.3</v>
      </c>
      <c r="LH18" s="106">
        <f>IF(OR(NOT($LG$8),LM7="-"),NA(),LM7)</f>
        <v>0.3</v>
      </c>
      <c r="LI18" s="106">
        <f>IF(OR(NOT($LG$8),LN7="-"),NA(),LN7)</f>
        <v>0.7</v>
      </c>
      <c r="LJ18" s="106">
        <f>IF(OR(NOT($LG$8),LO7="-"),NA(),LO7)</f>
        <v>0.4</v>
      </c>
      <c r="LK18" s="106">
        <f>IF(OR(NOT($LG$8),LP7="-"),NA(),LP7)</f>
        <v>1.8</v>
      </c>
      <c r="LL18" s="100"/>
      <c r="LM18" s="100"/>
      <c r="LN18" s="100"/>
      <c r="LO18" s="100"/>
      <c r="LP18" s="105" t="s">
        <v>161</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161</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161</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162</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146</v>
      </c>
      <c r="AY19" s="106">
        <f>$BI$7</f>
        <v>100</v>
      </c>
      <c r="AZ19" s="106">
        <f t="shared" ref="AZ19:BC19" si="49">$BI$7</f>
        <v>100</v>
      </c>
      <c r="BA19" s="106">
        <f t="shared" si="49"/>
        <v>100</v>
      </c>
      <c r="BB19" s="106">
        <f t="shared" si="49"/>
        <v>100</v>
      </c>
      <c r="BC19" s="106">
        <f t="shared" si="49"/>
        <v>100</v>
      </c>
      <c r="BD19" s="100"/>
      <c r="BE19" s="100"/>
      <c r="BF19" s="100"/>
      <c r="BG19" s="100"/>
      <c r="BH19" s="100"/>
      <c r="BI19" s="108" t="s">
        <v>146</v>
      </c>
      <c r="BJ19" s="106">
        <f>$BT$7</f>
        <v>100</v>
      </c>
      <c r="BK19" s="106">
        <f>$BT$7</f>
        <v>100</v>
      </c>
      <c r="BL19" s="106">
        <f>$BT$7</f>
        <v>100</v>
      </c>
      <c r="BM19" s="106">
        <f>$BT$7</f>
        <v>100</v>
      </c>
      <c r="BN19" s="106">
        <f>$BT$7</f>
        <v>100</v>
      </c>
      <c r="BO19" s="100"/>
      <c r="BP19" s="100"/>
      <c r="BQ19" s="100"/>
      <c r="BR19" s="100"/>
      <c r="BS19" s="100"/>
      <c r="BT19" s="108" t="s">
        <v>146</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163</v>
      </c>
      <c r="C20" s="196"/>
      <c r="D20" s="100"/>
    </row>
    <row r="21" spans="1:374" x14ac:dyDescent="0.2">
      <c r="A21" s="97">
        <f t="shared" si="7"/>
        <v>7</v>
      </c>
      <c r="B21" s="196" t="s">
        <v>164</v>
      </c>
      <c r="C21" s="196"/>
      <c r="D21" s="100"/>
    </row>
    <row r="22" spans="1:374" x14ac:dyDescent="0.2">
      <c r="A22" s="97">
        <f t="shared" si="7"/>
        <v>8</v>
      </c>
      <c r="B22" s="196" t="s">
        <v>165</v>
      </c>
      <c r="C22" s="196"/>
      <c r="D22" s="100"/>
      <c r="E22" s="198" t="s">
        <v>166</v>
      </c>
      <c r="F22" s="199"/>
      <c r="G22" s="199"/>
      <c r="H22" s="199"/>
      <c r="I22" s="200"/>
    </row>
    <row r="23" spans="1:374" x14ac:dyDescent="0.2">
      <c r="A23" s="97">
        <f t="shared" si="7"/>
        <v>9</v>
      </c>
      <c r="B23" s="196" t="s">
        <v>167</v>
      </c>
      <c r="C23" s="196"/>
      <c r="D23" s="100"/>
      <c r="E23" s="201"/>
      <c r="F23" s="202"/>
      <c r="G23" s="202"/>
      <c r="H23" s="202"/>
      <c r="I23" s="203"/>
    </row>
    <row r="24" spans="1:374" x14ac:dyDescent="0.2">
      <c r="A24" s="97">
        <f t="shared" si="7"/>
        <v>10</v>
      </c>
      <c r="B24" s="196" t="s">
        <v>168</v>
      </c>
      <c r="C24" s="196"/>
      <c r="D24" s="100"/>
      <c r="E24" s="201"/>
      <c r="F24" s="202"/>
      <c r="G24" s="202"/>
      <c r="H24" s="202"/>
      <c r="I24" s="203"/>
    </row>
    <row r="25" spans="1:374" x14ac:dyDescent="0.2">
      <c r="A25" s="97">
        <f t="shared" si="7"/>
        <v>11</v>
      </c>
      <c r="B25" s="196" t="s">
        <v>169</v>
      </c>
      <c r="C25" s="196"/>
      <c r="D25" s="100"/>
      <c r="E25" s="201"/>
      <c r="F25" s="202"/>
      <c r="G25" s="202"/>
      <c r="H25" s="202"/>
      <c r="I25" s="203"/>
    </row>
    <row r="26" spans="1:374" x14ac:dyDescent="0.2">
      <c r="A26" s="97">
        <f t="shared" si="7"/>
        <v>12</v>
      </c>
      <c r="B26" s="196" t="s">
        <v>170</v>
      </c>
      <c r="C26" s="196"/>
      <c r="D26" s="100"/>
      <c r="E26" s="201"/>
      <c r="F26" s="202"/>
      <c r="G26" s="202"/>
      <c r="H26" s="202"/>
      <c r="I26" s="203"/>
    </row>
    <row r="27" spans="1:374" x14ac:dyDescent="0.2">
      <c r="A27" s="97">
        <f t="shared" si="7"/>
        <v>13</v>
      </c>
      <c r="B27" s="196" t="s">
        <v>171</v>
      </c>
      <c r="C27" s="196"/>
      <c r="D27" s="100"/>
      <c r="E27" s="201"/>
      <c r="F27" s="202"/>
      <c r="G27" s="202"/>
      <c r="H27" s="202"/>
      <c r="I27" s="203"/>
    </row>
    <row r="28" spans="1:374" x14ac:dyDescent="0.2">
      <c r="A28" s="97">
        <f t="shared" si="7"/>
        <v>14</v>
      </c>
      <c r="B28" s="196" t="s">
        <v>172</v>
      </c>
      <c r="C28" s="196"/>
      <c r="D28" s="100"/>
      <c r="E28" s="201"/>
      <c r="F28" s="202"/>
      <c r="G28" s="202"/>
      <c r="H28" s="202"/>
      <c r="I28" s="203"/>
    </row>
    <row r="29" spans="1:374" x14ac:dyDescent="0.2">
      <c r="A29" s="97">
        <f t="shared" si="7"/>
        <v>15</v>
      </c>
      <c r="B29" s="196" t="s">
        <v>173</v>
      </c>
      <c r="C29" s="196"/>
      <c r="D29" s="100"/>
      <c r="E29" s="201"/>
      <c r="F29" s="202"/>
      <c r="G29" s="202"/>
      <c r="H29" s="202"/>
      <c r="I29" s="203"/>
    </row>
    <row r="30" spans="1:374" x14ac:dyDescent="0.2">
      <c r="A30" s="97">
        <f t="shared" si="7"/>
        <v>16</v>
      </c>
      <c r="B30" s="196" t="s">
        <v>174</v>
      </c>
      <c r="C30" s="196"/>
      <c r="D30" s="100"/>
      <c r="E30" s="201"/>
      <c r="F30" s="202"/>
      <c r="G30" s="202"/>
      <c r="H30" s="202"/>
      <c r="I30" s="203"/>
    </row>
    <row r="31" spans="1:374" x14ac:dyDescent="0.2">
      <c r="A31" s="97">
        <f t="shared" si="7"/>
        <v>17</v>
      </c>
      <c r="B31" s="196" t="s">
        <v>175</v>
      </c>
      <c r="C31" s="196"/>
      <c r="D31" s="100"/>
      <c r="E31" s="201"/>
      <c r="F31" s="202"/>
      <c r="G31" s="202"/>
      <c r="H31" s="202"/>
      <c r="I31" s="203"/>
    </row>
    <row r="32" spans="1:374" x14ac:dyDescent="0.2">
      <c r="A32" s="97">
        <f t="shared" si="7"/>
        <v>18</v>
      </c>
      <c r="B32" s="196" t="s">
        <v>176</v>
      </c>
      <c r="C32" s="196"/>
      <c r="D32" s="100"/>
      <c r="E32" s="201"/>
      <c r="F32" s="202"/>
      <c r="G32" s="202"/>
      <c r="H32" s="202"/>
      <c r="I32" s="203"/>
    </row>
    <row r="33" spans="1:16" x14ac:dyDescent="0.2">
      <c r="A33" s="97">
        <f t="shared" si="7"/>
        <v>19</v>
      </c>
      <c r="B33" s="196" t="s">
        <v>177</v>
      </c>
      <c r="C33" s="196"/>
      <c r="D33" s="100"/>
      <c r="E33" s="201"/>
      <c r="F33" s="202"/>
      <c r="G33" s="202"/>
      <c r="H33" s="202"/>
      <c r="I33" s="203"/>
    </row>
    <row r="34" spans="1:16" x14ac:dyDescent="0.2">
      <c r="A34" s="97">
        <f t="shared" si="7"/>
        <v>20</v>
      </c>
      <c r="B34" s="196" t="s">
        <v>178</v>
      </c>
      <c r="C34" s="196"/>
      <c r="D34" s="100"/>
      <c r="E34" s="201"/>
      <c r="F34" s="202"/>
      <c r="G34" s="202"/>
      <c r="H34" s="202"/>
      <c r="I34" s="203"/>
    </row>
    <row r="35" spans="1:16" ht="25.5" customHeight="1" x14ac:dyDescent="0.2">
      <c r="E35" s="204"/>
      <c r="F35" s="205"/>
      <c r="G35" s="205"/>
      <c r="H35" s="205"/>
      <c r="I35" s="206"/>
    </row>
    <row r="36" spans="1:16" x14ac:dyDescent="0.2">
      <c r="A36" t="s">
        <v>179</v>
      </c>
      <c r="B36" t="s">
        <v>180</v>
      </c>
    </row>
    <row r="37" spans="1:16" x14ac:dyDescent="0.2">
      <c r="A37" t="s">
        <v>181</v>
      </c>
      <c r="B37" t="s">
        <v>182</v>
      </c>
      <c r="L37" s="198" t="s">
        <v>166</v>
      </c>
      <c r="M37" s="199"/>
      <c r="N37" s="199"/>
      <c r="O37" s="199"/>
      <c r="P37" s="200"/>
    </row>
    <row r="38" spans="1:16" x14ac:dyDescent="0.2">
      <c r="A38" t="s">
        <v>183</v>
      </c>
      <c r="B38" t="s">
        <v>184</v>
      </c>
      <c r="L38" s="201"/>
      <c r="M38" s="202"/>
      <c r="N38" s="202"/>
      <c r="O38" s="202"/>
      <c r="P38" s="203"/>
    </row>
    <row r="39" spans="1:16" x14ac:dyDescent="0.2">
      <c r="A39" t="s">
        <v>185</v>
      </c>
      <c r="B39" t="s">
        <v>186</v>
      </c>
      <c r="L39" s="201"/>
      <c r="M39" s="202"/>
      <c r="N39" s="202"/>
      <c r="O39" s="202"/>
      <c r="P39" s="203"/>
    </row>
    <row r="40" spans="1:16" x14ac:dyDescent="0.2">
      <c r="A40" t="s">
        <v>187</v>
      </c>
      <c r="B40" t="s">
        <v>188</v>
      </c>
      <c r="L40" s="201"/>
      <c r="M40" s="202"/>
      <c r="N40" s="202"/>
      <c r="O40" s="202"/>
      <c r="P40" s="203"/>
    </row>
    <row r="41" spans="1:16" x14ac:dyDescent="0.2">
      <c r="A41" t="s">
        <v>189</v>
      </c>
      <c r="B41" t="s">
        <v>190</v>
      </c>
      <c r="L41" s="201"/>
      <c r="M41" s="202"/>
      <c r="N41" s="202"/>
      <c r="O41" s="202"/>
      <c r="P41" s="203"/>
    </row>
    <row r="42" spans="1:16" x14ac:dyDescent="0.2">
      <c r="A42" t="s">
        <v>191</v>
      </c>
      <c r="B42" t="s">
        <v>192</v>
      </c>
      <c r="L42" s="201"/>
      <c r="M42" s="202"/>
      <c r="N42" s="202"/>
      <c r="O42" s="202"/>
      <c r="P42" s="203"/>
    </row>
    <row r="43" spans="1:16" x14ac:dyDescent="0.2">
      <c r="A43" t="s">
        <v>193</v>
      </c>
      <c r="B43" t="s">
        <v>194</v>
      </c>
      <c r="L43" s="201"/>
      <c r="M43" s="202"/>
      <c r="N43" s="202"/>
      <c r="O43" s="202"/>
      <c r="P43" s="203"/>
    </row>
    <row r="44" spans="1:16" x14ac:dyDescent="0.2">
      <c r="A44" t="s">
        <v>195</v>
      </c>
      <c r="B44" t="s">
        <v>196</v>
      </c>
      <c r="L44" s="201"/>
      <c r="M44" s="202"/>
      <c r="N44" s="202"/>
      <c r="O44" s="202"/>
      <c r="P44" s="203"/>
    </row>
    <row r="45" spans="1:16" x14ac:dyDescent="0.2">
      <c r="A45" t="s">
        <v>197</v>
      </c>
      <c r="B45" t="s">
        <v>198</v>
      </c>
      <c r="L45" s="201"/>
      <c r="M45" s="202"/>
      <c r="N45" s="202"/>
      <c r="O45" s="202"/>
      <c r="P45" s="203"/>
    </row>
    <row r="46" spans="1:16" x14ac:dyDescent="0.2">
      <c r="A46" t="s">
        <v>199</v>
      </c>
      <c r="B46" t="s">
        <v>200</v>
      </c>
      <c r="L46" s="201"/>
      <c r="M46" s="202"/>
      <c r="N46" s="202"/>
      <c r="O46" s="202"/>
      <c r="P46" s="203"/>
    </row>
    <row r="47" spans="1:16" x14ac:dyDescent="0.2">
      <c r="A47" t="s">
        <v>201</v>
      </c>
      <c r="B47" t="s">
        <v>202</v>
      </c>
      <c r="L47" s="201"/>
      <c r="M47" s="202"/>
      <c r="N47" s="202"/>
      <c r="O47" s="202"/>
      <c r="P47" s="203"/>
    </row>
    <row r="48" spans="1:16" x14ac:dyDescent="0.2">
      <c r="A48" t="s">
        <v>203</v>
      </c>
      <c r="B48" t="s">
        <v>204</v>
      </c>
      <c r="L48" s="201"/>
      <c r="M48" s="202"/>
      <c r="N48" s="202"/>
      <c r="O48" s="202"/>
      <c r="P48" s="203"/>
    </row>
    <row r="49" spans="1:16" x14ac:dyDescent="0.2">
      <c r="A49" t="s">
        <v>205</v>
      </c>
      <c r="B49" t="s">
        <v>206</v>
      </c>
      <c r="L49" s="201"/>
      <c r="M49" s="202"/>
      <c r="N49" s="202"/>
      <c r="O49" s="202"/>
      <c r="P49" s="203"/>
    </row>
    <row r="50" spans="1:16" ht="26.25" customHeight="1" x14ac:dyDescent="0.2">
      <c r="A50" t="s">
        <v>207</v>
      </c>
      <c r="B50" t="s">
        <v>208</v>
      </c>
      <c r="L50" s="204"/>
      <c r="M50" s="205"/>
      <c r="N50" s="205"/>
      <c r="O50" s="205"/>
      <c r="P50" s="206"/>
    </row>
    <row r="51" spans="1:16" x14ac:dyDescent="0.2">
      <c r="A51" t="s">
        <v>209</v>
      </c>
      <c r="B51" t="s">
        <v>210</v>
      </c>
    </row>
    <row r="52" spans="1:16" x14ac:dyDescent="0.2">
      <c r="A52" t="s">
        <v>211</v>
      </c>
      <c r="B52" t="s">
        <v>212</v>
      </c>
    </row>
    <row r="53" spans="1:16" x14ac:dyDescent="0.2">
      <c r="A53" t="s">
        <v>213</v>
      </c>
      <c r="B53" t="s">
        <v>214</v>
      </c>
    </row>
    <row r="54" spans="1:16" x14ac:dyDescent="0.2">
      <c r="A54" t="s">
        <v>215</v>
      </c>
      <c r="B54" t="s">
        <v>216</v>
      </c>
    </row>
    <row r="55" spans="1:16" x14ac:dyDescent="0.2">
      <c r="A55" t="s">
        <v>217</v>
      </c>
      <c r="B55" t="s">
        <v>218</v>
      </c>
    </row>
    <row r="56" spans="1:16" x14ac:dyDescent="0.2">
      <c r="A56" t="s">
        <v>219</v>
      </c>
      <c r="B56" t="s">
        <v>220</v>
      </c>
    </row>
    <row r="57" spans="1:16" x14ac:dyDescent="0.2">
      <c r="A57" t="s">
        <v>221</v>
      </c>
      <c r="B57" t="s">
        <v>222</v>
      </c>
    </row>
    <row r="58" spans="1:16" x14ac:dyDescent="0.2">
      <c r="A58" t="s">
        <v>223</v>
      </c>
      <c r="B58" t="s">
        <v>224</v>
      </c>
    </row>
    <row r="59" spans="1:16" x14ac:dyDescent="0.2">
      <c r="A59" t="s">
        <v>225</v>
      </c>
      <c r="B59" t="s">
        <v>226</v>
      </c>
    </row>
    <row r="60" spans="1:16" x14ac:dyDescent="0.2">
      <c r="A60" t="s">
        <v>227</v>
      </c>
      <c r="B60" t="s">
        <v>228</v>
      </c>
    </row>
    <row r="61" spans="1:16" x14ac:dyDescent="0.2">
      <c r="A61" t="s">
        <v>229</v>
      </c>
      <c r="B61" t="s">
        <v>230</v>
      </c>
    </row>
    <row r="62" spans="1:16" x14ac:dyDescent="0.2">
      <c r="A62" t="s">
        <v>231</v>
      </c>
      <c r="B62" t="s">
        <v>232</v>
      </c>
    </row>
    <row r="63" spans="1:16" x14ac:dyDescent="0.2">
      <c r="A63" t="s">
        <v>233</v>
      </c>
      <c r="B63" t="s">
        <v>234</v>
      </c>
    </row>
    <row r="64" spans="1:16" x14ac:dyDescent="0.2">
      <c r="A64" t="s">
        <v>235</v>
      </c>
      <c r="B64" t="s">
        <v>236</v>
      </c>
    </row>
    <row r="65" spans="1:2" x14ac:dyDescent="0.2">
      <c r="A65" t="s">
        <v>237</v>
      </c>
      <c r="B65" t="s">
        <v>238</v>
      </c>
    </row>
    <row r="66" spans="1:2" x14ac:dyDescent="0.2">
      <c r="A66" t="s">
        <v>239</v>
      </c>
      <c r="B66" t="s">
        <v>240</v>
      </c>
    </row>
    <row r="67" spans="1:2" x14ac:dyDescent="0.2">
      <c r="A67" t="s">
        <v>241</v>
      </c>
      <c r="B67" t="s">
        <v>240</v>
      </c>
    </row>
    <row r="68" spans="1:2" x14ac:dyDescent="0.2">
      <c r="A68" t="s">
        <v>242</v>
      </c>
      <c r="B68" t="s">
        <v>240</v>
      </c>
    </row>
    <row r="69" spans="1:2" x14ac:dyDescent="0.2">
      <c r="A69" t="s">
        <v>243</v>
      </c>
      <c r="B69" t="s">
        <v>240</v>
      </c>
    </row>
    <row r="70" spans="1:2" x14ac:dyDescent="0.2">
      <c r="A70" t="s">
        <v>244</v>
      </c>
      <c r="B70" t="s">
        <v>240</v>
      </c>
    </row>
    <row r="71" spans="1:2" x14ac:dyDescent="0.2">
      <c r="A71" t="s">
        <v>245</v>
      </c>
      <c r="B71" t="s">
        <v>240</v>
      </c>
    </row>
    <row r="72" spans="1:2" x14ac:dyDescent="0.2">
      <c r="A72" t="s">
        <v>246</v>
      </c>
      <c r="B72" t="s">
        <v>240</v>
      </c>
    </row>
    <row r="73" spans="1:2" x14ac:dyDescent="0.2">
      <c r="A73" t="s">
        <v>247</v>
      </c>
      <c r="B73" t="s">
        <v>240</v>
      </c>
    </row>
    <row r="74" spans="1:2" x14ac:dyDescent="0.2">
      <c r="A74" t="s">
        <v>248</v>
      </c>
      <c r="B74" t="s">
        <v>240</v>
      </c>
    </row>
    <row r="75" spans="1:2" x14ac:dyDescent="0.2">
      <c r="A75" t="s">
        <v>249</v>
      </c>
      <c r="B75" t="s">
        <v>240</v>
      </c>
    </row>
    <row r="76" spans="1:2" x14ac:dyDescent="0.2">
      <c r="A76" t="s">
        <v>250</v>
      </c>
      <c r="B76" t="s">
        <v>240</v>
      </c>
    </row>
    <row r="77" spans="1:2" x14ac:dyDescent="0.2">
      <c r="A77" t="s">
        <v>251</v>
      </c>
      <c r="B77" t="s">
        <v>240</v>
      </c>
    </row>
    <row r="78" spans="1:2" x14ac:dyDescent="0.2">
      <c r="A78" t="s">
        <v>252</v>
      </c>
      <c r="B78" t="s">
        <v>240</v>
      </c>
    </row>
    <row r="79" spans="1:2" x14ac:dyDescent="0.2">
      <c r="A79" t="s">
        <v>253</v>
      </c>
      <c r="B79" t="s">
        <v>240</v>
      </c>
    </row>
    <row r="80" spans="1:2" x14ac:dyDescent="0.2">
      <c r="A80" t="s">
        <v>254</v>
      </c>
      <c r="B80" t="s">
        <v>240</v>
      </c>
    </row>
    <row r="81" spans="1:2" x14ac:dyDescent="0.2">
      <c r="A81" t="s">
        <v>255</v>
      </c>
      <c r="B81" t="s">
        <v>240</v>
      </c>
    </row>
    <row r="82" spans="1:2" x14ac:dyDescent="0.2">
      <c r="A82" t="s">
        <v>256</v>
      </c>
      <c r="B82" t="s">
        <v>240</v>
      </c>
    </row>
    <row r="83" spans="1:2" x14ac:dyDescent="0.2">
      <c r="A83" t="s">
        <v>257</v>
      </c>
      <c r="B83" t="s">
        <v>240</v>
      </c>
    </row>
    <row r="84" spans="1:2" x14ac:dyDescent="0.2">
      <c r="A84" t="s">
        <v>258</v>
      </c>
      <c r="B84" t="s">
        <v>240</v>
      </c>
    </row>
    <row r="85" spans="1:2" x14ac:dyDescent="0.2">
      <c r="A85" t="s">
        <v>259</v>
      </c>
      <c r="B85" t="s">
        <v>240</v>
      </c>
    </row>
    <row r="86" spans="1:2" x14ac:dyDescent="0.2">
      <c r="A86" t="s">
        <v>260</v>
      </c>
      <c r="B86" t="s">
        <v>261</v>
      </c>
    </row>
    <row r="87" spans="1:2" x14ac:dyDescent="0.2">
      <c r="A87" t="s">
        <v>262</v>
      </c>
      <c r="B87" t="s">
        <v>261</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2022-01-25T01:47:28Z</cp:lastPrinted>
  <dcterms:created xsi:type="dcterms:W3CDTF">2021-12-03T06:38:58Z</dcterms:created>
  <dcterms:modified xsi:type="dcterms:W3CDTF">2022-01-25T01:47:33Z</dcterms:modified>
  <cp:category/>
</cp:coreProperties>
</file>