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QBlw17wc1Oa9FZnQFVSkuJFitfrTa5rWBHZF5jNiXa+yvFgYze0JsUb9eVf855njSqc3vCgQkaPPGrqhyF8o8g==" workbookSaltValue="vAMoRNbtdmV6/JtirWYJAw==" workbookSpinCount="100000" lockStructure="1"/>
  <bookViews>
    <workbookView xWindow="0" yWindow="0" windowWidth="20400" windowHeight="76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E85" i="4"/>
  <c r="BB10" i="4"/>
  <c r="W10" i="4"/>
  <c r="I10" i="4"/>
  <c r="B10" i="4"/>
  <c r="BB8" i="4"/>
  <c r="AT8" i="4"/>
  <c r="P8" i="4"/>
  <c r="I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<sst xmlns="http://schemas.openxmlformats.org/spreadsheetml/2006/main" count="316" uniqueCount="113">
  <si>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</si>
  <si>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</si>
  <si>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</si>
  <si>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</si>
  <si>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</si>
  <si>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</si>
  <si>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</si>
  <si>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</si>
  <si>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</si>
  <si>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</si>
  <si>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</si>
  <si>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</si>
  <si>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</si>
  <si>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</si>
  <si>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</si>
  <si>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</si>
  <si>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</si>
  <si>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</si>
  <si>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</si>
  <si>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</si>
  <si>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</si>
  <si>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</si>
  <si>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</si>
  <si>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</si>
  <si>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</si>
  <si>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</si>
  <si>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</si>
  <si>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</si>
  <si>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</si>
  <si>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</si>
  <si>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</si>
  <si>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</si>
  <si>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</si>
  <si>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</si>
  <si>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</si>
  <si>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</si>
  <si>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</si>
  <si>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</si>
  <si>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</si>
  <si>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</si>
  <si>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</si>
  <si>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</si>
  <si>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</si>
  <si>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</si>
  <si>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</si>
  <si>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</si>
  <si>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</si>
  <si>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</si>
  <si>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</si>
  <si>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</si>
  <si>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</si>
  <si>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</si>
  <si>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</si>
  <si>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</si>
  <si>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</si>
  <si>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</si>
  <si>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</si>
  <si>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</si>
  <si>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</si>
  <si>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</si>
  <si>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</si>
  <si>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</si>
  <si>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</si>
  <si>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</si>
  <si>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</si>
  <si>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</si>
  <si>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</si>
  <si>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</si>
  <si>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</si>
  <si>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</si>
  <si>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</si>
  <si>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</si>
  <si>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</si>
  <si>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</si>
  <si>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</si>
  <si>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</si>
  <si>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</si>
  <si>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</si>
  <si>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</si>
  <si>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</si>
  <si>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</si>
  <si>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</si>
  <si>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</si>
  <si>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</si>
  <si>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</si>
  <si>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</si>
  <si>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</si>
  <si>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</si>
  <si>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</si>
  <si>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</si>
  <si>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</si>
  <si>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</si>
  <si>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</si>
  <si>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</si>
  <si>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</si>
  <si>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</si>
  <si>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</si>
  <si>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</si>
  <si>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</si>
  <si>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</si>
  <si>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</si>
  <si>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</si>
  <si>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</si>
  <si>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</si>
  <si>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</si>
  <si>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</si>
  <si>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</si>
  <si>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</si>
  <si>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</si>
  <si>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</si>
  <si>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の状況を見ると、有形固定資産減価償却率及び管路経年化率が類似団体平均よりも高く、資産の老朽化が進んでいることがわかる。また、管路更新率が類似団体平均よりも低いことから、更新工事も適切に行われていない。今後は施設・管路等の更新を計画的に実施するために北杜市上下水道事業経営基本計画を改訂し、適切な更新等を実施する必要がある。
　なお、施設利用率は類似団体平均よりも低いことから、過剰な施設の規模となっているようであれば、更新の際にダウンサイジングを検討することも必要となる。</t>
    <phoneticPr fontId="4"/>
  </si>
  <si>
    <t>　本市の水道事業は令和2年4月より地方公営企業会計へ移行した。平成29年度から組織編制や公金徴収業務の民間委託を行い経営の健全化に努めたが、人口減少や節水意識の向上により、有収水量の大幅な増加が見込めないため、経営状況は一層厳しさを増すことが予想される。
　今後は、アセットマネジメントに取り組むなど、より一層財政収支の適正を図り経営の健全化を図ることが求められる。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phoneticPr fontId="4"/>
  </si>
  <si>
    <t>　経常収支比率は類似団体を若干下回り100％を超えている。しかしながら料金回収率は100％を下回り、一般会計からの補填により収入不足が賄われていることから、料金の見直しを検討する必要がある。
　また、流動比率は100％を大きく下回っている。建設改良費等に充てられた企業債償還額がピークを迎えており、令和5年度以降に流動負債は減少していく傾向である。
　企業債残高対給水収益化率は類似団体平均より非常に高い水準である。現在企業債残高は減少傾向であるが、今後は老朽管等の更新工事を実施することで企業債残高が増加することが予想されるため、その水準に注視する必要がある。
　有収率が類似団体平均よりも低く、漏水調査を適切に実施することでより収益性を高められる可能性がある。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</si>
</sst>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C0-464B-93AA-D410A48C39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0.56999999999999995</c:v>
                </c:pt>
              </c:numCache>
            </c:numRef>
          </c:val>
          <c:smooth val="0"/>
          <c:extLst>
            <c:ext xmlns:c16="http://schemas.microsoft.com/office/drawing/2014/chart" uri="{C3380CC4-5D6E-409C-BE32-E72D297353CC}">
              <c16:uniqueId val="{00000001-90C0-464B-93AA-D410A48C39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58.75</c:v>
                </c:pt>
              </c:numCache>
            </c:numRef>
          </c:val>
          <c:extLst>
            <c:ext xmlns:c16="http://schemas.microsoft.com/office/drawing/2014/chart" uri="{C3380CC4-5D6E-409C-BE32-E72D297353CC}">
              <c16:uniqueId val="{00000000-5392-479C-BC42-815AD1B9C6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60.12</c:v>
                </c:pt>
              </c:numCache>
            </c:numRef>
          </c:val>
          <c:smooth val="0"/>
          <c:extLst>
            <c:ext xmlns:c16="http://schemas.microsoft.com/office/drawing/2014/chart" uri="{C3380CC4-5D6E-409C-BE32-E72D297353CC}">
              <c16:uniqueId val="{00000001-5392-479C-BC42-815AD1B9C6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57.96</c:v>
                </c:pt>
              </c:numCache>
            </c:numRef>
          </c:val>
          <c:extLst>
            <c:ext xmlns:c16="http://schemas.microsoft.com/office/drawing/2014/chart" uri="{C3380CC4-5D6E-409C-BE32-E72D297353CC}">
              <c16:uniqueId val="{00000000-E76F-4A4D-B9E7-597C3CDAEB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84.24</c:v>
                </c:pt>
              </c:numCache>
            </c:numRef>
          </c:val>
          <c:smooth val="0"/>
          <c:extLst>
            <c:ext xmlns:c16="http://schemas.microsoft.com/office/drawing/2014/chart" uri="{C3380CC4-5D6E-409C-BE32-E72D297353CC}">
              <c16:uniqueId val="{00000001-E76F-4A4D-B9E7-597C3CDAEB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102.6</c:v>
                </c:pt>
              </c:numCache>
            </c:numRef>
          </c:val>
          <c:extLst>
            <c:ext xmlns:c16="http://schemas.microsoft.com/office/drawing/2014/chart" uri="{C3380CC4-5D6E-409C-BE32-E72D297353CC}">
              <c16:uniqueId val="{00000000-A0C8-4566-8E0E-6A8925DF21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108.83</c:v>
                </c:pt>
              </c:numCache>
            </c:numRef>
          </c:val>
          <c:smooth val="0"/>
          <c:extLst>
            <c:ext xmlns:c16="http://schemas.microsoft.com/office/drawing/2014/chart" uri="{C3380CC4-5D6E-409C-BE32-E72D297353CC}">
              <c16:uniqueId val="{00000001-A0C8-4566-8E0E-6A8925DF21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54.82</c:v>
                </c:pt>
              </c:numCache>
            </c:numRef>
          </c:val>
          <c:extLst>
            <c:ext xmlns:c16="http://schemas.microsoft.com/office/drawing/2014/chart" uri="{C3380CC4-5D6E-409C-BE32-E72D297353CC}">
              <c16:uniqueId val="{00000000-A367-454B-B21F-CD6A006283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48.83</c:v>
                </c:pt>
              </c:numCache>
            </c:numRef>
          </c:val>
          <c:smooth val="0"/>
          <c:extLst>
            <c:ext xmlns:c16="http://schemas.microsoft.com/office/drawing/2014/chart" uri="{C3380CC4-5D6E-409C-BE32-E72D297353CC}">
              <c16:uniqueId val="{00000001-A367-454B-B21F-CD6A006283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18.46</c:v>
                </c:pt>
              </c:numCache>
            </c:numRef>
          </c:val>
          <c:extLst>
            <c:ext xmlns:c16="http://schemas.microsoft.com/office/drawing/2014/chart" uri="{C3380CC4-5D6E-409C-BE32-E72D297353CC}">
              <c16:uniqueId val="{00000000-09A2-40A3-8152-0D3F9C1163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18.18</c:v>
                </c:pt>
              </c:numCache>
            </c:numRef>
          </c:val>
          <c:smooth val="0"/>
          <c:extLst>
            <c:ext xmlns:c16="http://schemas.microsoft.com/office/drawing/2014/chart" uri="{C3380CC4-5D6E-409C-BE32-E72D297353CC}">
              <c16:uniqueId val="{00000001-09A2-40A3-8152-0D3F9C1163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66-4F32-824B-A3AF450DBD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4.34</c:v>
                </c:pt>
              </c:numCache>
            </c:numRef>
          </c:val>
          <c:smooth val="0"/>
          <c:extLst>
            <c:ext xmlns:c16="http://schemas.microsoft.com/office/drawing/2014/chart" uri="{C3380CC4-5D6E-409C-BE32-E72D297353CC}">
              <c16:uniqueId val="{00000001-3866-4F32-824B-A3AF450DBD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38.83</c:v>
                </c:pt>
              </c:numCache>
            </c:numRef>
          </c:val>
          <c:extLst>
            <c:ext xmlns:c16="http://schemas.microsoft.com/office/drawing/2014/chart" uri="{C3380CC4-5D6E-409C-BE32-E72D297353CC}">
              <c16:uniqueId val="{00000000-8565-4B03-A4C7-E12343E1D8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327.77</c:v>
                </c:pt>
              </c:numCache>
            </c:numRef>
          </c:val>
          <c:smooth val="0"/>
          <c:extLst>
            <c:ext xmlns:c16="http://schemas.microsoft.com/office/drawing/2014/chart" uri="{C3380CC4-5D6E-409C-BE32-E72D297353CC}">
              <c16:uniqueId val="{00000001-8565-4B03-A4C7-E12343E1D8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803.01</c:v>
                </c:pt>
              </c:numCache>
            </c:numRef>
          </c:val>
          <c:extLst>
            <c:ext xmlns:c16="http://schemas.microsoft.com/office/drawing/2014/chart" uri="{C3380CC4-5D6E-409C-BE32-E72D297353CC}">
              <c16:uniqueId val="{00000000-9305-4420-9331-763B55B750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397.1</c:v>
                </c:pt>
              </c:numCache>
            </c:numRef>
          </c:val>
          <c:smooth val="0"/>
          <c:extLst>
            <c:ext xmlns:c16="http://schemas.microsoft.com/office/drawing/2014/chart" uri="{C3380CC4-5D6E-409C-BE32-E72D297353CC}">
              <c16:uniqueId val="{00000001-9305-4420-9331-763B55B750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71.680000000000007</c:v>
                </c:pt>
              </c:numCache>
            </c:numRef>
          </c:val>
          <c:extLst>
            <c:ext xmlns:c16="http://schemas.microsoft.com/office/drawing/2014/chart" uri="{C3380CC4-5D6E-409C-BE32-E72D297353CC}">
              <c16:uniqueId val="{00000000-051B-47E8-9C0F-3D1E580FC5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95.79</c:v>
                </c:pt>
              </c:numCache>
            </c:numRef>
          </c:val>
          <c:smooth val="0"/>
          <c:extLst>
            <c:ext xmlns:c16="http://schemas.microsoft.com/office/drawing/2014/chart" uri="{C3380CC4-5D6E-409C-BE32-E72D297353CC}">
              <c16:uniqueId val="{00000001-051B-47E8-9C0F-3D1E580FC5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208.94</c:v>
                </c:pt>
              </c:numCache>
            </c:numRef>
          </c:val>
          <c:extLst>
            <c:ext xmlns:c16="http://schemas.microsoft.com/office/drawing/2014/chart" uri="{C3380CC4-5D6E-409C-BE32-E72D297353CC}">
              <c16:uniqueId val="{00000000-291F-4DFC-A0E7-DAD2644B79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171.13</c:v>
                </c:pt>
              </c:numCache>
            </c:numRef>
          </c:val>
          <c:smooth val="0"/>
          <c:extLst>
            <c:ext xmlns:c16="http://schemas.microsoft.com/office/drawing/2014/chart" uri="{C3380CC4-5D6E-409C-BE32-E72D297353CC}">
              <c16:uniqueId val="{00000001-291F-4DFC-A0E7-DAD2644B79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北杜市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46531</v>
      </c>
      <c r="AM8" s="71"/>
      <c r="AN8" s="71"/>
      <c r="AO8" s="71"/>
      <c r="AP8" s="71"/>
      <c r="AQ8" s="71"/>
      <c r="AR8" s="71"/>
      <c r="AS8" s="71"/>
      <c r="AT8" s="67">
        <f>データ!$S$6</f>
        <v>602.48</v>
      </c>
      <c r="AU8" s="68"/>
      <c r="AV8" s="68"/>
      <c r="AW8" s="68"/>
      <c r="AX8" s="68"/>
      <c r="AY8" s="68"/>
      <c r="AZ8" s="68"/>
      <c r="BA8" s="68"/>
      <c r="BB8" s="70">
        <f>データ!$T$6</f>
        <v>77.23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63.54</v>
      </c>
      <c r="J10" s="68"/>
      <c r="K10" s="68"/>
      <c r="L10" s="68"/>
      <c r="M10" s="68"/>
      <c r="N10" s="68"/>
      <c r="O10" s="69"/>
      <c r="P10" s="70">
        <f>データ!$P$6</f>
        <v>96.6</v>
      </c>
      <c r="Q10" s="70"/>
      <c r="R10" s="70"/>
      <c r="S10" s="70"/>
      <c r="T10" s="70"/>
      <c r="U10" s="70"/>
      <c r="V10" s="70"/>
      <c r="W10" s="71">
        <f>データ!$Q$6</f>
        <v>2140</v>
      </c>
      <c r="X10" s="71"/>
      <c r="Y10" s="71"/>
      <c r="Z10" s="71"/>
      <c r="AA10" s="71"/>
      <c r="AB10" s="71"/>
      <c r="AC10" s="71"/>
      <c r="AD10" s="2"/>
      <c r="AE10" s="2"/>
      <c r="AF10" s="2"/>
      <c r="AG10" s="2"/>
      <c r="AH10" s="4"/>
      <c r="AI10" s="4"/>
      <c r="AJ10" s="4"/>
      <c r="AK10" s="4"/>
      <c r="AL10" s="71">
        <f>データ!$U$6</f>
        <v>44933</v>
      </c>
      <c r="AM10" s="71"/>
      <c r="AN10" s="71"/>
      <c r="AO10" s="71"/>
      <c r="AP10" s="71"/>
      <c r="AQ10" s="71"/>
      <c r="AR10" s="71"/>
      <c r="AS10" s="71"/>
      <c r="AT10" s="67">
        <f>データ!$V$6</f>
        <v>208.49</v>
      </c>
      <c r="AU10" s="68"/>
      <c r="AV10" s="68"/>
      <c r="AW10" s="68"/>
      <c r="AX10" s="68"/>
      <c r="AY10" s="68"/>
      <c r="AZ10" s="68"/>
      <c r="BA10" s="68"/>
      <c r="BB10" s="70">
        <f>データ!$W$6</f>
        <v>215.52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3Xm8AQ+I8HlHItI36Jc+wXF2srlVoyqIqBFoJCJH2ihphpGdS+eIpuA3Ge8hGtG5q8CIhl5liyRFjK/BSp5A==" saltValue="2244UTgH5BCWQcqqfvTB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192091</v>
      </c>
      <c r="D6" s="34">
        <f t="shared" si="3"/>
        <v>46</v>
      </c>
      <c r="E6" s="34">
        <f t="shared" si="3"/>
        <v>1</v>
      </c>
      <c r="F6" s="34">
        <f t="shared" si="3"/>
        <v>0</v>
      </c>
      <c r="G6" s="34">
        <f t="shared" si="3"/>
        <v>1</v>
      </c>
      <c r="H6" s="34" t="str">
        <f t="shared" si="3"/>
        <v>山梨県　北杜市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63.54</v>
      </c>
      <c r="P6" s="35">
        <f t="shared" si="3"/>
        <v>96.6</v>
      </c>
      <c r="Q6" s="35">
        <f t="shared" si="3"/>
        <v>2140</v>
      </c>
      <c r="R6" s="35">
        <f t="shared" si="3"/>
        <v>46531</v>
      </c>
      <c r="S6" s="35">
        <f t="shared" si="3"/>
        <v>602.48</v>
      </c>
      <c r="T6" s="35">
        <f t="shared" si="3"/>
        <v>77.23</v>
      </c>
      <c r="U6" s="35">
        <f t="shared" si="3"/>
        <v>44933</v>
      </c>
      <c r="V6" s="35">
        <f t="shared" si="3"/>
        <v>208.49</v>
      </c>
      <c r="W6" s="35">
        <f t="shared" si="3"/>
        <v>215.52</v>
      </c>
      <c r="X6" s="36" t="str">
        <f>IF(X7="",NA(),X7)</f>
        <v>-</v>
      </c>
      <c r="Y6" s="36" t="str">
        <f t="shared" ref="Y6:AG6" si="4">IF(Y7="",NA(),Y7)</f>
        <v>-</v>
      </c>
      <c r="Z6" s="36" t="str">
        <f t="shared" si="4"/>
        <v>-</v>
      </c>
      <c r="AA6" s="36" t="str">
        <f t="shared" si="4"/>
        <v>-</v>
      </c>
      <c r="AB6" s="36">
        <f t="shared" si="4"/>
        <v>102.6</v>
      </c>
      <c r="AC6" s="36" t="str">
        <f t="shared" si="4"/>
        <v>-</v>
      </c>
      <c r="AD6" s="36" t="str">
        <f t="shared" si="4"/>
        <v>-</v>
      </c>
      <c r="AE6" s="36" t="str">
        <f t="shared" si="4"/>
        <v>-</v>
      </c>
      <c r="AF6" s="36" t="str">
        <f t="shared" si="4"/>
        <v>-</v>
      </c>
      <c r="AG6" s="36">
        <f t="shared" si="4"/>
        <v>108.83</v>
      </c>
      <c r="AH6" s="35" t="str">
        <f>IF(AH7="","",IF(AH7="-","【-】","【"&amp;SUBSTITUTE(TEXT(AH7,"#,##0.00"),"-","△")&amp;"】"))</f>
        <v>【110.27】</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4.34</v>
      </c>
      <c r="AS6" s="35" t="str">
        <f>IF(AS7="","",IF(AS7="-","【-】","【"&amp;SUBSTITUTE(TEXT(AS7,"#,##0.00"),"-","△")&amp;"】"))</f>
        <v>【1.15】</v>
      </c>
      <c r="AT6" s="36" t="str">
        <f>IF(AT7="",NA(),AT7)</f>
        <v>-</v>
      </c>
      <c r="AU6" s="36" t="str">
        <f t="shared" ref="AU6:BC6" si="6">IF(AU7="",NA(),AU7)</f>
        <v>-</v>
      </c>
      <c r="AV6" s="36" t="str">
        <f t="shared" si="6"/>
        <v>-</v>
      </c>
      <c r="AW6" s="36" t="str">
        <f t="shared" si="6"/>
        <v>-</v>
      </c>
      <c r="AX6" s="36">
        <f t="shared" si="6"/>
        <v>38.83</v>
      </c>
      <c r="AY6" s="36" t="str">
        <f t="shared" si="6"/>
        <v>-</v>
      </c>
      <c r="AZ6" s="36" t="str">
        <f t="shared" si="6"/>
        <v>-</v>
      </c>
      <c r="BA6" s="36" t="str">
        <f t="shared" si="6"/>
        <v>-</v>
      </c>
      <c r="BB6" s="36" t="str">
        <f t="shared" si="6"/>
        <v>-</v>
      </c>
      <c r="BC6" s="36">
        <f t="shared" si="6"/>
        <v>327.77</v>
      </c>
      <c r="BD6" s="35" t="str">
        <f>IF(BD7="","",IF(BD7="-","【-】","【"&amp;SUBSTITUTE(TEXT(BD7,"#,##0.00"),"-","△")&amp;"】"))</f>
        <v>【260.31】</v>
      </c>
      <c r="BE6" s="36" t="str">
        <f>IF(BE7="",NA(),BE7)</f>
        <v>-</v>
      </c>
      <c r="BF6" s="36" t="str">
        <f t="shared" ref="BF6:BN6" si="7">IF(BF7="",NA(),BF7)</f>
        <v>-</v>
      </c>
      <c r="BG6" s="36" t="str">
        <f t="shared" si="7"/>
        <v>-</v>
      </c>
      <c r="BH6" s="36" t="str">
        <f t="shared" si="7"/>
        <v>-</v>
      </c>
      <c r="BI6" s="36">
        <f t="shared" si="7"/>
        <v>803.01</v>
      </c>
      <c r="BJ6" s="36" t="str">
        <f t="shared" si="7"/>
        <v>-</v>
      </c>
      <c r="BK6" s="36" t="str">
        <f t="shared" si="7"/>
        <v>-</v>
      </c>
      <c r="BL6" s="36" t="str">
        <f t="shared" si="7"/>
        <v>-</v>
      </c>
      <c r="BM6" s="36" t="str">
        <f t="shared" si="7"/>
        <v>-</v>
      </c>
      <c r="BN6" s="36">
        <f t="shared" si="7"/>
        <v>397.1</v>
      </c>
      <c r="BO6" s="35" t="str">
        <f>IF(BO7="","",IF(BO7="-","【-】","【"&amp;SUBSTITUTE(TEXT(BO7,"#,##0.00"),"-","△")&amp;"】"))</f>
        <v>【275.67】</v>
      </c>
      <c r="BP6" s="36" t="str">
        <f>IF(BP7="",NA(),BP7)</f>
        <v>-</v>
      </c>
      <c r="BQ6" s="36" t="str">
        <f t="shared" ref="BQ6:BY6" si="8">IF(BQ7="",NA(),BQ7)</f>
        <v>-</v>
      </c>
      <c r="BR6" s="36" t="str">
        <f t="shared" si="8"/>
        <v>-</v>
      </c>
      <c r="BS6" s="36" t="str">
        <f t="shared" si="8"/>
        <v>-</v>
      </c>
      <c r="BT6" s="36">
        <f t="shared" si="8"/>
        <v>71.680000000000007</v>
      </c>
      <c r="BU6" s="36" t="str">
        <f t="shared" si="8"/>
        <v>-</v>
      </c>
      <c r="BV6" s="36" t="str">
        <f t="shared" si="8"/>
        <v>-</v>
      </c>
      <c r="BW6" s="36" t="str">
        <f t="shared" si="8"/>
        <v>-</v>
      </c>
      <c r="BX6" s="36" t="str">
        <f t="shared" si="8"/>
        <v>-</v>
      </c>
      <c r="BY6" s="36">
        <f t="shared" si="8"/>
        <v>95.79</v>
      </c>
      <c r="BZ6" s="35" t="str">
        <f>IF(BZ7="","",IF(BZ7="-","【-】","【"&amp;SUBSTITUTE(TEXT(BZ7,"#,##0.00"),"-","△")&amp;"】"))</f>
        <v>【100.05】</v>
      </c>
      <c r="CA6" s="36" t="str">
        <f>IF(CA7="",NA(),CA7)</f>
        <v>-</v>
      </c>
      <c r="CB6" s="36" t="str">
        <f t="shared" ref="CB6:CJ6" si="9">IF(CB7="",NA(),CB7)</f>
        <v>-</v>
      </c>
      <c r="CC6" s="36" t="str">
        <f t="shared" si="9"/>
        <v>-</v>
      </c>
      <c r="CD6" s="36" t="str">
        <f t="shared" si="9"/>
        <v>-</v>
      </c>
      <c r="CE6" s="36">
        <f t="shared" si="9"/>
        <v>208.94</v>
      </c>
      <c r="CF6" s="36" t="str">
        <f t="shared" si="9"/>
        <v>-</v>
      </c>
      <c r="CG6" s="36" t="str">
        <f t="shared" si="9"/>
        <v>-</v>
      </c>
      <c r="CH6" s="36" t="str">
        <f t="shared" si="9"/>
        <v>-</v>
      </c>
      <c r="CI6" s="36" t="str">
        <f t="shared" si="9"/>
        <v>-</v>
      </c>
      <c r="CJ6" s="36">
        <f t="shared" si="9"/>
        <v>171.13</v>
      </c>
      <c r="CK6" s="35" t="str">
        <f>IF(CK7="","",IF(CK7="-","【-】","【"&amp;SUBSTITUTE(TEXT(CK7,"#,##0.00"),"-","△")&amp;"】"))</f>
        <v>【166.40】</v>
      </c>
      <c r="CL6" s="36" t="str">
        <f>IF(CL7="",NA(),CL7)</f>
        <v>-</v>
      </c>
      <c r="CM6" s="36" t="str">
        <f t="shared" ref="CM6:CU6" si="10">IF(CM7="",NA(),CM7)</f>
        <v>-</v>
      </c>
      <c r="CN6" s="36" t="str">
        <f t="shared" si="10"/>
        <v>-</v>
      </c>
      <c r="CO6" s="36" t="str">
        <f t="shared" si="10"/>
        <v>-</v>
      </c>
      <c r="CP6" s="36">
        <f t="shared" si="10"/>
        <v>58.75</v>
      </c>
      <c r="CQ6" s="36" t="str">
        <f t="shared" si="10"/>
        <v>-</v>
      </c>
      <c r="CR6" s="36" t="str">
        <f t="shared" si="10"/>
        <v>-</v>
      </c>
      <c r="CS6" s="36" t="str">
        <f t="shared" si="10"/>
        <v>-</v>
      </c>
      <c r="CT6" s="36" t="str">
        <f t="shared" si="10"/>
        <v>-</v>
      </c>
      <c r="CU6" s="36">
        <f t="shared" si="10"/>
        <v>60.12</v>
      </c>
      <c r="CV6" s="35" t="str">
        <f>IF(CV7="","",IF(CV7="-","【-】","【"&amp;SUBSTITUTE(TEXT(CV7,"#,##0.00"),"-","△")&amp;"】"))</f>
        <v>【60.69】</v>
      </c>
      <c r="CW6" s="36" t="str">
        <f>IF(CW7="",NA(),CW7)</f>
        <v>-</v>
      </c>
      <c r="CX6" s="36" t="str">
        <f t="shared" ref="CX6:DF6" si="11">IF(CX7="",NA(),CX7)</f>
        <v>-</v>
      </c>
      <c r="CY6" s="36" t="str">
        <f t="shared" si="11"/>
        <v>-</v>
      </c>
      <c r="CZ6" s="36" t="str">
        <f t="shared" si="11"/>
        <v>-</v>
      </c>
      <c r="DA6" s="36">
        <f t="shared" si="11"/>
        <v>57.96</v>
      </c>
      <c r="DB6" s="36" t="str">
        <f t="shared" si="11"/>
        <v>-</v>
      </c>
      <c r="DC6" s="36" t="str">
        <f t="shared" si="11"/>
        <v>-</v>
      </c>
      <c r="DD6" s="36" t="str">
        <f t="shared" si="11"/>
        <v>-</v>
      </c>
      <c r="DE6" s="36" t="str">
        <f t="shared" si="11"/>
        <v>-</v>
      </c>
      <c r="DF6" s="36">
        <f t="shared" si="11"/>
        <v>84.24</v>
      </c>
      <c r="DG6" s="35" t="str">
        <f>IF(DG7="","",IF(DG7="-","【-】","【"&amp;SUBSTITUTE(TEXT(DG7,"#,##0.00"),"-","△")&amp;"】"))</f>
        <v>【89.82】</v>
      </c>
      <c r="DH6" s="36" t="str">
        <f>IF(DH7="",NA(),DH7)</f>
        <v>-</v>
      </c>
      <c r="DI6" s="36" t="str">
        <f t="shared" ref="DI6:DQ6" si="12">IF(DI7="",NA(),DI7)</f>
        <v>-</v>
      </c>
      <c r="DJ6" s="36" t="str">
        <f t="shared" si="12"/>
        <v>-</v>
      </c>
      <c r="DK6" s="36" t="str">
        <f t="shared" si="12"/>
        <v>-</v>
      </c>
      <c r="DL6" s="36">
        <f t="shared" si="12"/>
        <v>54.82</v>
      </c>
      <c r="DM6" s="36" t="str">
        <f t="shared" si="12"/>
        <v>-</v>
      </c>
      <c r="DN6" s="36" t="str">
        <f t="shared" si="12"/>
        <v>-</v>
      </c>
      <c r="DO6" s="36" t="str">
        <f t="shared" si="12"/>
        <v>-</v>
      </c>
      <c r="DP6" s="36" t="str">
        <f t="shared" si="12"/>
        <v>-</v>
      </c>
      <c r="DQ6" s="36">
        <f t="shared" si="12"/>
        <v>48.83</v>
      </c>
      <c r="DR6" s="35" t="str">
        <f>IF(DR7="","",IF(DR7="-","【-】","【"&amp;SUBSTITUTE(TEXT(DR7,"#,##0.00"),"-","△")&amp;"】"))</f>
        <v>【50.19】</v>
      </c>
      <c r="DS6" s="36" t="str">
        <f>IF(DS7="",NA(),DS7)</f>
        <v>-</v>
      </c>
      <c r="DT6" s="36" t="str">
        <f t="shared" ref="DT6:EB6" si="13">IF(DT7="",NA(),DT7)</f>
        <v>-</v>
      </c>
      <c r="DU6" s="36" t="str">
        <f t="shared" si="13"/>
        <v>-</v>
      </c>
      <c r="DV6" s="36" t="str">
        <f t="shared" si="13"/>
        <v>-</v>
      </c>
      <c r="DW6" s="36">
        <f t="shared" si="13"/>
        <v>18.46</v>
      </c>
      <c r="DX6" s="36" t="str">
        <f t="shared" si="13"/>
        <v>-</v>
      </c>
      <c r="DY6" s="36" t="str">
        <f t="shared" si="13"/>
        <v>-</v>
      </c>
      <c r="DZ6" s="36" t="str">
        <f t="shared" si="13"/>
        <v>-</v>
      </c>
      <c r="EA6" s="36" t="str">
        <f t="shared" si="13"/>
        <v>-</v>
      </c>
      <c r="EB6" s="36">
        <f t="shared" si="13"/>
        <v>18.18</v>
      </c>
      <c r="EC6" s="35" t="str">
        <f>IF(EC7="","",IF(EC7="-","【-】","【"&amp;SUBSTITUTE(TEXT(EC7,"#,##0.00"),"-","△")&amp;"】"))</f>
        <v>【20.63】</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0.56999999999999995</v>
      </c>
      <c r="EN6" s="35" t="str">
        <f>IF(EN7="","",IF(EN7="-","【-】","【"&amp;SUBSTITUTE(TEXT(EN7,"#,##0.00"),"-","△")&amp;"】"))</f>
        <v>【0.69】</v>
      </c>
    </row>
    <row r="7" spans="1:144" s="37" customFormat="1" x14ac:dyDescent="0.15">
      <c r="A7" s="29"/>
      <c r="B7" s="38">
        <v>2020</v>
      </c>
      <c r="C7" s="38">
        <v>192091</v>
      </c>
      <c r="D7" s="38">
        <v>46</v>
      </c>
      <c r="E7" s="38">
        <v>1</v>
      </c>
      <c r="F7" s="38">
        <v>0</v>
      </c>
      <c r="G7" s="38">
        <v>1</v>
      </c>
      <c r="H7" s="38" t="s">
        <v>93</v>
      </c>
      <c r="I7" s="38" t="s">
        <v>94</v>
      </c>
      <c r="J7" s="38" t="s">
        <v>95</v>
      </c>
      <c r="K7" s="38" t="s">
        <v>96</v>
      </c>
      <c r="L7" s="38" t="s">
        <v>97</v>
      </c>
      <c r="M7" s="38" t="s">
        <v>98</v>
      </c>
      <c r="N7" s="39" t="s">
        <v>99</v>
      </c>
      <c r="O7" s="39">
        <v>63.54</v>
      </c>
      <c r="P7" s="39">
        <v>96.6</v>
      </c>
      <c r="Q7" s="39">
        <v>2140</v>
      </c>
      <c r="R7" s="39">
        <v>46531</v>
      </c>
      <c r="S7" s="39">
        <v>602.48</v>
      </c>
      <c r="T7" s="39">
        <v>77.23</v>
      </c>
      <c r="U7" s="39">
        <v>44933</v>
      </c>
      <c r="V7" s="39">
        <v>208.49</v>
      </c>
      <c r="W7" s="39">
        <v>215.52</v>
      </c>
      <c r="X7" s="39" t="s">
        <v>99</v>
      </c>
      <c r="Y7" s="39" t="s">
        <v>99</v>
      </c>
      <c r="Z7" s="39" t="s">
        <v>99</v>
      </c>
      <c r="AA7" s="39" t="s">
        <v>99</v>
      </c>
      <c r="AB7" s="39">
        <v>102.6</v>
      </c>
      <c r="AC7" s="39" t="s">
        <v>99</v>
      </c>
      <c r="AD7" s="39" t="s">
        <v>99</v>
      </c>
      <c r="AE7" s="39" t="s">
        <v>99</v>
      </c>
      <c r="AF7" s="39" t="s">
        <v>99</v>
      </c>
      <c r="AG7" s="39">
        <v>108.83</v>
      </c>
      <c r="AH7" s="39">
        <v>110.27</v>
      </c>
      <c r="AI7" s="39" t="s">
        <v>99</v>
      </c>
      <c r="AJ7" s="39" t="s">
        <v>99</v>
      </c>
      <c r="AK7" s="39" t="s">
        <v>99</v>
      </c>
      <c r="AL7" s="39" t="s">
        <v>99</v>
      </c>
      <c r="AM7" s="39">
        <v>0</v>
      </c>
      <c r="AN7" s="39" t="s">
        <v>99</v>
      </c>
      <c r="AO7" s="39" t="s">
        <v>99</v>
      </c>
      <c r="AP7" s="39" t="s">
        <v>99</v>
      </c>
      <c r="AQ7" s="39" t="s">
        <v>99</v>
      </c>
      <c r="AR7" s="39">
        <v>4.34</v>
      </c>
      <c r="AS7" s="39">
        <v>1.1499999999999999</v>
      </c>
      <c r="AT7" s="39" t="s">
        <v>99</v>
      </c>
      <c r="AU7" s="39" t="s">
        <v>99</v>
      </c>
      <c r="AV7" s="39" t="s">
        <v>99</v>
      </c>
      <c r="AW7" s="39" t="s">
        <v>99</v>
      </c>
      <c r="AX7" s="39">
        <v>38.83</v>
      </c>
      <c r="AY7" s="39" t="s">
        <v>99</v>
      </c>
      <c r="AZ7" s="39" t="s">
        <v>99</v>
      </c>
      <c r="BA7" s="39" t="s">
        <v>99</v>
      </c>
      <c r="BB7" s="39" t="s">
        <v>99</v>
      </c>
      <c r="BC7" s="39">
        <v>327.77</v>
      </c>
      <c r="BD7" s="39">
        <v>260.31</v>
      </c>
      <c r="BE7" s="39" t="s">
        <v>99</v>
      </c>
      <c r="BF7" s="39" t="s">
        <v>99</v>
      </c>
      <c r="BG7" s="39" t="s">
        <v>99</v>
      </c>
      <c r="BH7" s="39" t="s">
        <v>99</v>
      </c>
      <c r="BI7" s="39">
        <v>803.01</v>
      </c>
      <c r="BJ7" s="39" t="s">
        <v>99</v>
      </c>
      <c r="BK7" s="39" t="s">
        <v>99</v>
      </c>
      <c r="BL7" s="39" t="s">
        <v>99</v>
      </c>
      <c r="BM7" s="39" t="s">
        <v>99</v>
      </c>
      <c r="BN7" s="39">
        <v>397.1</v>
      </c>
      <c r="BO7" s="39">
        <v>275.67</v>
      </c>
      <c r="BP7" s="39" t="s">
        <v>99</v>
      </c>
      <c r="BQ7" s="39" t="s">
        <v>99</v>
      </c>
      <c r="BR7" s="39" t="s">
        <v>99</v>
      </c>
      <c r="BS7" s="39" t="s">
        <v>99</v>
      </c>
      <c r="BT7" s="39">
        <v>71.680000000000007</v>
      </c>
      <c r="BU7" s="39" t="s">
        <v>99</v>
      </c>
      <c r="BV7" s="39" t="s">
        <v>99</v>
      </c>
      <c r="BW7" s="39" t="s">
        <v>99</v>
      </c>
      <c r="BX7" s="39" t="s">
        <v>99</v>
      </c>
      <c r="BY7" s="39">
        <v>95.79</v>
      </c>
      <c r="BZ7" s="39">
        <v>100.05</v>
      </c>
      <c r="CA7" s="39" t="s">
        <v>99</v>
      </c>
      <c r="CB7" s="39" t="s">
        <v>99</v>
      </c>
      <c r="CC7" s="39" t="s">
        <v>99</v>
      </c>
      <c r="CD7" s="39" t="s">
        <v>99</v>
      </c>
      <c r="CE7" s="39">
        <v>208.94</v>
      </c>
      <c r="CF7" s="39" t="s">
        <v>99</v>
      </c>
      <c r="CG7" s="39" t="s">
        <v>99</v>
      </c>
      <c r="CH7" s="39" t="s">
        <v>99</v>
      </c>
      <c r="CI7" s="39" t="s">
        <v>99</v>
      </c>
      <c r="CJ7" s="39">
        <v>171.13</v>
      </c>
      <c r="CK7" s="39">
        <v>166.4</v>
      </c>
      <c r="CL7" s="39" t="s">
        <v>99</v>
      </c>
      <c r="CM7" s="39" t="s">
        <v>99</v>
      </c>
      <c r="CN7" s="39" t="s">
        <v>99</v>
      </c>
      <c r="CO7" s="39" t="s">
        <v>99</v>
      </c>
      <c r="CP7" s="39">
        <v>58.75</v>
      </c>
      <c r="CQ7" s="39" t="s">
        <v>99</v>
      </c>
      <c r="CR7" s="39" t="s">
        <v>99</v>
      </c>
      <c r="CS7" s="39" t="s">
        <v>99</v>
      </c>
      <c r="CT7" s="39" t="s">
        <v>99</v>
      </c>
      <c r="CU7" s="39">
        <v>60.12</v>
      </c>
      <c r="CV7" s="39">
        <v>60.69</v>
      </c>
      <c r="CW7" s="39" t="s">
        <v>99</v>
      </c>
      <c r="CX7" s="39" t="s">
        <v>99</v>
      </c>
      <c r="CY7" s="39" t="s">
        <v>99</v>
      </c>
      <c r="CZ7" s="39" t="s">
        <v>99</v>
      </c>
      <c r="DA7" s="39">
        <v>57.96</v>
      </c>
      <c r="DB7" s="39" t="s">
        <v>99</v>
      </c>
      <c r="DC7" s="39" t="s">
        <v>99</v>
      </c>
      <c r="DD7" s="39" t="s">
        <v>99</v>
      </c>
      <c r="DE7" s="39" t="s">
        <v>99</v>
      </c>
      <c r="DF7" s="39">
        <v>84.24</v>
      </c>
      <c r="DG7" s="39">
        <v>89.82</v>
      </c>
      <c r="DH7" s="39" t="s">
        <v>99</v>
      </c>
      <c r="DI7" s="39" t="s">
        <v>99</v>
      </c>
      <c r="DJ7" s="39" t="s">
        <v>99</v>
      </c>
      <c r="DK7" s="39" t="s">
        <v>99</v>
      </c>
      <c r="DL7" s="39">
        <v>54.82</v>
      </c>
      <c r="DM7" s="39" t="s">
        <v>99</v>
      </c>
      <c r="DN7" s="39" t="s">
        <v>99</v>
      </c>
      <c r="DO7" s="39" t="s">
        <v>99</v>
      </c>
      <c r="DP7" s="39" t="s">
        <v>99</v>
      </c>
      <c r="DQ7" s="39">
        <v>48.83</v>
      </c>
      <c r="DR7" s="39">
        <v>50.19</v>
      </c>
      <c r="DS7" s="39" t="s">
        <v>99</v>
      </c>
      <c r="DT7" s="39" t="s">
        <v>99</v>
      </c>
      <c r="DU7" s="39" t="s">
        <v>99</v>
      </c>
      <c r="DV7" s="39" t="s">
        <v>99</v>
      </c>
      <c r="DW7" s="39">
        <v>18.46</v>
      </c>
      <c r="DX7" s="39" t="s">
        <v>99</v>
      </c>
      <c r="DY7" s="39" t="s">
        <v>99</v>
      </c>
      <c r="DZ7" s="39" t="s">
        <v>99</v>
      </c>
      <c r="EA7" s="39" t="s">
        <v>99</v>
      </c>
      <c r="EB7" s="39">
        <v>18.18</v>
      </c>
      <c r="EC7" s="39">
        <v>20.63</v>
      </c>
      <c r="ED7" s="39" t="s">
        <v>99</v>
      </c>
      <c r="EE7" s="39" t="s">
        <v>99</v>
      </c>
      <c r="EF7" s="39" t="s">
        <v>99</v>
      </c>
      <c r="EG7" s="39" t="s">
        <v>99</v>
      </c>
      <c r="EH7" s="39">
        <v>0</v>
      </c>
      <c r="EI7" s="39" t="s">
        <v>99</v>
      </c>
      <c r="EJ7" s="39" t="s">
        <v>99</v>
      </c>
      <c r="EK7" s="39" t="s">
        <v>99</v>
      </c>
      <c r="EL7" s="39" t="s">
        <v>99</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2022-01-26T02:54:07Z</cp:lastPrinted>
  <dcterms:created xsi:type="dcterms:W3CDTF">2021-12-03T06:49:14Z</dcterms:created>
  <dcterms:modified xsi:type="dcterms:W3CDTF">2022-02-21T05:46:17Z</dcterms:modified>
  <cp:category/>
</cp:coreProperties>
</file>