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N:\企業局\01総務課\＊＊川﨑くんへ：R4.1.7「公営企業に係る経営比較分析表（R2決算）の分析等について」\"/>
    </mc:Choice>
  </mc:AlternateContent>
  <xr:revisionPtr revIDLastSave="0" documentId="8_{AF241992-9B34-4493-B795-46DDE4AB4AFC}" xr6:coauthVersionLast="43" xr6:coauthVersionMax="43" xr10:uidLastSave="{00000000-0000-0000-0000-000000000000}"/>
  <workbookProtection workbookAlgorithmName="SHA-512" workbookHashValue="1hkcwM+5zspuscUsr6cMqO7WS9VW3D8TgUu8vniVnP3bgzbXLSyEGcJQg4aM7rk8zCJryg39DM4c4KBAig13uA==" workbookSaltValue="2Y8ctbLSWKWcTvVzMxa+og==" workbookSpinCount="100000" lockStructure="1"/>
  <bookViews>
    <workbookView xWindow="-120" yWindow="-120" windowWidth="20730" windowHeight="111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I10" i="4" s="1"/>
  <c r="N6" i="5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H86" i="4"/>
  <c r="E86" i="4"/>
  <c r="BB10" i="4"/>
  <c r="AL10" i="4"/>
  <c r="P10" i="4"/>
  <c r="B10" i="4"/>
  <c r="AD8" i="4"/>
  <c r="W8" i="4"/>
  <c r="B8" i="4"/>
</calcChain>
</file>

<file path=xl/sharedStrings.xml><?xml version="1.0" encoding="utf-8"?>
<sst xmlns="http://schemas.openxmlformats.org/spreadsheetml/2006/main" count="236" uniqueCount="119">
  <si>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</si>
  <si>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</si>
  <si>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</si>
  <si>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</si>
  <si>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</si>
  <si>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</si>
  <si>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</si>
  <si>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</si>
  <si>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</si>
  <si>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</si>
  <si>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</si>
  <si>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</si>
  <si>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</si>
  <si>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</si>
  <si>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</si>
  <si>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</si>
  <si>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</si>
  <si>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</si>
  <si>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</si>
  <si>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</si>
  <si>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</si>
  <si>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</si>
  <si>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</si>
  <si>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</si>
  <si>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</si>
  <si>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</si>
  <si>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</si>
  <si>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</si>
  <si>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</si>
  <si>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</si>
  <si>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</si>
  <si>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</si>
  <si>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</si>
  <si>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</si>
  <si>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</si>
  <si>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</si>
  <si>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</si>
  <si>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</si>
  <si>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</si>
  <si>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</si>
  <si>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</si>
  <si>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</si>
  <si>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</si>
  <si>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</si>
  <si>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</si>
  <si>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</si>
  <si>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</si>
  <si>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</si>
  <si>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</si>
  <si>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</si>
  <si>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</si>
  <si>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</si>
  <si>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</si>
  <si>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</si>
  <si>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</si>
  <si>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</si>
  <si>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</si>
  <si>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</si>
  <si>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</si>
  <si>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</si>
  <si>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</si>
  <si>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</si>
  <si>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</si>
  <si>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</si>
  <si>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</si>
  <si>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</si>
  <si>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</si>
  <si>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</si>
  <si>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</si>
  <si>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</si>
  <si>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</si>
  <si>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</si>
  <si>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</si>
  <si>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</si>
  <si>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</si>
  <si>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</si>
  <si>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</si>
  <si>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</si>
  <si>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</si>
  <si>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</si>
  <si>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</si>
  <si>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</si>
  <si>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</si>
  <si>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</si>
  <si>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</si>
  <si>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</si>
  <si>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</si>
  <si>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</si>
  <si>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</si>
  <si>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</si>
  <si>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</si>
  <si>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</si>
  <si>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</si>
  <si>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</si>
  <si>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</si>
  <si>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</si>
  <si>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</si>
  <si>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南アルプス市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</si>
  <si>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</si>
  <si>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</si>
  <si>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</si>
  <si>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</si>
  <si>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</si>
  <si>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</si>
  <si>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</si>
  <si>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</si>
  <si>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</si>
  <si>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</si>
  <si>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</si>
  <si>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</si>
  <si>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</si>
  <si>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</si>
  <si>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</si>
  <si>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</si>
  <si>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</si>
  <si>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</si>
  <si>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平成8年から供用開始されており、処理場やポンプ施設において、老朽化による修繕等が必要とされる箇所が出てきている。
　今後、平成30年度に策定した最適化整備構想により、施設の機能維持に積極的に努め、長寿命化を図る必要がある。</t>
    <rPh sb="1" eb="3">
      <t>ヘイセイ</t>
    </rPh>
    <rPh sb="4" eb="5">
      <t>ネン</t>
    </rPh>
    <rPh sb="7" eb="9">
      <t>キョウヨウ</t>
    </rPh>
    <rPh sb="9" eb="11">
      <t>カイシ</t>
    </rPh>
    <rPh sb="17" eb="20">
      <t>ショリジョウ</t>
    </rPh>
    <rPh sb="24" eb="26">
      <t>シセツ</t>
    </rPh>
    <rPh sb="31" eb="34">
      <t>ロウキュウカ</t>
    </rPh>
    <rPh sb="37" eb="39">
      <t>シュウゼン</t>
    </rPh>
    <rPh sb="39" eb="40">
      <t>トウ</t>
    </rPh>
    <rPh sb="41" eb="43">
      <t>ヒツヨウ</t>
    </rPh>
    <rPh sb="47" eb="49">
      <t>カショ</t>
    </rPh>
    <rPh sb="50" eb="51">
      <t>デ</t>
    </rPh>
    <rPh sb="59" eb="61">
      <t>コンゴ</t>
    </rPh>
    <rPh sb="62" eb="64">
      <t>ヘイセイ</t>
    </rPh>
    <rPh sb="66" eb="68">
      <t>ネンド</t>
    </rPh>
    <rPh sb="69" eb="71">
      <t>サクテイ</t>
    </rPh>
    <rPh sb="73" eb="76">
      <t>サイテキカ</t>
    </rPh>
    <rPh sb="76" eb="78">
      <t>セイビ</t>
    </rPh>
    <rPh sb="78" eb="80">
      <t>コウソウ</t>
    </rPh>
    <rPh sb="84" eb="86">
      <t>シセツ</t>
    </rPh>
    <rPh sb="87" eb="89">
      <t>キノウ</t>
    </rPh>
    <rPh sb="89" eb="91">
      <t>イジ</t>
    </rPh>
    <rPh sb="92" eb="95">
      <t>セッキョクテキ</t>
    </rPh>
    <rPh sb="96" eb="97">
      <t>ツト</t>
    </rPh>
    <rPh sb="99" eb="103">
      <t>チョウジュミョウカ</t>
    </rPh>
    <rPh sb="104" eb="105">
      <t>ハカ</t>
    </rPh>
    <rPh sb="106" eb="108">
      <t>ヒツヨウ</t>
    </rPh>
    <phoneticPr fontId="4"/>
  </si>
  <si>
    <t>　農業集落排水事業は、農業用用排水の水質汚濁の防止や、地域に住む人の生活環境を快適にし、水環境を保全することを目的とした事業である。
　地形等の問題により、公共下水道の普及が困難な山村地域ではあるが、本市の水源にも当たる重要な地域であることから、一般財源を投入し維持すべき事業であると考える。
　このため、健全経営は困難な状況であるが、公営企業会計への適用を踏まえ、適切な使用料の設定、今後の維持管理や老朽化対策等を検証し、経営改善を図る必要がある。</t>
    <rPh sb="1" eb="3">
      <t>ノウギョウ</t>
    </rPh>
    <rPh sb="3" eb="5">
      <t>シュウラク</t>
    </rPh>
    <rPh sb="5" eb="7">
      <t>ハイスイ</t>
    </rPh>
    <rPh sb="7" eb="9">
      <t>ジギョウ</t>
    </rPh>
    <rPh sb="11" eb="14">
      <t>ノウギョウヨウ</t>
    </rPh>
    <rPh sb="14" eb="17">
      <t>ヨウハイスイ</t>
    </rPh>
    <rPh sb="18" eb="20">
      <t>スイシツ</t>
    </rPh>
    <rPh sb="20" eb="22">
      <t>オダク</t>
    </rPh>
    <rPh sb="23" eb="25">
      <t>ボウシ</t>
    </rPh>
    <rPh sb="27" eb="29">
      <t>チイキ</t>
    </rPh>
    <rPh sb="30" eb="31">
      <t>ス</t>
    </rPh>
    <rPh sb="32" eb="33">
      <t>ヒト</t>
    </rPh>
    <rPh sb="34" eb="36">
      <t>セイカツ</t>
    </rPh>
    <rPh sb="36" eb="38">
      <t>カンキョウ</t>
    </rPh>
    <rPh sb="39" eb="41">
      <t>カイテキ</t>
    </rPh>
    <rPh sb="44" eb="45">
      <t>ミズ</t>
    </rPh>
    <rPh sb="45" eb="47">
      <t>カンキョウ</t>
    </rPh>
    <rPh sb="48" eb="50">
      <t>ホゼン</t>
    </rPh>
    <rPh sb="55" eb="57">
      <t>モクテキ</t>
    </rPh>
    <rPh sb="60" eb="62">
      <t>ジギョウ</t>
    </rPh>
    <rPh sb="68" eb="70">
      <t>チケイ</t>
    </rPh>
    <rPh sb="70" eb="71">
      <t>トウ</t>
    </rPh>
    <rPh sb="72" eb="74">
      <t>モンダイ</t>
    </rPh>
    <rPh sb="78" eb="80">
      <t>コウキョウ</t>
    </rPh>
    <rPh sb="80" eb="82">
      <t>ゲスイ</t>
    </rPh>
    <rPh sb="82" eb="83">
      <t>ドウ</t>
    </rPh>
    <rPh sb="84" eb="86">
      <t>フキュウ</t>
    </rPh>
    <rPh sb="87" eb="89">
      <t>コンナン</t>
    </rPh>
    <rPh sb="90" eb="92">
      <t>ヤマムラ</t>
    </rPh>
    <rPh sb="92" eb="94">
      <t>チイキ</t>
    </rPh>
    <rPh sb="100" eb="102">
      <t>ホンシ</t>
    </rPh>
    <rPh sb="103" eb="105">
      <t>スイゲン</t>
    </rPh>
    <rPh sb="107" eb="108">
      <t>ア</t>
    </rPh>
    <rPh sb="110" eb="112">
      <t>ジュウヨウ</t>
    </rPh>
    <rPh sb="113" eb="115">
      <t>チイキ</t>
    </rPh>
    <rPh sb="123" eb="125">
      <t>イッパン</t>
    </rPh>
    <rPh sb="125" eb="127">
      <t>ザイゲン</t>
    </rPh>
    <rPh sb="128" eb="130">
      <t>トウニュウ</t>
    </rPh>
    <rPh sb="131" eb="133">
      <t>イジ</t>
    </rPh>
    <rPh sb="136" eb="138">
      <t>ジギョウ</t>
    </rPh>
    <rPh sb="142" eb="143">
      <t>カンガ</t>
    </rPh>
    <rPh sb="153" eb="155">
      <t>ケンゼン</t>
    </rPh>
    <rPh sb="155" eb="157">
      <t>ケイエイ</t>
    </rPh>
    <rPh sb="158" eb="160">
      <t>コンナン</t>
    </rPh>
    <rPh sb="161" eb="163">
      <t>ジョウキョウ</t>
    </rPh>
    <rPh sb="168" eb="170">
      <t>コウエイ</t>
    </rPh>
    <rPh sb="170" eb="172">
      <t>キギョウ</t>
    </rPh>
    <rPh sb="172" eb="174">
      <t>カイケイ</t>
    </rPh>
    <rPh sb="176" eb="178">
      <t>テキヨウ</t>
    </rPh>
    <rPh sb="179" eb="180">
      <t>フ</t>
    </rPh>
    <rPh sb="183" eb="185">
      <t>テキセツ</t>
    </rPh>
    <rPh sb="186" eb="189">
      <t>シヨウリョウ</t>
    </rPh>
    <rPh sb="190" eb="192">
      <t>セッテイ</t>
    </rPh>
    <rPh sb="193" eb="195">
      <t>コンゴ</t>
    </rPh>
    <rPh sb="196" eb="198">
      <t>イジ</t>
    </rPh>
    <rPh sb="198" eb="200">
      <t>カンリ</t>
    </rPh>
    <rPh sb="201" eb="204">
      <t>ロウキュウカ</t>
    </rPh>
    <rPh sb="204" eb="206">
      <t>タイサク</t>
    </rPh>
    <rPh sb="206" eb="207">
      <t>トウ</t>
    </rPh>
    <rPh sb="208" eb="210">
      <t>ケンショウ</t>
    </rPh>
    <rPh sb="212" eb="214">
      <t>ケイエイ</t>
    </rPh>
    <rPh sb="214" eb="216">
      <t>カイゼン</t>
    </rPh>
    <rPh sb="217" eb="218">
      <t>ハカ</t>
    </rPh>
    <rPh sb="219" eb="221">
      <t>ヒツヨウ</t>
    </rPh>
    <phoneticPr fontId="4"/>
  </si>
  <si>
    <t>①収益的収支比率は、69.53％で対前年比で4.13ポイント増加しているが、100％未満であるため単年度収支は赤字である。
④企業債残高対事業規模比率は0％であるが、企業債償還を一般会計に依存しているだけのため、今後、使用料の見直し等経営改善を図る必要がある。
⑤経費回収比率は、17.61％で類似団体及び全国の平均値を大きく下回っており、汚水処理に係る費用が使用料収入で賄えていない。使用者の激増は望めない地域であるため、使用料収入の確保が今後の課題である。
⑥汚水処理原価は、297.21円で類似団体及び全国平均値を上回っている。これは、経営戦略策定委託業務（単年度）により汚水維持管理費の増加によるものである。
⑦施設利用率は、97.77％で類似団体及び全国平均値を上回っており、近年変動はない。
⑧水洗化率は、89.04％で類似団体及び全国平均値を上回っているが、使用料収入の確保や水質保全のため、今後も水洗化率向上に取り組む必要がある。　</t>
    <rPh sb="1" eb="3">
      <t>シュウエキ</t>
    </rPh>
    <rPh sb="3" eb="4">
      <t>テキ</t>
    </rPh>
    <rPh sb="4" eb="6">
      <t>シュウシ</t>
    </rPh>
    <rPh sb="6" eb="8">
      <t>ヒリツ</t>
    </rPh>
    <rPh sb="17" eb="18">
      <t>タイ</t>
    </rPh>
    <rPh sb="18" eb="20">
      <t>ゼンネン</t>
    </rPh>
    <rPh sb="20" eb="21">
      <t>ヒ</t>
    </rPh>
    <rPh sb="30" eb="32">
      <t>ゾウカ</t>
    </rPh>
    <rPh sb="42" eb="44">
      <t>ミマン</t>
    </rPh>
    <rPh sb="49" eb="52">
      <t>タンネンド</t>
    </rPh>
    <rPh sb="52" eb="54">
      <t>シュウシ</t>
    </rPh>
    <rPh sb="55" eb="57">
      <t>アカジ</t>
    </rPh>
    <rPh sb="63" eb="65">
      <t>キギョウ</t>
    </rPh>
    <rPh sb="65" eb="66">
      <t>サイ</t>
    </rPh>
    <rPh sb="66" eb="68">
      <t>ザンダカ</t>
    </rPh>
    <rPh sb="68" eb="69">
      <t>タイ</t>
    </rPh>
    <rPh sb="69" eb="71">
      <t>ジギョウ</t>
    </rPh>
    <rPh sb="71" eb="73">
      <t>キボ</t>
    </rPh>
    <rPh sb="73" eb="75">
      <t>ヒリツ</t>
    </rPh>
    <rPh sb="83" eb="85">
      <t>キギョウ</t>
    </rPh>
    <rPh sb="85" eb="86">
      <t>サイ</t>
    </rPh>
    <rPh sb="86" eb="88">
      <t>ショウカン</t>
    </rPh>
    <rPh sb="89" eb="91">
      <t>イッパン</t>
    </rPh>
    <rPh sb="91" eb="93">
      <t>カイケイ</t>
    </rPh>
    <rPh sb="94" eb="96">
      <t>イゾン</t>
    </rPh>
    <rPh sb="106" eb="108">
      <t>コンゴ</t>
    </rPh>
    <rPh sb="109" eb="112">
      <t>シヨウリョウ</t>
    </rPh>
    <rPh sb="113" eb="115">
      <t>ミナオ</t>
    </rPh>
    <rPh sb="116" eb="117">
      <t>トウ</t>
    </rPh>
    <rPh sb="117" eb="119">
      <t>ケイエイ</t>
    </rPh>
    <rPh sb="119" eb="121">
      <t>カイゼン</t>
    </rPh>
    <rPh sb="122" eb="123">
      <t>ハカ</t>
    </rPh>
    <rPh sb="124" eb="126">
      <t>ヒツヨウ</t>
    </rPh>
    <rPh sb="132" eb="134">
      <t>ケイヒ</t>
    </rPh>
    <rPh sb="134" eb="136">
      <t>カイシュウ</t>
    </rPh>
    <rPh sb="136" eb="138">
      <t>ヒリツ</t>
    </rPh>
    <rPh sb="147" eb="149">
      <t>ルイジ</t>
    </rPh>
    <rPh sb="149" eb="151">
      <t>ダンタイ</t>
    </rPh>
    <rPh sb="151" eb="152">
      <t>オヨ</t>
    </rPh>
    <rPh sb="153" eb="155">
      <t>ゼンコク</t>
    </rPh>
    <rPh sb="156" eb="159">
      <t>ヘイキンチ</t>
    </rPh>
    <rPh sb="160" eb="161">
      <t>オオ</t>
    </rPh>
    <rPh sb="163" eb="165">
      <t>シタマワ</t>
    </rPh>
    <rPh sb="170" eb="172">
      <t>オスイ</t>
    </rPh>
    <rPh sb="172" eb="174">
      <t>ショリ</t>
    </rPh>
    <rPh sb="175" eb="176">
      <t>カカ</t>
    </rPh>
    <rPh sb="177" eb="179">
      <t>ヒヨウ</t>
    </rPh>
    <rPh sb="180" eb="183">
      <t>シヨウリョウ</t>
    </rPh>
    <rPh sb="183" eb="185">
      <t>シュウニュウ</t>
    </rPh>
    <rPh sb="186" eb="187">
      <t>マカナ</t>
    </rPh>
    <rPh sb="193" eb="196">
      <t>シヨウシャ</t>
    </rPh>
    <rPh sb="197" eb="199">
      <t>ゲキゾウ</t>
    </rPh>
    <rPh sb="200" eb="201">
      <t>ノゾ</t>
    </rPh>
    <rPh sb="204" eb="206">
      <t>チイキ</t>
    </rPh>
    <rPh sb="212" eb="215">
      <t>シヨウリョウ</t>
    </rPh>
    <rPh sb="215" eb="217">
      <t>シュウニュウ</t>
    </rPh>
    <rPh sb="218" eb="220">
      <t>カクホ</t>
    </rPh>
    <rPh sb="221" eb="223">
      <t>コンゴ</t>
    </rPh>
    <rPh sb="224" eb="226">
      <t>カダイ</t>
    </rPh>
    <rPh sb="232" eb="234">
      <t>オスイ</t>
    </rPh>
    <rPh sb="234" eb="236">
      <t>ショリ</t>
    </rPh>
    <rPh sb="236" eb="238">
      <t>ゲンカ</t>
    </rPh>
    <rPh sb="246" eb="247">
      <t>エン</t>
    </rPh>
    <rPh sb="248" eb="250">
      <t>ルイジ</t>
    </rPh>
    <rPh sb="250" eb="252">
      <t>ダンタイ</t>
    </rPh>
    <rPh sb="252" eb="253">
      <t>オヨ</t>
    </rPh>
    <rPh sb="254" eb="256">
      <t>ゼンコク</t>
    </rPh>
    <rPh sb="256" eb="259">
      <t>ヘイキンチ</t>
    </rPh>
    <rPh sb="260" eb="262">
      <t>ウワマワ</t>
    </rPh>
    <rPh sb="271" eb="273">
      <t>ケイエイ</t>
    </rPh>
    <rPh sb="273" eb="275">
      <t>センリャク</t>
    </rPh>
    <rPh sb="275" eb="277">
      <t>サクテイ</t>
    </rPh>
    <rPh sb="277" eb="279">
      <t>イタク</t>
    </rPh>
    <rPh sb="279" eb="281">
      <t>ギョウム</t>
    </rPh>
    <rPh sb="282" eb="285">
      <t>タンネンド</t>
    </rPh>
    <rPh sb="289" eb="291">
      <t>オスイ</t>
    </rPh>
    <rPh sb="291" eb="293">
      <t>イジ</t>
    </rPh>
    <rPh sb="293" eb="296">
      <t>カンリヒ</t>
    </rPh>
    <rPh sb="297" eb="299">
      <t>ゾウカ</t>
    </rPh>
    <rPh sb="310" eb="312">
      <t>シセツ</t>
    </rPh>
    <rPh sb="312" eb="314">
      <t>リヨウ</t>
    </rPh>
    <rPh sb="314" eb="315">
      <t>リツ</t>
    </rPh>
    <rPh sb="324" eb="326">
      <t>ルイジ</t>
    </rPh>
    <rPh sb="326" eb="328">
      <t>ダンタイ</t>
    </rPh>
    <rPh sb="328" eb="329">
      <t>オヨ</t>
    </rPh>
    <rPh sb="330" eb="332">
      <t>ゼンコク</t>
    </rPh>
    <rPh sb="332" eb="335">
      <t>ヘイキンチ</t>
    </rPh>
    <rPh sb="336" eb="338">
      <t>ウワマワ</t>
    </rPh>
    <rPh sb="343" eb="345">
      <t>キンネン</t>
    </rPh>
    <rPh sb="345" eb="347">
      <t>ヘンドウ</t>
    </rPh>
    <rPh sb="355" eb="356">
      <t>カ</t>
    </rPh>
    <rPh sb="356" eb="357">
      <t>リツ</t>
    </rPh>
    <rPh sb="366" eb="368">
      <t>ルイジ</t>
    </rPh>
    <rPh sb="368" eb="370">
      <t>ダンタイ</t>
    </rPh>
    <rPh sb="370" eb="371">
      <t>オヨ</t>
    </rPh>
    <rPh sb="372" eb="374">
      <t>ゼンコク</t>
    </rPh>
    <rPh sb="374" eb="377">
      <t>ヘイキンチ</t>
    </rPh>
    <rPh sb="378" eb="380">
      <t>ウワマワ</t>
    </rPh>
    <rPh sb="386" eb="389">
      <t>シヨウリョウ</t>
    </rPh>
    <rPh sb="389" eb="391">
      <t>シュウニュウ</t>
    </rPh>
    <rPh sb="392" eb="394">
      <t>カクホ</t>
    </rPh>
    <rPh sb="395" eb="397">
      <t>スイシツ</t>
    </rPh>
    <rPh sb="397" eb="399">
      <t>ホゼン</t>
    </rPh>
    <rPh sb="403" eb="405">
      <t>コンゴ</t>
    </rPh>
    <rPh sb="406" eb="409">
      <t>スイセンカ</t>
    </rPh>
    <rPh sb="409" eb="410">
      <t>リツ</t>
    </rPh>
    <rPh sb="410" eb="412">
      <t>コウジョウ</t>
    </rPh>
    <rPh sb="413" eb="414">
      <t>ト</t>
    </rPh>
    <rPh sb="415" eb="416">
      <t>ク</t>
    </rPh>
    <rPh sb="417" eb="41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</si>
</sst>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4-4667-BF2C-D2574BA5F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94-4667-BF2C-D2574BA5F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97.77</c:v>
                </c:pt>
                <c:pt idx="1">
                  <c:v>97.77</c:v>
                </c:pt>
                <c:pt idx="2">
                  <c:v>97.77</c:v>
                </c:pt>
                <c:pt idx="3">
                  <c:v>97.77</c:v>
                </c:pt>
                <c:pt idx="4">
                  <c:v>97.77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9-4B24-BC96-B1A929551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9-4B24-BC96-B1A929551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85.92</c:v>
                </c:pt>
                <c:pt idx="1">
                  <c:v>85.39</c:v>
                </c:pt>
                <c:pt idx="2">
                  <c:v>87.3</c:v>
                </c:pt>
                <c:pt idx="3">
                  <c:v>88.74</c:v>
                </c:pt>
                <c:pt idx="4">
                  <c:v>89.04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D-418B-9D57-B2D0B99B6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0D-418B-9D57-B2D0B99B6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68.91</c:v>
                </c:pt>
                <c:pt idx="1">
                  <c:v>63.63</c:v>
                </c:pt>
                <c:pt idx="2">
                  <c:v>63.66</c:v>
                </c:pt>
                <c:pt idx="3">
                  <c:v>65.400000000000006</c:v>
                </c:pt>
                <c:pt idx="4">
                  <c:v>69.53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8-4E7D-A93D-8E8986C6E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18-4E7D-A93D-8E8986C6E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1-4FE7-90DC-6FAAE863A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1-4FE7-90DC-6FAAE863A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8-4CF1-9FEB-C82A82BD0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E8-4CF1-9FEB-C82A82BD0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2-424B-AF01-E681C55BC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52-424B-AF01-E681C55BC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9-4367-997D-09C72512E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9-4367-997D-09C72512E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1188.54</c:v>
                </c:pt>
                <c:pt idx="1">
                  <c:v>343.06</c:v>
                </c:pt>
                <c:pt idx="2">
                  <c:v>193.57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2-450E-9BFB-7430ACE0F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62-450E-9BFB-7430ACE0F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23.6</c:v>
                </c:pt>
                <c:pt idx="1">
                  <c:v>26.69</c:v>
                </c:pt>
                <c:pt idx="2">
                  <c:v>26.95</c:v>
                </c:pt>
                <c:pt idx="3">
                  <c:v>26.09</c:v>
                </c:pt>
                <c:pt idx="4">
                  <c:v>17.61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0-45C8-A153-438C716C8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0-45C8-A153-438C716C8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226.19</c:v>
                </c:pt>
                <c:pt idx="1">
                  <c:v>188.66</c:v>
                </c:pt>
                <c:pt idx="2">
                  <c:v>186.22</c:v>
                </c:pt>
                <c:pt idx="3">
                  <c:v>194.61</c:v>
                </c:pt>
                <c:pt idx="4">
                  <c:v>297.20999999999998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6-44B4-9F46-6106B2DCB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E6-44B4-9F46-6106B2DCB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Y1" zoomScale="85" zoomScaleNormal="85" workbookViewId="0">
      <selection activeCell="BH36" sqref="BH3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山梨県　南アルプス市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71420</v>
      </c>
      <c r="AM8" s="69"/>
      <c r="AN8" s="69"/>
      <c r="AO8" s="69"/>
      <c r="AP8" s="69"/>
      <c r="AQ8" s="69"/>
      <c r="AR8" s="69"/>
      <c r="AS8" s="69"/>
      <c r="AT8" s="68">
        <f>データ!T6</f>
        <v>264.14</v>
      </c>
      <c r="AU8" s="68"/>
      <c r="AV8" s="68"/>
      <c r="AW8" s="68"/>
      <c r="AX8" s="68"/>
      <c r="AY8" s="68"/>
      <c r="AZ8" s="68"/>
      <c r="BA8" s="68"/>
      <c r="BB8" s="68">
        <f>データ!U6</f>
        <v>270.39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0.31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2750</v>
      </c>
      <c r="AE10" s="69"/>
      <c r="AF10" s="69"/>
      <c r="AG10" s="69"/>
      <c r="AH10" s="69"/>
      <c r="AI10" s="69"/>
      <c r="AJ10" s="69"/>
      <c r="AK10" s="2"/>
      <c r="AL10" s="69">
        <f>データ!V6</f>
        <v>219</v>
      </c>
      <c r="AM10" s="69"/>
      <c r="AN10" s="69"/>
      <c r="AO10" s="69"/>
      <c r="AP10" s="69"/>
      <c r="AQ10" s="69"/>
      <c r="AR10" s="69"/>
      <c r="AS10" s="69"/>
      <c r="AT10" s="68">
        <f>データ!W6</f>
        <v>0.14000000000000001</v>
      </c>
      <c r="AU10" s="68"/>
      <c r="AV10" s="68"/>
      <c r="AW10" s="68"/>
      <c r="AX10" s="68"/>
      <c r="AY10" s="68"/>
      <c r="AZ10" s="68"/>
      <c r="BA10" s="68"/>
      <c r="BB10" s="68">
        <f>データ!X6</f>
        <v>1564.29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43</v>
      </c>
      <c r="N86" s="26" t="s">
        <v>43</v>
      </c>
      <c r="O86" s="26" t="str">
        <f>データ!EO6</f>
        <v>【0.16】</v>
      </c>
    </row>
  </sheetData>
  <sheetProtection algorithmName="SHA-512" hashValue="66qJVAU8BJ7rZCj6N6CJsPHcHW80ca5AAmR+FT+yMC4FeeNZUm1N7IYFBicpbKtxd91HBpQfHLA62wqHg1x0uA==" saltValue="o3bpEhikq/9v4xGY4cHfX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2020</v>
      </c>
      <c r="C6" s="33">
        <f t="shared" ref="C6:X6" si="3">C7</f>
        <v>192082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山梨県　南アルプス市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0.31</v>
      </c>
      <c r="Q6" s="34">
        <f t="shared" si="3"/>
        <v>100</v>
      </c>
      <c r="R6" s="34">
        <f t="shared" si="3"/>
        <v>2750</v>
      </c>
      <c r="S6" s="34">
        <f t="shared" si="3"/>
        <v>71420</v>
      </c>
      <c r="T6" s="34">
        <f t="shared" si="3"/>
        <v>264.14</v>
      </c>
      <c r="U6" s="34">
        <f t="shared" si="3"/>
        <v>270.39</v>
      </c>
      <c r="V6" s="34">
        <f t="shared" si="3"/>
        <v>219</v>
      </c>
      <c r="W6" s="34">
        <f t="shared" si="3"/>
        <v>0.14000000000000001</v>
      </c>
      <c r="X6" s="34">
        <f t="shared" si="3"/>
        <v>1564.29</v>
      </c>
      <c r="Y6" s="35">
        <f>IF(Y7="",NA(),Y7)</f>
        <v>68.91</v>
      </c>
      <c r="Z6" s="35">
        <f t="shared" ref="Z6:AH6" si="4">IF(Z7="",NA(),Z7)</f>
        <v>63.63</v>
      </c>
      <c r="AA6" s="35">
        <f t="shared" si="4"/>
        <v>63.66</v>
      </c>
      <c r="AB6" s="35">
        <f t="shared" si="4"/>
        <v>65.400000000000006</v>
      </c>
      <c r="AC6" s="35">
        <f t="shared" si="4"/>
        <v>69.53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1188.54</v>
      </c>
      <c r="BG6" s="35">
        <f t="shared" ref="BG6:BO6" si="7">IF(BG7="",NA(),BG7)</f>
        <v>343.06</v>
      </c>
      <c r="BH6" s="35">
        <f t="shared" si="7"/>
        <v>193.57</v>
      </c>
      <c r="BI6" s="34">
        <f t="shared" si="7"/>
        <v>0</v>
      </c>
      <c r="BJ6" s="34">
        <f t="shared" si="7"/>
        <v>0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23.6</v>
      </c>
      <c r="BR6" s="35">
        <f t="shared" ref="BR6:BZ6" si="8">IF(BR7="",NA(),BR7)</f>
        <v>26.69</v>
      </c>
      <c r="BS6" s="35">
        <f t="shared" si="8"/>
        <v>26.95</v>
      </c>
      <c r="BT6" s="35">
        <f t="shared" si="8"/>
        <v>26.09</v>
      </c>
      <c r="BU6" s="35">
        <f t="shared" si="8"/>
        <v>17.61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226.19</v>
      </c>
      <c r="CC6" s="35">
        <f t="shared" ref="CC6:CK6" si="9">IF(CC7="",NA(),CC7)</f>
        <v>188.66</v>
      </c>
      <c r="CD6" s="35">
        <f t="shared" si="9"/>
        <v>186.22</v>
      </c>
      <c r="CE6" s="35">
        <f t="shared" si="9"/>
        <v>194.61</v>
      </c>
      <c r="CF6" s="35">
        <f t="shared" si="9"/>
        <v>297.20999999999998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97.77</v>
      </c>
      <c r="CN6" s="35">
        <f t="shared" ref="CN6:CV6" si="10">IF(CN7="",NA(),CN7)</f>
        <v>97.77</v>
      </c>
      <c r="CO6" s="35">
        <f t="shared" si="10"/>
        <v>97.77</v>
      </c>
      <c r="CP6" s="35">
        <f t="shared" si="10"/>
        <v>97.77</v>
      </c>
      <c r="CQ6" s="35">
        <f t="shared" si="10"/>
        <v>97.77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85.92</v>
      </c>
      <c r="CY6" s="35">
        <f t="shared" ref="CY6:DG6" si="11">IF(CY7="",NA(),CY7)</f>
        <v>85.39</v>
      </c>
      <c r="CZ6" s="35">
        <f t="shared" si="11"/>
        <v>87.3</v>
      </c>
      <c r="DA6" s="35">
        <f t="shared" si="11"/>
        <v>88.74</v>
      </c>
      <c r="DB6" s="35">
        <f t="shared" si="11"/>
        <v>89.04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192082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0.31</v>
      </c>
      <c r="Q7" s="38">
        <v>100</v>
      </c>
      <c r="R7" s="38">
        <v>2750</v>
      </c>
      <c r="S7" s="38">
        <v>71420</v>
      </c>
      <c r="T7" s="38">
        <v>264.14</v>
      </c>
      <c r="U7" s="38">
        <v>270.39</v>
      </c>
      <c r="V7" s="38">
        <v>219</v>
      </c>
      <c r="W7" s="38">
        <v>0.14000000000000001</v>
      </c>
      <c r="X7" s="38">
        <v>1564.29</v>
      </c>
      <c r="Y7" s="38">
        <v>68.91</v>
      </c>
      <c r="Z7" s="38">
        <v>63.63</v>
      </c>
      <c r="AA7" s="38">
        <v>63.66</v>
      </c>
      <c r="AB7" s="38">
        <v>65.400000000000006</v>
      </c>
      <c r="AC7" s="38">
        <v>69.53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1188.54</v>
      </c>
      <c r="BG7" s="38">
        <v>343.06</v>
      </c>
      <c r="BH7" s="38">
        <v>193.57</v>
      </c>
      <c r="BI7" s="38">
        <v>0</v>
      </c>
      <c r="BJ7" s="38">
        <v>0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23.6</v>
      </c>
      <c r="BR7" s="38">
        <v>26.69</v>
      </c>
      <c r="BS7" s="38">
        <v>26.95</v>
      </c>
      <c r="BT7" s="38">
        <v>26.09</v>
      </c>
      <c r="BU7" s="38">
        <v>17.61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226.19</v>
      </c>
      <c r="CC7" s="38">
        <v>188.66</v>
      </c>
      <c r="CD7" s="38">
        <v>186.22</v>
      </c>
      <c r="CE7" s="38">
        <v>194.61</v>
      </c>
      <c r="CF7" s="38">
        <v>297.20999999999998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97.77</v>
      </c>
      <c r="CN7" s="38">
        <v>97.77</v>
      </c>
      <c r="CO7" s="38">
        <v>97.77</v>
      </c>
      <c r="CP7" s="38">
        <v>97.77</v>
      </c>
      <c r="CQ7" s="38">
        <v>97.77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85.92</v>
      </c>
      <c r="CY7" s="38">
        <v>85.39</v>
      </c>
      <c r="CZ7" s="38">
        <v>87.3</v>
      </c>
      <c r="DA7" s="38">
        <v>88.74</v>
      </c>
      <c r="DB7" s="38">
        <v>89.04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2021-12-03T07:58:11Z</dcterms:created>
  <dcterms:modified xsi:type="dcterms:W3CDTF">2022-01-24T02:43:51Z</dcterms:modified>
  <cp:category/>
</cp:coreProperties>
</file>