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vXx7AKm19hL2Pe+JGBtxqTi9oGS6Jk19Etq4va3dDDw8BcIFEsLqyYn8FcAPoLVqLTxHtb1c2rriy8AVbAAcVQ==" workbookSaltValue="x1ajPBNmQj71I3p0sICSew==" workbookSpinCount="100000" lockStructure="1"/>
  <bookViews>
    <workbookView xWindow="0" yWindow="0" windowWidth="20400" windowHeight="762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<sst xmlns="http://schemas.openxmlformats.org/spreadsheetml/2006/main" count="233" uniqueCount="118">
  <si>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</si>
  <si>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</si>
  <si>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</si>
  <si>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</si>
  <si>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</si>
  <si>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</si>
  <si>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</si>
  <si>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</si>
  <si>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</si>
  <si>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</si>
  <si>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</si>
  <si>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</si>
  <si>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</si>
  <si>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</si>
  <si>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</si>
  <si>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</si>
  <si>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</si>
  <si>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</si>
  <si>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</si>
  <si>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</si>
  <si>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</si>
  <si>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</si>
  <si>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</si>
  <si>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</si>
  <si>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</si>
  <si>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</si>
  <si>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</si>
  <si>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</si>
  <si>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</si>
  <si>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</si>
  <si>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</si>
  <si>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</si>
  <si>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</si>
  <si>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</si>
  <si>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</si>
  <si>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</si>
  <si>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</si>
  <si>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</si>
  <si>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</si>
  <si>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</si>
  <si>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</si>
  <si>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</si>
  <si>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</si>
  <si>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</si>
  <si>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</si>
  <si>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</si>
  <si>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</si>
  <si>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</si>
  <si>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</si>
  <si>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</si>
  <si>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</si>
  <si>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</si>
  <si>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</si>
  <si>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</si>
  <si>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</si>
  <si>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</si>
  <si>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</si>
  <si>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</si>
  <si>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</si>
  <si>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</si>
  <si>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</si>
  <si>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</si>
  <si>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</si>
  <si>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</si>
  <si>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</si>
  <si>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</si>
  <si>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</si>
  <si>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</si>
  <si>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</si>
  <si>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</si>
  <si>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</si>
  <si>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</si>
  <si>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</si>
  <si>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</si>
  <si>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</si>
  <si>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</si>
  <si>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</si>
  <si>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</si>
  <si>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</si>
  <si>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</si>
  <si>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</si>
  <si>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</si>
  <si>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</si>
  <si>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</si>
  <si>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</si>
  <si>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</si>
  <si>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</si>
  <si>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</si>
  <si>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</si>
  <si>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</si>
  <si>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</si>
  <si>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</si>
  <si>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</si>
  <si>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</si>
  <si>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</si>
  <si>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</si>
  <si>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</si>
  <si>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</si>
  <si>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</si>
  <si>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</si>
  <si>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</si>
  <si>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</si>
  <si>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</si>
  <si>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</si>
  <si>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</si>
  <si>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</si>
  <si>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</si>
  <si>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</si>
  <si>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</si>
  <si>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</si>
  <si>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</si>
  <si>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</si>
  <si>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</si>
  <si>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</si>
  <si>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</si>
  <si>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①収益的収支比率
　本来の自主財源である給水収益（水道使用料）で事業運営費及び地方債償還金を賄うことは困難であり、一般会計繰入金（基準外繰入含む）で補っている。
④企業債残高対給水収益比率
　膜ろ過設備建設（クリプトスポリジウム対策）や、水道事業の統合を目指した施設の構築事業を実施した際の市債借入により、類似団体の平均値よりかなり高い比率となっている。
⑤料金回収率
　5.41％と著しく少ない状況であり、経営の効率及び透明性の向上を図るために、令和4年4月には上水道事業に統合し、費用の削減及び料金の改定を行う。
⑥給水原価
　膜ろ過設備建設（クリプトスポリジウム対策）や、水道事業の統合を目指した施設の構築事業を実施したため、類似団体の平均値を大きく上回っている。
⑦施設利用率
　類似団体の平均値より低くなっている。これは、給水人口の減少などにより、配水量が減少しているためと考えられる。
⑧有収率
　平均値を若干上回っているが、更なる管理徹底を行い、効率化を図る必要がある。</t>
    <rPh sb="146" eb="148">
      <t>シサイ</t>
    </rPh>
    <rPh sb="199" eb="201">
      <t>ジョウキョウ</t>
    </rPh>
    <rPh sb="205" eb="207">
      <t>ケイエイ</t>
    </rPh>
    <rPh sb="208" eb="210">
      <t>コウリツ</t>
    </rPh>
    <rPh sb="210" eb="211">
      <t>オヨ</t>
    </rPh>
    <rPh sb="212" eb="214">
      <t>トウメイ</t>
    </rPh>
    <rPh sb="214" eb="215">
      <t>セイ</t>
    </rPh>
    <rPh sb="216" eb="218">
      <t>コウジョウ</t>
    </rPh>
    <rPh sb="219" eb="220">
      <t>ハカ</t>
    </rPh>
    <rPh sb="225" eb="227">
      <t>レイワ</t>
    </rPh>
    <rPh sb="228" eb="229">
      <t>ネン</t>
    </rPh>
    <rPh sb="230" eb="231">
      <t>ツキ</t>
    </rPh>
    <rPh sb="233" eb="238">
      <t>ジョウスイドウジギョウ</t>
    </rPh>
    <rPh sb="239" eb="241">
      <t>トウゴウ</t>
    </rPh>
    <rPh sb="256" eb="257">
      <t>オコナ</t>
    </rPh>
    <phoneticPr fontId="4"/>
  </si>
  <si>
    <t>　
　平成14年度から施設整備を開始しているため、該当する数値はなく、施設は健全資産であると言えるが、資産状況を適切に把握し、計画的な更新に取り組むことが重要である。
　</t>
    <rPh sb="3" eb="5">
      <t>ヘイセイ</t>
    </rPh>
    <rPh sb="7" eb="9">
      <t>ネンド</t>
    </rPh>
    <rPh sb="11" eb="13">
      <t>シセツ</t>
    </rPh>
    <rPh sb="13" eb="15">
      <t>セイビ</t>
    </rPh>
    <rPh sb="16" eb="18">
      <t>カイシ</t>
    </rPh>
    <rPh sb="25" eb="27">
      <t>ガイトウ</t>
    </rPh>
    <rPh sb="29" eb="31">
      <t>スウチ</t>
    </rPh>
    <rPh sb="35" eb="37">
      <t>シセツ</t>
    </rPh>
    <rPh sb="51" eb="53">
      <t>シサン</t>
    </rPh>
    <rPh sb="53" eb="55">
      <t>ジョウキョウ</t>
    </rPh>
    <rPh sb="56" eb="58">
      <t>テキセツ</t>
    </rPh>
    <rPh sb="59" eb="61">
      <t>ハアク</t>
    </rPh>
    <rPh sb="63" eb="65">
      <t>ケイカク</t>
    </rPh>
    <rPh sb="65" eb="66">
      <t>テキ</t>
    </rPh>
    <rPh sb="67" eb="69">
      <t>コウシン</t>
    </rPh>
    <rPh sb="70" eb="71">
      <t>ト</t>
    </rPh>
    <rPh sb="72" eb="73">
      <t>ク</t>
    </rPh>
    <rPh sb="77" eb="79">
      <t>ジュウヨウ</t>
    </rPh>
    <phoneticPr fontId="17"/>
  </si>
  <si>
    <t>　膜ろ過設備建設（クリプトスポリジウム対策）や、南アルプス市水道事業との統合を目標とした施設建設事業等を進めた為、市債借入残高が増加している。
　また、給水原価の上昇及び料金回収率の低下も見られ、引き続き、一般会計繰入金（基準外繰入含む）により経営を維持している厳しい状況であるため、令和4年4月に上水道事業に統合し、芦安簡易水道事業の現行料金を段階的に改定し、経営の健全性を維持していく。</t>
    <rPh sb="142" eb="144">
      <t>レイワ</t>
    </rPh>
    <rPh sb="145" eb="146">
      <t>ネン</t>
    </rPh>
    <rPh sb="147" eb="148">
      <t>ツキ</t>
    </rPh>
    <rPh sb="149" eb="152">
      <t>ジョウスイドウ</t>
    </rPh>
    <rPh sb="152" eb="154">
      <t>ジギョウ</t>
    </rPh>
    <rPh sb="155" eb="157">
      <t>トウゴウ</t>
    </rPh>
    <rPh sb="159" eb="161">
      <t>アシヤス</t>
    </rPh>
    <rPh sb="161" eb="163">
      <t>カンイ</t>
    </rPh>
    <rPh sb="163" eb="165">
      <t>スイドウ</t>
    </rPh>
    <rPh sb="165" eb="167">
      <t>ジギョウ</t>
    </rPh>
    <rPh sb="168" eb="170">
      <t>ゲンコウ</t>
    </rPh>
    <rPh sb="170" eb="172">
      <t>リョウキン</t>
    </rPh>
    <rPh sb="173" eb="175">
      <t>ダンカイ</t>
    </rPh>
    <rPh sb="175" eb="176">
      <t>テキ</t>
    </rPh>
    <rPh sb="177" eb="17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</si>
</sst>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21-4CA5-B123-6522D9AEDEA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FC21-4CA5-B123-6522D9AEDEA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35.4</c:v>
                </c:pt>
                <c:pt idx="1">
                  <c:v>38.24</c:v>
                </c:pt>
                <c:pt idx="2">
                  <c:v>38.89</c:v>
                </c:pt>
                <c:pt idx="3">
                  <c:v>38.94</c:v>
                </c:pt>
                <c:pt idx="4">
                  <c:v>29.93</c:v>
                </c:pt>
              </c:numCache>
            </c:numRef>
          </c:val>
          <c:extLst>
            <c:ext xmlns:c16="http://schemas.microsoft.com/office/drawing/2014/chart" uri="{C3380CC4-5D6E-409C-BE32-E72D297353CC}">
              <c16:uniqueId val="{00000000-0144-4B29-B2DB-9339EB0A46E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0144-4B29-B2DB-9339EB0A46E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83.62</c:v>
                </c:pt>
                <c:pt idx="1">
                  <c:v>81.17</c:v>
                </c:pt>
                <c:pt idx="2">
                  <c:v>81.760000000000005</c:v>
                </c:pt>
                <c:pt idx="3">
                  <c:v>75.84</c:v>
                </c:pt>
                <c:pt idx="4">
                  <c:v>73.06</c:v>
                </c:pt>
              </c:numCache>
            </c:numRef>
          </c:val>
          <c:extLst>
            <c:ext xmlns:c16="http://schemas.microsoft.com/office/drawing/2014/chart" uri="{C3380CC4-5D6E-409C-BE32-E72D297353CC}">
              <c16:uniqueId val="{00000000-D95B-40E7-9EDD-4490DAD3ACD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D95B-40E7-9EDD-4490DAD3ACD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70.989999999999995</c:v>
                </c:pt>
                <c:pt idx="1">
                  <c:v>53.43</c:v>
                </c:pt>
                <c:pt idx="2">
                  <c:v>66.97</c:v>
                </c:pt>
                <c:pt idx="3">
                  <c:v>58.07</c:v>
                </c:pt>
                <c:pt idx="4">
                  <c:v>51.21</c:v>
                </c:pt>
              </c:numCache>
            </c:numRef>
          </c:val>
          <c:extLst>
            <c:ext xmlns:c16="http://schemas.microsoft.com/office/drawing/2014/chart" uri="{C3380CC4-5D6E-409C-BE32-E72D297353CC}">
              <c16:uniqueId val="{00000000-0A3E-4E46-83EB-E19659227BD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0A3E-4E46-83EB-E19659227BD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AE-41A6-9B2D-B0B48DB51F5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AE-41A6-9B2D-B0B48DB51F5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71-4B19-B134-49FBF5522A3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71-4B19-B134-49FBF5522A3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05-41E2-979E-0D777544C4E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05-41E2-979E-0D777544C4E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5-451C-870F-C4728EF10DD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5-451C-870F-C4728EF10DD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12244.4</c:v>
                </c:pt>
                <c:pt idx="1">
                  <c:v>11806.65</c:v>
                </c:pt>
                <c:pt idx="2">
                  <c:v>11090.1</c:v>
                </c:pt>
                <c:pt idx="3">
                  <c:v>11114.77</c:v>
                </c:pt>
                <c:pt idx="4">
                  <c:v>13031.24</c:v>
                </c:pt>
              </c:numCache>
            </c:numRef>
          </c:val>
          <c:extLst>
            <c:ext xmlns:c16="http://schemas.microsoft.com/office/drawing/2014/chart" uri="{C3380CC4-5D6E-409C-BE32-E72D297353CC}">
              <c16:uniqueId val="{00000000-6CCA-4FDC-8E89-75EE6CC34E0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6CCA-4FDC-8E89-75EE6CC34E0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6.45</c:v>
                </c:pt>
                <c:pt idx="1">
                  <c:v>10.24</c:v>
                </c:pt>
                <c:pt idx="2">
                  <c:v>7.55</c:v>
                </c:pt>
                <c:pt idx="3">
                  <c:v>8.9700000000000006</c:v>
                </c:pt>
                <c:pt idx="4">
                  <c:v>5.41</c:v>
                </c:pt>
              </c:numCache>
            </c:numRef>
          </c:val>
          <c:extLst>
            <c:ext xmlns:c16="http://schemas.microsoft.com/office/drawing/2014/chart" uri="{C3380CC4-5D6E-409C-BE32-E72D297353CC}">
              <c16:uniqueId val="{00000000-AB61-467C-B212-9BEAF384D6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AB61-467C-B212-9BEAF384D6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1806.42</c:v>
                </c:pt>
                <c:pt idx="1">
                  <c:v>1083.69</c:v>
                </c:pt>
                <c:pt idx="2">
                  <c:v>1466.68</c:v>
                </c:pt>
                <c:pt idx="3">
                  <c:v>1274.6199999999999</c:v>
                </c:pt>
                <c:pt idx="4">
                  <c:v>2284.36</c:v>
                </c:pt>
              </c:numCache>
            </c:numRef>
          </c:val>
          <c:extLst>
            <c:ext xmlns:c16="http://schemas.microsoft.com/office/drawing/2014/chart" uri="{C3380CC4-5D6E-409C-BE32-E72D297353CC}">
              <c16:uniqueId val="{00000000-2970-4F87-8F5F-FBCE1C508CF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2970-4F87-8F5F-FBCE1C508CF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南アルプス市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71420</v>
      </c>
      <c r="AM8" s="51"/>
      <c r="AN8" s="51"/>
      <c r="AO8" s="51"/>
      <c r="AP8" s="51"/>
      <c r="AQ8" s="51"/>
      <c r="AR8" s="51"/>
      <c r="AS8" s="51"/>
      <c r="AT8" s="47">
        <f>データ!$S$6</f>
        <v>264.14</v>
      </c>
      <c r="AU8" s="47"/>
      <c r="AV8" s="47"/>
      <c r="AW8" s="47"/>
      <c r="AX8" s="47"/>
      <c r="AY8" s="47"/>
      <c r="AZ8" s="47"/>
      <c r="BA8" s="47"/>
      <c r="BB8" s="47">
        <f>データ!$T$6</f>
        <v>270.39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0.35</v>
      </c>
      <c r="Q10" s="47"/>
      <c r="R10" s="47"/>
      <c r="S10" s="47"/>
      <c r="T10" s="47"/>
      <c r="U10" s="47"/>
      <c r="V10" s="47"/>
      <c r="W10" s="51">
        <f>データ!$Q$6</f>
        <v>1936</v>
      </c>
      <c r="X10" s="51"/>
      <c r="Y10" s="51"/>
      <c r="Z10" s="51"/>
      <c r="AA10" s="51"/>
      <c r="AB10" s="51"/>
      <c r="AC10" s="51"/>
      <c r="AD10" s="2"/>
      <c r="AE10" s="2"/>
      <c r="AF10" s="2"/>
      <c r="AG10" s="2"/>
      <c r="AH10" s="2"/>
      <c r="AI10" s="2"/>
      <c r="AJ10" s="2"/>
      <c r="AK10" s="2"/>
      <c r="AL10" s="51">
        <f>データ!$U$6</f>
        <v>251</v>
      </c>
      <c r="AM10" s="51"/>
      <c r="AN10" s="51"/>
      <c r="AO10" s="51"/>
      <c r="AP10" s="51"/>
      <c r="AQ10" s="51"/>
      <c r="AR10" s="51"/>
      <c r="AS10" s="51"/>
      <c r="AT10" s="47">
        <f>データ!$V$6</f>
        <v>1.6</v>
      </c>
      <c r="AU10" s="47"/>
      <c r="AV10" s="47"/>
      <c r="AW10" s="47"/>
      <c r="AX10" s="47"/>
      <c r="AY10" s="47"/>
      <c r="AZ10" s="47"/>
      <c r="BA10" s="47"/>
      <c r="BB10" s="47">
        <f>データ!$W$6</f>
        <v>156.88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116</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2"/>
      <c r="BM56" s="83"/>
      <c r="BN56" s="83"/>
      <c r="BO56" s="83"/>
      <c r="BP56" s="83"/>
      <c r="BQ56" s="83"/>
      <c r="BR56" s="83"/>
      <c r="BS56" s="83"/>
      <c r="BT56" s="83"/>
      <c r="BU56" s="83"/>
      <c r="BV56" s="83"/>
      <c r="BW56" s="83"/>
      <c r="BX56" s="83"/>
      <c r="BY56" s="83"/>
      <c r="BZ56" s="8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2"/>
      <c r="BM57" s="83"/>
      <c r="BN57" s="83"/>
      <c r="BO57" s="83"/>
      <c r="BP57" s="83"/>
      <c r="BQ57" s="83"/>
      <c r="BR57" s="83"/>
      <c r="BS57" s="83"/>
      <c r="BT57" s="83"/>
      <c r="BU57" s="83"/>
      <c r="BV57" s="83"/>
      <c r="BW57" s="83"/>
      <c r="BX57" s="83"/>
      <c r="BY57" s="83"/>
      <c r="BZ57" s="8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2"/>
      <c r="BM58" s="83"/>
      <c r="BN58" s="83"/>
      <c r="BO58" s="83"/>
      <c r="BP58" s="83"/>
      <c r="BQ58" s="83"/>
      <c r="BR58" s="83"/>
      <c r="BS58" s="83"/>
      <c r="BT58" s="83"/>
      <c r="BU58" s="83"/>
      <c r="BV58" s="83"/>
      <c r="BW58" s="83"/>
      <c r="BX58" s="83"/>
      <c r="BY58" s="83"/>
      <c r="BZ58" s="8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2"/>
      <c r="BM60" s="83"/>
      <c r="BN60" s="83"/>
      <c r="BO60" s="83"/>
      <c r="BP60" s="83"/>
      <c r="BQ60" s="83"/>
      <c r="BR60" s="83"/>
      <c r="BS60" s="83"/>
      <c r="BT60" s="83"/>
      <c r="BU60" s="83"/>
      <c r="BV60" s="83"/>
      <c r="BW60" s="83"/>
      <c r="BX60" s="83"/>
      <c r="BY60" s="83"/>
      <c r="BZ60" s="8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2"/>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YSOMIvCItHIxLGCobRF6kT1MFwE9gqekv9Br5ZchY/oxIKBYUIoUEFRa4pZRRqB6qRGcbLxUbiBqJF1zoGE8+w==" saltValue="8i/LmmXAe5o873rSnHn+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9" t="s">
        <v>52</v>
      </c>
      <c r="I3" s="90"/>
      <c r="J3" s="90"/>
      <c r="K3" s="90"/>
      <c r="L3" s="90"/>
      <c r="M3" s="90"/>
      <c r="N3" s="90"/>
      <c r="O3" s="90"/>
      <c r="P3" s="90"/>
      <c r="Q3" s="90"/>
      <c r="R3" s="90"/>
      <c r="S3" s="90"/>
      <c r="T3" s="90"/>
      <c r="U3" s="90"/>
      <c r="V3" s="90"/>
      <c r="W3" s="91"/>
      <c r="X3" s="95"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55</v>
      </c>
      <c r="B4" s="31"/>
      <c r="C4" s="31"/>
      <c r="D4" s="31"/>
      <c r="E4" s="31"/>
      <c r="F4" s="31"/>
      <c r="G4" s="31"/>
      <c r="H4" s="92"/>
      <c r="I4" s="93"/>
      <c r="J4" s="93"/>
      <c r="K4" s="93"/>
      <c r="L4" s="93"/>
      <c r="M4" s="93"/>
      <c r="N4" s="93"/>
      <c r="O4" s="93"/>
      <c r="P4" s="93"/>
      <c r="Q4" s="93"/>
      <c r="R4" s="93"/>
      <c r="S4" s="93"/>
      <c r="T4" s="93"/>
      <c r="U4" s="93"/>
      <c r="V4" s="93"/>
      <c r="W4" s="94"/>
      <c r="X4" s="88" t="s">
        <v>56</v>
      </c>
      <c r="Y4" s="88"/>
      <c r="Z4" s="88"/>
      <c r="AA4" s="88"/>
      <c r="AB4" s="88"/>
      <c r="AC4" s="88"/>
      <c r="AD4" s="88"/>
      <c r="AE4" s="88"/>
      <c r="AF4" s="88"/>
      <c r="AG4" s="88"/>
      <c r="AH4" s="88"/>
      <c r="AI4" s="88" t="s">
        <v>57</v>
      </c>
      <c r="AJ4" s="88"/>
      <c r="AK4" s="88"/>
      <c r="AL4" s="88"/>
      <c r="AM4" s="88"/>
      <c r="AN4" s="88"/>
      <c r="AO4" s="88"/>
      <c r="AP4" s="88"/>
      <c r="AQ4" s="88"/>
      <c r="AR4" s="88"/>
      <c r="AS4" s="88"/>
      <c r="AT4" s="88" t="s">
        <v>58</v>
      </c>
      <c r="AU4" s="88"/>
      <c r="AV4" s="88"/>
      <c r="AW4" s="88"/>
      <c r="AX4" s="88"/>
      <c r="AY4" s="88"/>
      <c r="AZ4" s="88"/>
      <c r="BA4" s="88"/>
      <c r="BB4" s="88"/>
      <c r="BC4" s="88"/>
      <c r="BD4" s="88"/>
      <c r="BE4" s="88" t="s">
        <v>59</v>
      </c>
      <c r="BF4" s="88"/>
      <c r="BG4" s="88"/>
      <c r="BH4" s="88"/>
      <c r="BI4" s="88"/>
      <c r="BJ4" s="88"/>
      <c r="BK4" s="88"/>
      <c r="BL4" s="88"/>
      <c r="BM4" s="88"/>
      <c r="BN4" s="88"/>
      <c r="BO4" s="88"/>
      <c r="BP4" s="88" t="s">
        <v>60</v>
      </c>
      <c r="BQ4" s="88"/>
      <c r="BR4" s="88"/>
      <c r="BS4" s="88"/>
      <c r="BT4" s="88"/>
      <c r="BU4" s="88"/>
      <c r="BV4" s="88"/>
      <c r="BW4" s="88"/>
      <c r="BX4" s="88"/>
      <c r="BY4" s="88"/>
      <c r="BZ4" s="88"/>
      <c r="CA4" s="88" t="s">
        <v>61</v>
      </c>
      <c r="CB4" s="88"/>
      <c r="CC4" s="88"/>
      <c r="CD4" s="88"/>
      <c r="CE4" s="88"/>
      <c r="CF4" s="88"/>
      <c r="CG4" s="88"/>
      <c r="CH4" s="88"/>
      <c r="CI4" s="88"/>
      <c r="CJ4" s="88"/>
      <c r="CK4" s="88"/>
      <c r="CL4" s="88" t="s">
        <v>62</v>
      </c>
      <c r="CM4" s="88"/>
      <c r="CN4" s="88"/>
      <c r="CO4" s="88"/>
      <c r="CP4" s="88"/>
      <c r="CQ4" s="88"/>
      <c r="CR4" s="88"/>
      <c r="CS4" s="88"/>
      <c r="CT4" s="88"/>
      <c r="CU4" s="88"/>
      <c r="CV4" s="88"/>
      <c r="CW4" s="88" t="s">
        <v>63</v>
      </c>
      <c r="CX4" s="88"/>
      <c r="CY4" s="88"/>
      <c r="CZ4" s="88"/>
      <c r="DA4" s="88"/>
      <c r="DB4" s="88"/>
      <c r="DC4" s="88"/>
      <c r="DD4" s="88"/>
      <c r="DE4" s="88"/>
      <c r="DF4" s="88"/>
      <c r="DG4" s="88"/>
      <c r="DH4" s="88" t="s">
        <v>64</v>
      </c>
      <c r="DI4" s="88"/>
      <c r="DJ4" s="88"/>
      <c r="DK4" s="88"/>
      <c r="DL4" s="88"/>
      <c r="DM4" s="88"/>
      <c r="DN4" s="88"/>
      <c r="DO4" s="88"/>
      <c r="DP4" s="88"/>
      <c r="DQ4" s="88"/>
      <c r="DR4" s="88"/>
      <c r="DS4" s="88" t="s">
        <v>65</v>
      </c>
      <c r="DT4" s="88"/>
      <c r="DU4" s="88"/>
      <c r="DV4" s="88"/>
      <c r="DW4" s="88"/>
      <c r="DX4" s="88"/>
      <c r="DY4" s="88"/>
      <c r="DZ4" s="88"/>
      <c r="EA4" s="88"/>
      <c r="EB4" s="88"/>
      <c r="EC4" s="88"/>
      <c r="ED4" s="88" t="s">
        <v>66</v>
      </c>
      <c r="EE4" s="88"/>
      <c r="EF4" s="88"/>
      <c r="EG4" s="88"/>
      <c r="EH4" s="88"/>
      <c r="EI4" s="88"/>
      <c r="EJ4" s="88"/>
      <c r="EK4" s="88"/>
      <c r="EL4" s="88"/>
      <c r="EM4" s="88"/>
      <c r="EN4" s="88"/>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192082</v>
      </c>
      <c r="D6" s="34">
        <f t="shared" si="3"/>
        <v>47</v>
      </c>
      <c r="E6" s="34">
        <f t="shared" si="3"/>
        <v>1</v>
      </c>
      <c r="F6" s="34">
        <f t="shared" si="3"/>
        <v>0</v>
      </c>
      <c r="G6" s="34">
        <f t="shared" si="3"/>
        <v>0</v>
      </c>
      <c r="H6" s="34" t="str">
        <f t="shared" si="3"/>
        <v>山梨県　南アルプス市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0.35</v>
      </c>
      <c r="Q6" s="35">
        <f t="shared" si="3"/>
        <v>1936</v>
      </c>
      <c r="R6" s="35">
        <f t="shared" si="3"/>
        <v>71420</v>
      </c>
      <c r="S6" s="35">
        <f t="shared" si="3"/>
        <v>264.14</v>
      </c>
      <c r="T6" s="35">
        <f t="shared" si="3"/>
        <v>270.39</v>
      </c>
      <c r="U6" s="35">
        <f t="shared" si="3"/>
        <v>251</v>
      </c>
      <c r="V6" s="35">
        <f t="shared" si="3"/>
        <v>1.6</v>
      </c>
      <c r="W6" s="35">
        <f t="shared" si="3"/>
        <v>156.88</v>
      </c>
      <c r="X6" s="36">
        <f>IF(X7="",NA(),X7)</f>
        <v>70.989999999999995</v>
      </c>
      <c r="Y6" s="36">
        <f t="shared" ref="Y6:AG6" si="4">IF(Y7="",NA(),Y7)</f>
        <v>53.43</v>
      </c>
      <c r="Z6" s="36">
        <f t="shared" si="4"/>
        <v>66.97</v>
      </c>
      <c r="AA6" s="36">
        <f t="shared" si="4"/>
        <v>58.07</v>
      </c>
      <c r="AB6" s="36">
        <f t="shared" si="4"/>
        <v>51.21</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12244.4</v>
      </c>
      <c r="BF6" s="36">
        <f t="shared" ref="BF6:BN6" si="7">IF(BF7="",NA(),BF7)</f>
        <v>11806.65</v>
      </c>
      <c r="BG6" s="36">
        <f t="shared" si="7"/>
        <v>11090.1</v>
      </c>
      <c r="BH6" s="36">
        <f t="shared" si="7"/>
        <v>11114.77</v>
      </c>
      <c r="BI6" s="36">
        <f t="shared" si="7"/>
        <v>13031.24</v>
      </c>
      <c r="BJ6" s="36">
        <f t="shared" si="7"/>
        <v>1595.62</v>
      </c>
      <c r="BK6" s="36">
        <f t="shared" si="7"/>
        <v>1302.33</v>
      </c>
      <c r="BL6" s="36">
        <f t="shared" si="7"/>
        <v>1274.21</v>
      </c>
      <c r="BM6" s="36">
        <f t="shared" si="7"/>
        <v>1183.92</v>
      </c>
      <c r="BN6" s="36">
        <f t="shared" si="7"/>
        <v>1128.72</v>
      </c>
      <c r="BO6" s="35" t="str">
        <f>IF(BO7="","",IF(BO7="-","【-】","【"&amp;SUBSTITUTE(TEXT(BO7,"#,##0.00"),"-","△")&amp;"】"))</f>
        <v>【949.15】</v>
      </c>
      <c r="BP6" s="36">
        <f>IF(BP7="",NA(),BP7)</f>
        <v>6.45</v>
      </c>
      <c r="BQ6" s="36">
        <f t="shared" ref="BQ6:BY6" si="8">IF(BQ7="",NA(),BQ7)</f>
        <v>10.24</v>
      </c>
      <c r="BR6" s="36">
        <f t="shared" si="8"/>
        <v>7.55</v>
      </c>
      <c r="BS6" s="36">
        <f t="shared" si="8"/>
        <v>8.9700000000000006</v>
      </c>
      <c r="BT6" s="36">
        <f t="shared" si="8"/>
        <v>5.41</v>
      </c>
      <c r="BU6" s="36">
        <f t="shared" si="8"/>
        <v>37.92</v>
      </c>
      <c r="BV6" s="36">
        <f t="shared" si="8"/>
        <v>40.89</v>
      </c>
      <c r="BW6" s="36">
        <f t="shared" si="8"/>
        <v>41.25</v>
      </c>
      <c r="BX6" s="36">
        <f t="shared" si="8"/>
        <v>42.5</v>
      </c>
      <c r="BY6" s="36">
        <f t="shared" si="8"/>
        <v>41.84</v>
      </c>
      <c r="BZ6" s="35" t="str">
        <f>IF(BZ7="","",IF(BZ7="-","【-】","【"&amp;SUBSTITUTE(TEXT(BZ7,"#,##0.00"),"-","△")&amp;"】"))</f>
        <v>【55.87】</v>
      </c>
      <c r="CA6" s="36">
        <f>IF(CA7="",NA(),CA7)</f>
        <v>1806.42</v>
      </c>
      <c r="CB6" s="36">
        <f t="shared" ref="CB6:CJ6" si="9">IF(CB7="",NA(),CB7)</f>
        <v>1083.69</v>
      </c>
      <c r="CC6" s="36">
        <f t="shared" si="9"/>
        <v>1466.68</v>
      </c>
      <c r="CD6" s="36">
        <f t="shared" si="9"/>
        <v>1274.6199999999999</v>
      </c>
      <c r="CE6" s="36">
        <f t="shared" si="9"/>
        <v>2284.36</v>
      </c>
      <c r="CF6" s="36">
        <f t="shared" si="9"/>
        <v>423.18</v>
      </c>
      <c r="CG6" s="36">
        <f t="shared" si="9"/>
        <v>383.2</v>
      </c>
      <c r="CH6" s="36">
        <f t="shared" si="9"/>
        <v>383.25</v>
      </c>
      <c r="CI6" s="36">
        <f t="shared" si="9"/>
        <v>377.72</v>
      </c>
      <c r="CJ6" s="36">
        <f t="shared" si="9"/>
        <v>390.47</v>
      </c>
      <c r="CK6" s="35" t="str">
        <f>IF(CK7="","",IF(CK7="-","【-】","【"&amp;SUBSTITUTE(TEXT(CK7,"#,##0.00"),"-","△")&amp;"】"))</f>
        <v>【288.19】</v>
      </c>
      <c r="CL6" s="36">
        <f>IF(CL7="",NA(),CL7)</f>
        <v>35.4</v>
      </c>
      <c r="CM6" s="36">
        <f t="shared" ref="CM6:CU6" si="10">IF(CM7="",NA(),CM7)</f>
        <v>38.24</v>
      </c>
      <c r="CN6" s="36">
        <f t="shared" si="10"/>
        <v>38.89</v>
      </c>
      <c r="CO6" s="36">
        <f t="shared" si="10"/>
        <v>38.94</v>
      </c>
      <c r="CP6" s="36">
        <f t="shared" si="10"/>
        <v>29.93</v>
      </c>
      <c r="CQ6" s="36">
        <f t="shared" si="10"/>
        <v>46.9</v>
      </c>
      <c r="CR6" s="36">
        <f t="shared" si="10"/>
        <v>47.95</v>
      </c>
      <c r="CS6" s="36">
        <f t="shared" si="10"/>
        <v>48.26</v>
      </c>
      <c r="CT6" s="36">
        <f t="shared" si="10"/>
        <v>48.01</v>
      </c>
      <c r="CU6" s="36">
        <f t="shared" si="10"/>
        <v>49.08</v>
      </c>
      <c r="CV6" s="35" t="str">
        <f>IF(CV7="","",IF(CV7="-","【-】","【"&amp;SUBSTITUTE(TEXT(CV7,"#,##0.00"),"-","△")&amp;"】"))</f>
        <v>【56.31】</v>
      </c>
      <c r="CW6" s="36">
        <f>IF(CW7="",NA(),CW7)</f>
        <v>83.62</v>
      </c>
      <c r="CX6" s="36">
        <f t="shared" ref="CX6:DF6" si="11">IF(CX7="",NA(),CX7)</f>
        <v>81.17</v>
      </c>
      <c r="CY6" s="36">
        <f t="shared" si="11"/>
        <v>81.760000000000005</v>
      </c>
      <c r="CZ6" s="36">
        <f t="shared" si="11"/>
        <v>75.84</v>
      </c>
      <c r="DA6" s="36">
        <f t="shared" si="11"/>
        <v>73.06</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192082</v>
      </c>
      <c r="D7" s="38">
        <v>47</v>
      </c>
      <c r="E7" s="38">
        <v>1</v>
      </c>
      <c r="F7" s="38">
        <v>0</v>
      </c>
      <c r="G7" s="38">
        <v>0</v>
      </c>
      <c r="H7" s="38" t="s">
        <v>96</v>
      </c>
      <c r="I7" s="38" t="s">
        <v>97</v>
      </c>
      <c r="J7" s="38" t="s">
        <v>98</v>
      </c>
      <c r="K7" s="38" t="s">
        <v>99</v>
      </c>
      <c r="L7" s="38" t="s">
        <v>100</v>
      </c>
      <c r="M7" s="38" t="s">
        <v>101</v>
      </c>
      <c r="N7" s="39" t="s">
        <v>102</v>
      </c>
      <c r="O7" s="39" t="s">
        <v>103</v>
      </c>
      <c r="P7" s="39">
        <v>0.35</v>
      </c>
      <c r="Q7" s="39">
        <v>1936</v>
      </c>
      <c r="R7" s="39">
        <v>71420</v>
      </c>
      <c r="S7" s="39">
        <v>264.14</v>
      </c>
      <c r="T7" s="39">
        <v>270.39</v>
      </c>
      <c r="U7" s="39">
        <v>251</v>
      </c>
      <c r="V7" s="39">
        <v>1.6</v>
      </c>
      <c r="W7" s="39">
        <v>156.88</v>
      </c>
      <c r="X7" s="39">
        <v>70.989999999999995</v>
      </c>
      <c r="Y7" s="39">
        <v>53.43</v>
      </c>
      <c r="Z7" s="39">
        <v>66.97</v>
      </c>
      <c r="AA7" s="39">
        <v>58.07</v>
      </c>
      <c r="AB7" s="39">
        <v>51.21</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12244.4</v>
      </c>
      <c r="BF7" s="39">
        <v>11806.65</v>
      </c>
      <c r="BG7" s="39">
        <v>11090.1</v>
      </c>
      <c r="BH7" s="39">
        <v>11114.77</v>
      </c>
      <c r="BI7" s="39">
        <v>13031.24</v>
      </c>
      <c r="BJ7" s="39">
        <v>1595.62</v>
      </c>
      <c r="BK7" s="39">
        <v>1302.33</v>
      </c>
      <c r="BL7" s="39">
        <v>1274.21</v>
      </c>
      <c r="BM7" s="39">
        <v>1183.92</v>
      </c>
      <c r="BN7" s="39">
        <v>1128.72</v>
      </c>
      <c r="BO7" s="39">
        <v>949.15</v>
      </c>
      <c r="BP7" s="39">
        <v>6.45</v>
      </c>
      <c r="BQ7" s="39">
        <v>10.24</v>
      </c>
      <c r="BR7" s="39">
        <v>7.55</v>
      </c>
      <c r="BS7" s="39">
        <v>8.9700000000000006</v>
      </c>
      <c r="BT7" s="39">
        <v>5.41</v>
      </c>
      <c r="BU7" s="39">
        <v>37.92</v>
      </c>
      <c r="BV7" s="39">
        <v>40.89</v>
      </c>
      <c r="BW7" s="39">
        <v>41.25</v>
      </c>
      <c r="BX7" s="39">
        <v>42.5</v>
      </c>
      <c r="BY7" s="39">
        <v>41.84</v>
      </c>
      <c r="BZ7" s="39">
        <v>55.87</v>
      </c>
      <c r="CA7" s="39">
        <v>1806.42</v>
      </c>
      <c r="CB7" s="39">
        <v>1083.69</v>
      </c>
      <c r="CC7" s="39">
        <v>1466.68</v>
      </c>
      <c r="CD7" s="39">
        <v>1274.6199999999999</v>
      </c>
      <c r="CE7" s="39">
        <v>2284.36</v>
      </c>
      <c r="CF7" s="39">
        <v>423.18</v>
      </c>
      <c r="CG7" s="39">
        <v>383.2</v>
      </c>
      <c r="CH7" s="39">
        <v>383.25</v>
      </c>
      <c r="CI7" s="39">
        <v>377.72</v>
      </c>
      <c r="CJ7" s="39">
        <v>390.47</v>
      </c>
      <c r="CK7" s="39">
        <v>288.19</v>
      </c>
      <c r="CL7" s="39">
        <v>35.4</v>
      </c>
      <c r="CM7" s="39">
        <v>38.24</v>
      </c>
      <c r="CN7" s="39">
        <v>38.89</v>
      </c>
      <c r="CO7" s="39">
        <v>38.94</v>
      </c>
      <c r="CP7" s="39">
        <v>29.93</v>
      </c>
      <c r="CQ7" s="39">
        <v>46.9</v>
      </c>
      <c r="CR7" s="39">
        <v>47.95</v>
      </c>
      <c r="CS7" s="39">
        <v>48.26</v>
      </c>
      <c r="CT7" s="39">
        <v>48.01</v>
      </c>
      <c r="CU7" s="39">
        <v>49.08</v>
      </c>
      <c r="CV7" s="39">
        <v>56.31</v>
      </c>
      <c r="CW7" s="39">
        <v>83.62</v>
      </c>
      <c r="CX7" s="39">
        <v>81.17</v>
      </c>
      <c r="CY7" s="39">
        <v>81.760000000000005</v>
      </c>
      <c r="CZ7" s="39">
        <v>75.84</v>
      </c>
      <c r="DA7" s="39">
        <v>73.06</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2021-12-03T07:03:02Z</dcterms:created>
  <dcterms:modified xsi:type="dcterms:W3CDTF">2022-02-21T05:14:16Z</dcterms:modified>
  <cp:category/>
</cp:coreProperties>
</file>