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3決算統計（公営企業）\12 ★経営比較分析表★\02　R2決算分\03 市町村等→県（1.26〆）\下水道事業\07南アルプス市\"/>
    </mc:Choice>
  </mc:AlternateContent>
  <workbookProtection workbookAlgorithmName="SHA-512" workbookHashValue="NJ+j/Mhd/T0///yPmcrjKBeiCGhOa9CedVt1/Ti/2AAtyI0DUmKsebbSAyA20l8G0Z0sr6zn/Ky50SqJj2ejcQ==" workbookSaltValue="JO2IrbXZy6cFqdzh/+uD2w==" workbookSpinCount="100000" lockStructure="1"/>
  <bookViews>
    <workbookView xWindow="0" yWindow="0" windowWidth="16457" windowHeight="5554"/>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G85" i="4"/>
  <c r="F85" i="4"/>
  <c r="AT10" i="4"/>
  <c r="AL10" i="4"/>
  <c r="I10" i="4"/>
  <c r="B10" i="4"/>
  <c r="AL8" i="4"/>
</calcChain>
</file>

<file path=xl/sharedStrings.xml><?xml version="1.0" encoding="utf-8"?>
<sst xmlns="http://schemas.openxmlformats.org/spreadsheetml/2006/main" count="299" uniqueCount="118">
  <si>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</si>
  <si>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</si>
  <si>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</si>
  <si>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</si>
  <si>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</si>
  <si>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</si>
  <si>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</si>
  <si>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</si>
  <si>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</si>
  <si>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</si>
  <si>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</si>
  <si>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</si>
  <si>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</si>
  <si>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</si>
  <si>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</si>
  <si>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</si>
  <si>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</si>
  <si>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</si>
  <si>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</si>
  <si>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</si>
  <si>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</si>
  <si>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</si>
  <si>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</si>
  <si>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</si>
  <si>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</si>
  <si>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</si>
  <si>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</si>
  <si>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</si>
  <si>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</si>
  <si>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</si>
  <si>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</si>
  <si>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</si>
  <si>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</si>
  <si>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</si>
  <si>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</si>
  <si>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</si>
  <si>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</si>
  <si>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</si>
  <si>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</si>
  <si>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</si>
  <si>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</si>
  <si>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</si>
  <si>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</si>
  <si>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</si>
  <si>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</si>
  <si>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</si>
  <si>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</si>
  <si>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</si>
  <si>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</si>
  <si>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</si>
  <si>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</si>
  <si>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</si>
  <si>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</si>
  <si>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</si>
  <si>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</si>
  <si>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</si>
  <si>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</si>
  <si>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</si>
  <si>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</si>
  <si>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</si>
  <si>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</si>
  <si>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</si>
  <si>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</si>
  <si>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</si>
  <si>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</si>
  <si>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</si>
  <si>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</si>
  <si>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</si>
  <si>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</si>
  <si>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</si>
  <si>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</si>
  <si>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</si>
  <si>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</si>
  <si>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</si>
  <si>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</si>
  <si>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</si>
  <si>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</si>
  <si>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</si>
  <si>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</si>
  <si>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</si>
  <si>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</si>
  <si>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</si>
  <si>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</si>
  <si>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</si>
  <si>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</si>
  <si>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</si>
  <si>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</si>
  <si>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</si>
  <si>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</si>
  <si>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</si>
  <si>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</si>
  <si>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</si>
  <si>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</si>
  <si>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</si>
  <si>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</si>
  <si>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</si>
  <si>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南アルプス市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</si>
  <si>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</si>
  <si>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</si>
  <si>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</si>
  <si>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</si>
  <si>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</si>
  <si>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</si>
  <si>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</si>
  <si>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</si>
  <si>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</si>
  <si>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</si>
  <si>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</si>
  <si>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</si>
  <si>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</si>
  <si>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</si>
  <si>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</si>
  <si>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</si>
  <si>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</si>
  <si>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</si>
  <si>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本市の下水道事業は、平成5年の供用開始から29年が経過しているが、下水道施設や管渠の耐用年数は概ね50年であるため、それを経過した施設や管渠は存在していない。
①有形固定資産減価償却率は31.30％で全国平均は下回っているものの、類似団体平均値を上回っており、資産の老朽化度合が類似団体より高い。</t>
    <rPh sb="1" eb="3">
      <t>ホンシ</t>
    </rPh>
    <rPh sb="4" eb="7">
      <t>ゲスイドウ</t>
    </rPh>
    <rPh sb="7" eb="9">
      <t>ジギョウ</t>
    </rPh>
    <rPh sb="11" eb="13">
      <t>ヘイセイ</t>
    </rPh>
    <rPh sb="14" eb="15">
      <t>ネン</t>
    </rPh>
    <rPh sb="16" eb="18">
      <t>キョウヨウ</t>
    </rPh>
    <rPh sb="18" eb="20">
      <t>カイシ</t>
    </rPh>
    <rPh sb="24" eb="25">
      <t>ネン</t>
    </rPh>
    <rPh sb="26" eb="28">
      <t>ケイカ</t>
    </rPh>
    <rPh sb="34" eb="37">
      <t>ゲスイドウ</t>
    </rPh>
    <rPh sb="37" eb="39">
      <t>シセツ</t>
    </rPh>
    <rPh sb="40" eb="42">
      <t>カンキョ</t>
    </rPh>
    <rPh sb="43" eb="45">
      <t>タイヨウ</t>
    </rPh>
    <rPh sb="45" eb="47">
      <t>ネンスウ</t>
    </rPh>
    <rPh sb="48" eb="49">
      <t>オオム</t>
    </rPh>
    <rPh sb="52" eb="53">
      <t>ネン</t>
    </rPh>
    <rPh sb="62" eb="64">
      <t>ケイカ</t>
    </rPh>
    <rPh sb="66" eb="68">
      <t>シセツ</t>
    </rPh>
    <rPh sb="69" eb="71">
      <t>カンキョ</t>
    </rPh>
    <rPh sb="72" eb="74">
      <t>ソンザイ</t>
    </rPh>
    <rPh sb="82" eb="84">
      <t>ユウケイ</t>
    </rPh>
    <rPh sb="84" eb="86">
      <t>コテイ</t>
    </rPh>
    <rPh sb="86" eb="88">
      <t>シサン</t>
    </rPh>
    <rPh sb="88" eb="90">
      <t>ゲンカ</t>
    </rPh>
    <rPh sb="90" eb="92">
      <t>ショウキャク</t>
    </rPh>
    <rPh sb="92" eb="93">
      <t>リツ</t>
    </rPh>
    <rPh sb="101" eb="103">
      <t>ゼンコク</t>
    </rPh>
    <rPh sb="103" eb="105">
      <t>ヘイキン</t>
    </rPh>
    <rPh sb="106" eb="108">
      <t>シタマワ</t>
    </rPh>
    <rPh sb="116" eb="123">
      <t>ルイジダンタイヘイキンチ</t>
    </rPh>
    <rPh sb="124" eb="126">
      <t>ウワマワ</t>
    </rPh>
    <rPh sb="131" eb="133">
      <t>シサン</t>
    </rPh>
    <rPh sb="134" eb="137">
      <t>ロウキュウカ</t>
    </rPh>
    <rPh sb="137" eb="139">
      <t>ドア</t>
    </rPh>
    <rPh sb="140" eb="142">
      <t>ルイジ</t>
    </rPh>
    <rPh sb="142" eb="144">
      <t>ダンタイ</t>
    </rPh>
    <rPh sb="146" eb="147">
      <t>タカ</t>
    </rPh>
    <phoneticPr fontId="4"/>
  </si>
  <si>
    <t>　環境意識の向上や少子高齢化による安全で暮らしやすい社会へ向けて、下水道に期待が寄せられている。限られた財源のなかで、市民の理解を得ながら事業を進めるためには、事業の目標や効果、優先度を具体的に示していく必要がある。
　本市の普及率は未だに約50％の状況であり、策定したアクションプランに基づき整備を進めている。
　また、令和元年度に公営企業会計に移行したことで、経営状況や資産の状況を正確に把握し、経営基盤の計画的な強化と財政マネジメントの向上（適正な下水道使用料の検討）に取り組み、下水道事業の健全運営に向け経営改善を図る必要がある。
　特に、公営企業の大原則である「独立採算の原則」に基づき、下水道使用料による自立経営を目指し、使用料の見直しを早急に行う必要がある。</t>
    <rPh sb="1" eb="3">
      <t>カンキョウ</t>
    </rPh>
    <rPh sb="3" eb="5">
      <t>イシキ</t>
    </rPh>
    <rPh sb="6" eb="8">
      <t>コウジョウ</t>
    </rPh>
    <rPh sb="187" eb="189">
      <t>シサン</t>
    </rPh>
    <rPh sb="190" eb="192">
      <t>ジョウキョウ</t>
    </rPh>
    <rPh sb="193" eb="195">
      <t>セイカク</t>
    </rPh>
    <rPh sb="196" eb="198">
      <t>ハアク</t>
    </rPh>
    <rPh sb="200" eb="202">
      <t>ケイエイ</t>
    </rPh>
    <rPh sb="202" eb="204">
      <t>キバン</t>
    </rPh>
    <rPh sb="205" eb="208">
      <t>ケイカクテキ</t>
    </rPh>
    <rPh sb="209" eb="211">
      <t>キョウカ</t>
    </rPh>
    <rPh sb="212" eb="214">
      <t>ザイセイ</t>
    </rPh>
    <rPh sb="221" eb="223">
      <t>コウジョウ</t>
    </rPh>
    <rPh sb="224" eb="226">
      <t>テキセイ</t>
    </rPh>
    <rPh sb="227" eb="228">
      <t>ゲ</t>
    </rPh>
    <rPh sb="228" eb="230">
      <t>スイドウ</t>
    </rPh>
    <rPh sb="230" eb="233">
      <t>シヨウリョウ</t>
    </rPh>
    <rPh sb="234" eb="236">
      <t>ケントウ</t>
    </rPh>
    <rPh sb="243" eb="246">
      <t>ゲスイドウ</t>
    </rPh>
    <rPh sb="246" eb="248">
      <t>ジギョウ</t>
    </rPh>
    <rPh sb="249" eb="251">
      <t>ケンゼン</t>
    </rPh>
    <rPh sb="251" eb="253">
      <t>ウンエイ</t>
    </rPh>
    <rPh sb="254" eb="255">
      <t>ム</t>
    </rPh>
    <rPh sb="256" eb="258">
      <t>ケイエイ</t>
    </rPh>
    <rPh sb="258" eb="260">
      <t>カイゼン</t>
    </rPh>
    <rPh sb="261" eb="262">
      <t>ハカ</t>
    </rPh>
    <rPh sb="263" eb="265">
      <t>ヒツヨウ</t>
    </rPh>
    <rPh sb="271" eb="272">
      <t>トク</t>
    </rPh>
    <rPh sb="274" eb="276">
      <t>コウエイ</t>
    </rPh>
    <rPh sb="276" eb="278">
      <t>キギョウ</t>
    </rPh>
    <rPh sb="279" eb="282">
      <t>ダイゲンソク</t>
    </rPh>
    <rPh sb="286" eb="288">
      <t>ドクリツ</t>
    </rPh>
    <rPh sb="288" eb="290">
      <t>サイサン</t>
    </rPh>
    <rPh sb="291" eb="293">
      <t>ゲンソク</t>
    </rPh>
    <rPh sb="295" eb="296">
      <t>モト</t>
    </rPh>
    <rPh sb="299" eb="302">
      <t>ゲスイドウ</t>
    </rPh>
    <rPh sb="302" eb="305">
      <t>シヨウリョウ</t>
    </rPh>
    <rPh sb="308" eb="310">
      <t>ジリツ</t>
    </rPh>
    <rPh sb="310" eb="312">
      <t>ケイエイ</t>
    </rPh>
    <rPh sb="313" eb="315">
      <t>メザ</t>
    </rPh>
    <rPh sb="317" eb="320">
      <t>シヨウリョウ</t>
    </rPh>
    <rPh sb="321" eb="323">
      <t>ミナオ</t>
    </rPh>
    <rPh sb="325" eb="327">
      <t>ソウキュウ</t>
    </rPh>
    <rPh sb="328" eb="329">
      <t>オコナ</t>
    </rPh>
    <phoneticPr fontId="4"/>
  </si>
  <si>
    <r>
      <t>　本市の下水道普及率は、令和2年度末で50.82％、前年度より0.88ポイント増であるが、更なる普及率向上に向けて一層の努力と経営の効率化、健全化が当面の課題である。　
①経営収支比率は95.63％で類似団体及び全国平均値を下回っている。単年度収支が赤字であるため、経営改善に向けた取り組みが急務である。
②累積欠損金比率は29.75％、対前年比で136.65ポイント減となったが、類似団体及び全国平均値を大きく上回っている。使用料収入が少ないのが要因の一つであるため、適正な使用料収入を算定し料金改定を急ぐ必要がある。
③流動比率は27.45％で類似団体平均値を大きく下回っている。1年以内に支払うべき債務に対し、支払うことができる現金等が不足しており、支払能力を高めるための経営改善を図る必要がある。
④企業債残高対事業規模比率は2364.75％で類似団体及び全国平均値を大きく上回っており、使用料収入に対して企業債残高の割合が高いため、適正な使用料金改定が必要である。
⑤経費回収率は56.78％で類似団体及び全国平均値を大きく下回っている。使用料で回収すべき汚水処理費を半分程度しか賄えていない状況であるため、使用料の見直しが不可避な状況となっている。
⑥汚水処理原価は151.25</t>
    </r>
    <r>
      <rPr>
        <sz val="10"/>
        <color rgb="FFFF0000"/>
        <rFont val="ＭＳ ゴシック"/>
        <family val="3"/>
        <charset val="128"/>
      </rPr>
      <t>円</t>
    </r>
    <r>
      <rPr>
        <sz val="10"/>
        <color theme="1"/>
        <rFont val="ＭＳ ゴシック"/>
        <family val="3"/>
        <charset val="128"/>
      </rPr>
      <t xml:space="preserve">で類似団体に近い。
⑧水栓化率は90.56％で類似団体平均値をやや上回っているが、全国平均を下回っており、今後も100％を目指し取り組みを進める。
</t>
    </r>
    <rPh sb="1" eb="3">
      <t>ホンシ</t>
    </rPh>
    <rPh sb="4" eb="7">
      <t>ゲスイドウ</t>
    </rPh>
    <rPh sb="7" eb="9">
      <t>フキュウ</t>
    </rPh>
    <rPh sb="9" eb="10">
      <t>リツ</t>
    </rPh>
    <rPh sb="12" eb="14">
      <t>レイワ</t>
    </rPh>
    <rPh sb="15" eb="16">
      <t>ネン</t>
    </rPh>
    <rPh sb="16" eb="17">
      <t>ド</t>
    </rPh>
    <rPh sb="17" eb="18">
      <t>マツ</t>
    </rPh>
    <rPh sb="26" eb="28">
      <t>ゼンネン</t>
    </rPh>
    <rPh sb="28" eb="29">
      <t>ド</t>
    </rPh>
    <rPh sb="39" eb="40">
      <t>ゾウ</t>
    </rPh>
    <rPh sb="45" eb="46">
      <t>サラ</t>
    </rPh>
    <rPh sb="48" eb="50">
      <t>フキュウ</t>
    </rPh>
    <rPh sb="50" eb="51">
      <t>リツ</t>
    </rPh>
    <rPh sb="51" eb="53">
      <t>コウジョウ</t>
    </rPh>
    <rPh sb="54" eb="55">
      <t>ム</t>
    </rPh>
    <rPh sb="57" eb="59">
      <t>イッソウ</t>
    </rPh>
    <rPh sb="60" eb="62">
      <t>ドリョク</t>
    </rPh>
    <rPh sb="63" eb="65">
      <t>ケイエイ</t>
    </rPh>
    <rPh sb="66" eb="69">
      <t>コウリツカ</t>
    </rPh>
    <rPh sb="70" eb="73">
      <t>ケンゼンカ</t>
    </rPh>
    <rPh sb="74" eb="76">
      <t>トウメン</t>
    </rPh>
    <rPh sb="77" eb="79">
      <t>カダイ</t>
    </rPh>
    <rPh sb="86" eb="88">
      <t>ケイエイ</t>
    </rPh>
    <rPh sb="88" eb="90">
      <t>シュウシ</t>
    </rPh>
    <rPh sb="90" eb="92">
      <t>ヒリツ</t>
    </rPh>
    <rPh sb="112" eb="114">
      <t>シタマワ</t>
    </rPh>
    <rPh sb="119" eb="122">
      <t>タンネンド</t>
    </rPh>
    <rPh sb="122" eb="124">
      <t>シュウシ</t>
    </rPh>
    <rPh sb="125" eb="127">
      <t>アカジ</t>
    </rPh>
    <rPh sb="133" eb="135">
      <t>ケイエイ</t>
    </rPh>
    <rPh sb="135" eb="137">
      <t>カイゼン</t>
    </rPh>
    <rPh sb="138" eb="139">
      <t>ム</t>
    </rPh>
    <rPh sb="141" eb="142">
      <t>ト</t>
    </rPh>
    <rPh sb="143" eb="144">
      <t>ク</t>
    </rPh>
    <rPh sb="146" eb="148">
      <t>キュウム</t>
    </rPh>
    <rPh sb="154" eb="156">
      <t>ルイセキ</t>
    </rPh>
    <rPh sb="156" eb="158">
      <t>ケッソン</t>
    </rPh>
    <rPh sb="158" eb="159">
      <t>キン</t>
    </rPh>
    <rPh sb="159" eb="161">
      <t>ヒリツ</t>
    </rPh>
    <rPh sb="169" eb="170">
      <t>タイ</t>
    </rPh>
    <rPh sb="170" eb="172">
      <t>ゼンネン</t>
    </rPh>
    <rPh sb="172" eb="173">
      <t>ヒ</t>
    </rPh>
    <rPh sb="184" eb="185">
      <t>ゲン</t>
    </rPh>
    <rPh sb="203" eb="204">
      <t>オオ</t>
    </rPh>
    <rPh sb="206" eb="208">
      <t>ウワマワ</t>
    </rPh>
    <rPh sb="213" eb="216">
      <t>シヨウリョウ</t>
    </rPh>
    <rPh sb="216" eb="218">
      <t>シュウニュウ</t>
    </rPh>
    <rPh sb="219" eb="220">
      <t>スク</t>
    </rPh>
    <rPh sb="224" eb="226">
      <t>ヨウイン</t>
    </rPh>
    <rPh sb="227" eb="228">
      <t>ヒト</t>
    </rPh>
    <rPh sb="235" eb="237">
      <t>テキセイ</t>
    </rPh>
    <rPh sb="238" eb="241">
      <t>シヨウリョウ</t>
    </rPh>
    <rPh sb="241" eb="243">
      <t>シュウニュウ</t>
    </rPh>
    <rPh sb="244" eb="246">
      <t>サンテイ</t>
    </rPh>
    <rPh sb="247" eb="249">
      <t>リョウキン</t>
    </rPh>
    <rPh sb="249" eb="251">
      <t>カイテイ</t>
    </rPh>
    <rPh sb="252" eb="253">
      <t>イソ</t>
    </rPh>
    <rPh sb="254" eb="256">
      <t>ヒツヨウ</t>
    </rPh>
    <rPh sb="262" eb="264">
      <t>リュウドウ</t>
    </rPh>
    <rPh sb="264" eb="266">
      <t>ヒリツ</t>
    </rPh>
    <rPh sb="282" eb="283">
      <t>オオ</t>
    </rPh>
    <rPh sb="293" eb="294">
      <t>ネン</t>
    </rPh>
    <rPh sb="294" eb="296">
      <t>イナイ</t>
    </rPh>
    <rPh sb="297" eb="299">
      <t>シハラ</t>
    </rPh>
    <rPh sb="302" eb="304">
      <t>サイム</t>
    </rPh>
    <rPh sb="305" eb="306">
      <t>タイ</t>
    </rPh>
    <rPh sb="308" eb="310">
      <t>シハラ</t>
    </rPh>
    <rPh sb="317" eb="319">
      <t>ゲンキン</t>
    </rPh>
    <rPh sb="319" eb="320">
      <t>トウ</t>
    </rPh>
    <rPh sb="321" eb="323">
      <t>フソク</t>
    </rPh>
    <rPh sb="328" eb="330">
      <t>シハライ</t>
    </rPh>
    <rPh sb="330" eb="332">
      <t>ノウリョク</t>
    </rPh>
    <rPh sb="333" eb="334">
      <t>タカ</t>
    </rPh>
    <rPh sb="339" eb="341">
      <t>ケイエイ</t>
    </rPh>
    <rPh sb="341" eb="343">
      <t>カイゼン</t>
    </rPh>
    <rPh sb="344" eb="345">
      <t>ハカ</t>
    </rPh>
    <rPh sb="346" eb="348">
      <t>ヒツヨウ</t>
    </rPh>
    <rPh sb="354" eb="356">
      <t>キギョウ</t>
    </rPh>
    <rPh sb="356" eb="357">
      <t>サイ</t>
    </rPh>
    <rPh sb="357" eb="359">
      <t>ザンダカ</t>
    </rPh>
    <rPh sb="359" eb="360">
      <t>タイ</t>
    </rPh>
    <rPh sb="360" eb="362">
      <t>ジギョウ</t>
    </rPh>
    <rPh sb="362" eb="364">
      <t>キボ</t>
    </rPh>
    <rPh sb="364" eb="366">
      <t>ヒリツ</t>
    </rPh>
    <rPh sb="388" eb="389">
      <t>オオ</t>
    </rPh>
    <rPh sb="391" eb="393">
      <t>ウワマワ</t>
    </rPh>
    <rPh sb="398" eb="401">
      <t>シヨウリョウ</t>
    </rPh>
    <rPh sb="401" eb="403">
      <t>シュウニュウ</t>
    </rPh>
    <rPh sb="404" eb="405">
      <t>タイ</t>
    </rPh>
    <rPh sb="407" eb="409">
      <t>キギョウ</t>
    </rPh>
    <rPh sb="409" eb="410">
      <t>サイ</t>
    </rPh>
    <rPh sb="410" eb="412">
      <t>ザンダカ</t>
    </rPh>
    <rPh sb="413" eb="415">
      <t>ワリアイ</t>
    </rPh>
    <rPh sb="416" eb="417">
      <t>タカ</t>
    </rPh>
    <rPh sb="439" eb="441">
      <t>ケイヒ</t>
    </rPh>
    <rPh sb="441" eb="443">
      <t>カイシュウ</t>
    </rPh>
    <rPh sb="443" eb="444">
      <t>リツ</t>
    </rPh>
    <rPh sb="456" eb="457">
      <t>オヨ</t>
    </rPh>
    <rPh sb="458" eb="460">
      <t>ゼンコク</t>
    </rPh>
    <rPh sb="460" eb="462">
      <t>ヘイキン</t>
    </rPh>
    <rPh sb="467" eb="468">
      <t>シタ</t>
    </rPh>
    <rPh sb="474" eb="477">
      <t>シヨウリョウ</t>
    </rPh>
    <rPh sb="478" eb="480">
      <t>カイシュウ</t>
    </rPh>
    <rPh sb="483" eb="485">
      <t>オスイ</t>
    </rPh>
    <rPh sb="485" eb="487">
      <t>ショリ</t>
    </rPh>
    <rPh sb="487" eb="488">
      <t>ヒ</t>
    </rPh>
    <rPh sb="489" eb="491">
      <t>ハンブン</t>
    </rPh>
    <rPh sb="491" eb="493">
      <t>テイド</t>
    </rPh>
    <rPh sb="495" eb="496">
      <t>マカナ</t>
    </rPh>
    <rPh sb="501" eb="503">
      <t>ジョウキョウ</t>
    </rPh>
    <rPh sb="509" eb="512">
      <t>シヨウリョウ</t>
    </rPh>
    <rPh sb="513" eb="515">
      <t>ミナオ</t>
    </rPh>
    <rPh sb="517" eb="520">
      <t>フカヒ</t>
    </rPh>
    <rPh sb="521" eb="523">
      <t>ジョウキョウ</t>
    </rPh>
    <rPh sb="532" eb="534">
      <t>オスイ</t>
    </rPh>
    <rPh sb="534" eb="536">
      <t>ショリ</t>
    </rPh>
    <rPh sb="536" eb="538">
      <t>ゲンカ</t>
    </rPh>
    <rPh sb="545" eb="546">
      <t>エン</t>
    </rPh>
    <rPh sb="552" eb="553">
      <t>チカ</t>
    </rPh>
    <rPh sb="557" eb="559">
      <t>スイセン</t>
    </rPh>
    <rPh sb="559" eb="560">
      <t>カ</t>
    </rPh>
    <rPh sb="560" eb="561">
      <t>リツ</t>
    </rPh>
    <rPh sb="579" eb="581">
      <t>ウワマワ</t>
    </rPh>
    <rPh sb="587" eb="589">
      <t>ゼンコク</t>
    </rPh>
    <rPh sb="589" eb="591">
      <t>ヘイキン</t>
    </rPh>
    <rPh sb="592" eb="594">
      <t>シタマワ</t>
    </rPh>
    <rPh sb="599" eb="601">
      <t>コンゴ</t>
    </rPh>
    <rPh sb="607" eb="609">
      <t>メザ</t>
    </rPh>
    <rPh sb="610" eb="611">
      <t>ト</t>
    </rPh>
    <rPh sb="612" eb="613">
      <t>ク</t>
    </rPh>
    <rPh sb="615" eb="616">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</si>
</sst>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2.16</c:v>
                </c:pt>
                <c:pt idx="4" formatCode="#,##0.00;&quot;△&quot;#,##0.00">
                  <c:v>0</c:v>
                </c:pt>
              </c:numCache>
            </c:numRef>
          </c:val>
          <c:extLst>
            <c:ext xmlns:c16="http://schemas.microsoft.com/office/drawing/2014/chart" uri="{C3380CC4-5D6E-409C-BE32-E72D297353CC}">
              <c16:uniqueId val="{00000000-87B5-43B8-8E38-BF1405BD955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0.12</c:v>
                </c:pt>
                <c:pt idx="4">
                  <c:v>0.15</c:v>
                </c:pt>
              </c:numCache>
            </c:numRef>
          </c:val>
          <c:smooth val="0"/>
          <c:extLst>
            <c:ext xmlns:c16="http://schemas.microsoft.com/office/drawing/2014/chart" uri="{C3380CC4-5D6E-409C-BE32-E72D297353CC}">
              <c16:uniqueId val="{00000001-87B5-43B8-8E38-BF1405BD955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E6-497F-91AE-5A95BA036E4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61.4</c:v>
                </c:pt>
                <c:pt idx="4">
                  <c:v>61.51</c:v>
                </c:pt>
              </c:numCache>
            </c:numRef>
          </c:val>
          <c:smooth val="0"/>
          <c:extLst>
            <c:ext xmlns:c16="http://schemas.microsoft.com/office/drawing/2014/chart" uri="{C3380CC4-5D6E-409C-BE32-E72D297353CC}">
              <c16:uniqueId val="{00000001-00E6-497F-91AE-5A95BA036E4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88.76</c:v>
                </c:pt>
                <c:pt idx="4">
                  <c:v>90.56</c:v>
                </c:pt>
              </c:numCache>
            </c:numRef>
          </c:val>
          <c:extLst>
            <c:ext xmlns:c16="http://schemas.microsoft.com/office/drawing/2014/chart" uri="{C3380CC4-5D6E-409C-BE32-E72D297353CC}">
              <c16:uniqueId val="{00000000-BDED-4B6D-92A7-A33F2EBE0CB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86.28</c:v>
                </c:pt>
                <c:pt idx="4">
                  <c:v>85.82</c:v>
                </c:pt>
              </c:numCache>
            </c:numRef>
          </c:val>
          <c:smooth val="0"/>
          <c:extLst>
            <c:ext xmlns:c16="http://schemas.microsoft.com/office/drawing/2014/chart" uri="{C3380CC4-5D6E-409C-BE32-E72D297353CC}">
              <c16:uniqueId val="{00000001-BDED-4B6D-92A7-A33F2EBE0CB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63.17</c:v>
                </c:pt>
                <c:pt idx="4">
                  <c:v>95.63</c:v>
                </c:pt>
              </c:numCache>
            </c:numRef>
          </c:val>
          <c:extLst>
            <c:ext xmlns:c16="http://schemas.microsoft.com/office/drawing/2014/chart" uri="{C3380CC4-5D6E-409C-BE32-E72D297353CC}">
              <c16:uniqueId val="{00000000-3D7C-4446-A0B8-86EC104E3F9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107.15</c:v>
                </c:pt>
                <c:pt idx="4">
                  <c:v>109.91</c:v>
                </c:pt>
              </c:numCache>
            </c:numRef>
          </c:val>
          <c:smooth val="0"/>
          <c:extLst>
            <c:ext xmlns:c16="http://schemas.microsoft.com/office/drawing/2014/chart" uri="{C3380CC4-5D6E-409C-BE32-E72D297353CC}">
              <c16:uniqueId val="{00000001-3D7C-4446-A0B8-86EC104E3F9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30.32</c:v>
                </c:pt>
                <c:pt idx="4">
                  <c:v>31.3</c:v>
                </c:pt>
              </c:numCache>
            </c:numRef>
          </c:val>
          <c:extLst>
            <c:ext xmlns:c16="http://schemas.microsoft.com/office/drawing/2014/chart" uri="{C3380CC4-5D6E-409C-BE32-E72D297353CC}">
              <c16:uniqueId val="{00000000-AC2A-471A-8897-D14461FAE3A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17.239999999999998</c:v>
                </c:pt>
                <c:pt idx="4">
                  <c:v>15.29</c:v>
                </c:pt>
              </c:numCache>
            </c:numRef>
          </c:val>
          <c:smooth val="0"/>
          <c:extLst>
            <c:ext xmlns:c16="http://schemas.microsoft.com/office/drawing/2014/chart" uri="{C3380CC4-5D6E-409C-BE32-E72D297353CC}">
              <c16:uniqueId val="{00000001-AC2A-471A-8897-D14461FAE3A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F13-4AF2-8C71-6CCCCA2E03F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0.11</c:v>
                </c:pt>
                <c:pt idx="4">
                  <c:v>0.11</c:v>
                </c:pt>
              </c:numCache>
            </c:numRef>
          </c:val>
          <c:smooth val="0"/>
          <c:extLst>
            <c:ext xmlns:c16="http://schemas.microsoft.com/office/drawing/2014/chart" uri="{C3380CC4-5D6E-409C-BE32-E72D297353CC}">
              <c16:uniqueId val="{00000001-6F13-4AF2-8C71-6CCCCA2E03F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166.4</c:v>
                </c:pt>
                <c:pt idx="4">
                  <c:v>29.75</c:v>
                </c:pt>
              </c:numCache>
            </c:numRef>
          </c:val>
          <c:extLst>
            <c:ext xmlns:c16="http://schemas.microsoft.com/office/drawing/2014/chart" uri="{C3380CC4-5D6E-409C-BE32-E72D297353CC}">
              <c16:uniqueId val="{00000000-5A79-4949-B1F3-F013C841DB8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15.68</c:v>
                </c:pt>
                <c:pt idx="4">
                  <c:v>9.42</c:v>
                </c:pt>
              </c:numCache>
            </c:numRef>
          </c:val>
          <c:smooth val="0"/>
          <c:extLst>
            <c:ext xmlns:c16="http://schemas.microsoft.com/office/drawing/2014/chart" uri="{C3380CC4-5D6E-409C-BE32-E72D297353CC}">
              <c16:uniqueId val="{00000001-5A79-4949-B1F3-F013C841DB8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32.049999999999997</c:v>
                </c:pt>
                <c:pt idx="4">
                  <c:v>27.45</c:v>
                </c:pt>
              </c:numCache>
            </c:numRef>
          </c:val>
          <c:extLst>
            <c:ext xmlns:c16="http://schemas.microsoft.com/office/drawing/2014/chart" uri="{C3380CC4-5D6E-409C-BE32-E72D297353CC}">
              <c16:uniqueId val="{00000000-75E4-4261-81FA-806349D8E58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46.82</c:v>
                </c:pt>
                <c:pt idx="4">
                  <c:v>47.61</c:v>
                </c:pt>
              </c:numCache>
            </c:numRef>
          </c:val>
          <c:smooth val="0"/>
          <c:extLst>
            <c:ext xmlns:c16="http://schemas.microsoft.com/office/drawing/2014/chart" uri="{C3380CC4-5D6E-409C-BE32-E72D297353CC}">
              <c16:uniqueId val="{00000001-75E4-4261-81FA-806349D8E58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4346.63</c:v>
                </c:pt>
                <c:pt idx="4">
                  <c:v>2364.75</c:v>
                </c:pt>
              </c:numCache>
            </c:numRef>
          </c:val>
          <c:extLst>
            <c:ext xmlns:c16="http://schemas.microsoft.com/office/drawing/2014/chart" uri="{C3380CC4-5D6E-409C-BE32-E72D297353CC}">
              <c16:uniqueId val="{00000000-4F0F-479A-9DF3-415DF3228A8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1028.05</c:v>
                </c:pt>
                <c:pt idx="4">
                  <c:v>1092.22</c:v>
                </c:pt>
              </c:numCache>
            </c:numRef>
          </c:val>
          <c:smooth val="0"/>
          <c:extLst>
            <c:ext xmlns:c16="http://schemas.microsoft.com/office/drawing/2014/chart" uri="{C3380CC4-5D6E-409C-BE32-E72D297353CC}">
              <c16:uniqueId val="{00000001-4F0F-479A-9DF3-415DF3228A8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54.48</c:v>
                </c:pt>
                <c:pt idx="4">
                  <c:v>56.78</c:v>
                </c:pt>
              </c:numCache>
            </c:numRef>
          </c:val>
          <c:extLst>
            <c:ext xmlns:c16="http://schemas.microsoft.com/office/drawing/2014/chart" uri="{C3380CC4-5D6E-409C-BE32-E72D297353CC}">
              <c16:uniqueId val="{00000000-B163-4888-AB7C-4C28C52FA25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94.73</c:v>
                </c:pt>
                <c:pt idx="4">
                  <c:v>97.53</c:v>
                </c:pt>
              </c:numCache>
            </c:numRef>
          </c:val>
          <c:smooth val="0"/>
          <c:extLst>
            <c:ext xmlns:c16="http://schemas.microsoft.com/office/drawing/2014/chart" uri="{C3380CC4-5D6E-409C-BE32-E72D297353CC}">
              <c16:uniqueId val="{00000001-B163-4888-AB7C-4C28C52FA25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158.41999999999999</c:v>
                </c:pt>
                <c:pt idx="4">
                  <c:v>151.25</c:v>
                </c:pt>
              </c:numCache>
            </c:numRef>
          </c:val>
          <c:extLst>
            <c:ext xmlns:c16="http://schemas.microsoft.com/office/drawing/2014/chart" uri="{C3380CC4-5D6E-409C-BE32-E72D297353CC}">
              <c16:uniqueId val="{00000000-460A-4654-85B4-C0BC697C659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160.91</c:v>
                </c:pt>
                <c:pt idx="4">
                  <c:v>155.83000000000001</c:v>
                </c:pt>
              </c:numCache>
            </c:numRef>
          </c:val>
          <c:smooth val="0"/>
          <c:extLst>
            <c:ext xmlns:c16="http://schemas.microsoft.com/office/drawing/2014/chart" uri="{C3380CC4-5D6E-409C-BE32-E72D297353CC}">
              <c16:uniqueId val="{00000001-460A-4654-85B4-C0BC697C659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Y11" zoomScale="160" zoomScaleNormal="160" workbookViewId="0">
      <selection activeCell="BL45" sqref="BL45:BZ46"/>
    </sheetView>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44" t="str">
        <f>データ!H6</f>
        <v>山梨県　南アルプス市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Bd2</v>
      </c>
      <c r="X8" s="49"/>
      <c r="Y8" s="49"/>
      <c r="Z8" s="49"/>
      <c r="AA8" s="49"/>
      <c r="AB8" s="49"/>
      <c r="AC8" s="49"/>
      <c r="AD8" s="50" t="str">
        <f>データ!$M$6</f>
        <v>非設置</v>
      </c>
      <c r="AE8" s="50"/>
      <c r="AF8" s="50"/>
      <c r="AG8" s="50"/>
      <c r="AH8" s="50"/>
      <c r="AI8" s="50"/>
      <c r="AJ8" s="50"/>
      <c r="AK8" s="3"/>
      <c r="AL8" s="51">
        <f>データ!S6</f>
        <v>71420</v>
      </c>
      <c r="AM8" s="51"/>
      <c r="AN8" s="51"/>
      <c r="AO8" s="51"/>
      <c r="AP8" s="51"/>
      <c r="AQ8" s="51"/>
      <c r="AR8" s="51"/>
      <c r="AS8" s="51"/>
      <c r="AT8" s="46">
        <f>データ!T6</f>
        <v>264.14</v>
      </c>
      <c r="AU8" s="46"/>
      <c r="AV8" s="46"/>
      <c r="AW8" s="46"/>
      <c r="AX8" s="46"/>
      <c r="AY8" s="46"/>
      <c r="AZ8" s="46"/>
      <c r="BA8" s="46"/>
      <c r="BB8" s="46">
        <f>データ!U6</f>
        <v>270.39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5">
      <c r="A10" s="2"/>
      <c r="B10" s="46" t="str">
        <f>データ!N6</f>
        <v>-</v>
      </c>
      <c r="C10" s="46"/>
      <c r="D10" s="46"/>
      <c r="E10" s="46"/>
      <c r="F10" s="46"/>
      <c r="G10" s="46"/>
      <c r="H10" s="46"/>
      <c r="I10" s="46">
        <f>データ!O6</f>
        <v>52.39</v>
      </c>
      <c r="J10" s="46"/>
      <c r="K10" s="46"/>
      <c r="L10" s="46"/>
      <c r="M10" s="46"/>
      <c r="N10" s="46"/>
      <c r="O10" s="46"/>
      <c r="P10" s="46">
        <f>データ!P6</f>
        <v>50.87</v>
      </c>
      <c r="Q10" s="46"/>
      <c r="R10" s="46"/>
      <c r="S10" s="46"/>
      <c r="T10" s="46"/>
      <c r="U10" s="46"/>
      <c r="V10" s="46"/>
      <c r="W10" s="46">
        <f>データ!Q6</f>
        <v>91.41</v>
      </c>
      <c r="X10" s="46"/>
      <c r="Y10" s="46"/>
      <c r="Z10" s="46"/>
      <c r="AA10" s="46"/>
      <c r="AB10" s="46"/>
      <c r="AC10" s="46"/>
      <c r="AD10" s="51">
        <f>データ!R6</f>
        <v>1700</v>
      </c>
      <c r="AE10" s="51"/>
      <c r="AF10" s="51"/>
      <c r="AG10" s="51"/>
      <c r="AH10" s="51"/>
      <c r="AI10" s="51"/>
      <c r="AJ10" s="51"/>
      <c r="AK10" s="2"/>
      <c r="AL10" s="51">
        <f>データ!V6</f>
        <v>36242</v>
      </c>
      <c r="AM10" s="51"/>
      <c r="AN10" s="51"/>
      <c r="AO10" s="51"/>
      <c r="AP10" s="51"/>
      <c r="AQ10" s="51"/>
      <c r="AR10" s="51"/>
      <c r="AS10" s="51"/>
      <c r="AT10" s="46">
        <f>データ!W6</f>
        <v>13.54</v>
      </c>
      <c r="AU10" s="46"/>
      <c r="AV10" s="46"/>
      <c r="AW10" s="46"/>
      <c r="AX10" s="46"/>
      <c r="AY10" s="46"/>
      <c r="AZ10" s="46"/>
      <c r="BA10" s="46"/>
      <c r="BB10" s="46">
        <f>データ!X6</f>
        <v>2676.66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117</v>
      </c>
      <c r="BM16" s="77"/>
      <c r="BN16" s="77"/>
      <c r="BO16" s="77"/>
      <c r="BP16" s="77"/>
      <c r="BQ16" s="77"/>
      <c r="BR16" s="77"/>
      <c r="BS16" s="77"/>
      <c r="BT16" s="77"/>
      <c r="BU16" s="77"/>
      <c r="BV16" s="77"/>
      <c r="BW16" s="77"/>
      <c r="BX16" s="77"/>
      <c r="BY16" s="77"/>
      <c r="BZ16" s="78"/>
    </row>
    <row r="17" spans="1:78" ht="13.5" customHeight="1" x14ac:dyDescent="0.2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2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2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2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2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2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2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2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2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2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2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2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2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2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2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2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2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2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2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2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2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2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2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2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2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2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2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2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2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2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2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5">
      <c r="C83" s="2" t="s">
        <v>30</v>
      </c>
    </row>
    <row r="84" spans="1:78" hidden="1" x14ac:dyDescent="0.2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lA3GzVsqprnsXu8E78Hjfwe7bLnaa8iNaM10xtlnAWUc8+YWOFaA6CqPCIgtizppBMMOcpAk26QX0JABiP4SYA==" saltValue="N0PXwCk2nIho+WapQ291C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3" x14ac:dyDescent="0.25"/>
  <cols>
    <col min="2" max="144" width="11.84375" customWidth="1"/>
  </cols>
  <sheetData>
    <row r="1" spans="1:148" x14ac:dyDescent="0.2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2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2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5">
      <c r="A6" s="28" t="s">
        <v>95</v>
      </c>
      <c r="B6" s="33">
        <f>B7</f>
        <v>2020</v>
      </c>
      <c r="C6" s="33">
        <f t="shared" ref="C6:X6" si="3">C7</f>
        <v>192082</v>
      </c>
      <c r="D6" s="33">
        <f t="shared" si="3"/>
        <v>46</v>
      </c>
      <c r="E6" s="33">
        <f t="shared" si="3"/>
        <v>17</v>
      </c>
      <c r="F6" s="33">
        <f t="shared" si="3"/>
        <v>1</v>
      </c>
      <c r="G6" s="33">
        <f t="shared" si="3"/>
        <v>0</v>
      </c>
      <c r="H6" s="33" t="str">
        <f t="shared" si="3"/>
        <v>山梨県　南アルプス市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52.39</v>
      </c>
      <c r="P6" s="34">
        <f t="shared" si="3"/>
        <v>50.87</v>
      </c>
      <c r="Q6" s="34">
        <f t="shared" si="3"/>
        <v>91.41</v>
      </c>
      <c r="R6" s="34">
        <f t="shared" si="3"/>
        <v>1700</v>
      </c>
      <c r="S6" s="34">
        <f t="shared" si="3"/>
        <v>71420</v>
      </c>
      <c r="T6" s="34">
        <f t="shared" si="3"/>
        <v>264.14</v>
      </c>
      <c r="U6" s="34">
        <f t="shared" si="3"/>
        <v>270.39</v>
      </c>
      <c r="V6" s="34">
        <f t="shared" si="3"/>
        <v>36242</v>
      </c>
      <c r="W6" s="34">
        <f t="shared" si="3"/>
        <v>13.54</v>
      </c>
      <c r="X6" s="34">
        <f t="shared" si="3"/>
        <v>2676.66</v>
      </c>
      <c r="Y6" s="35" t="str">
        <f>IF(Y7="",NA(),Y7)</f>
        <v>-</v>
      </c>
      <c r="Z6" s="35" t="str">
        <f t="shared" ref="Z6:AH6" si="4">IF(Z7="",NA(),Z7)</f>
        <v>-</v>
      </c>
      <c r="AA6" s="35" t="str">
        <f t="shared" si="4"/>
        <v>-</v>
      </c>
      <c r="AB6" s="35">
        <f t="shared" si="4"/>
        <v>63.17</v>
      </c>
      <c r="AC6" s="35">
        <f t="shared" si="4"/>
        <v>95.63</v>
      </c>
      <c r="AD6" s="35" t="str">
        <f t="shared" si="4"/>
        <v>-</v>
      </c>
      <c r="AE6" s="35" t="str">
        <f t="shared" si="4"/>
        <v>-</v>
      </c>
      <c r="AF6" s="35" t="str">
        <f t="shared" si="4"/>
        <v>-</v>
      </c>
      <c r="AG6" s="35">
        <f t="shared" si="4"/>
        <v>107.15</v>
      </c>
      <c r="AH6" s="35">
        <f t="shared" si="4"/>
        <v>109.91</v>
      </c>
      <c r="AI6" s="34" t="str">
        <f>IF(AI7="","",IF(AI7="-","【-】","【"&amp;SUBSTITUTE(TEXT(AI7,"#,##0.00"),"-","△")&amp;"】"))</f>
        <v>【106.67】</v>
      </c>
      <c r="AJ6" s="35" t="str">
        <f>IF(AJ7="",NA(),AJ7)</f>
        <v>-</v>
      </c>
      <c r="AK6" s="35" t="str">
        <f t="shared" ref="AK6:AS6" si="5">IF(AK7="",NA(),AK7)</f>
        <v>-</v>
      </c>
      <c r="AL6" s="35" t="str">
        <f t="shared" si="5"/>
        <v>-</v>
      </c>
      <c r="AM6" s="35">
        <f t="shared" si="5"/>
        <v>166.4</v>
      </c>
      <c r="AN6" s="35">
        <f t="shared" si="5"/>
        <v>29.75</v>
      </c>
      <c r="AO6" s="35" t="str">
        <f t="shared" si="5"/>
        <v>-</v>
      </c>
      <c r="AP6" s="35" t="str">
        <f t="shared" si="5"/>
        <v>-</v>
      </c>
      <c r="AQ6" s="35" t="str">
        <f t="shared" si="5"/>
        <v>-</v>
      </c>
      <c r="AR6" s="35">
        <f t="shared" si="5"/>
        <v>15.68</v>
      </c>
      <c r="AS6" s="35">
        <f t="shared" si="5"/>
        <v>9.42</v>
      </c>
      <c r="AT6" s="34" t="str">
        <f>IF(AT7="","",IF(AT7="-","【-】","【"&amp;SUBSTITUTE(TEXT(AT7,"#,##0.00"),"-","△")&amp;"】"))</f>
        <v>【3.64】</v>
      </c>
      <c r="AU6" s="35" t="str">
        <f>IF(AU7="",NA(),AU7)</f>
        <v>-</v>
      </c>
      <c r="AV6" s="35" t="str">
        <f t="shared" ref="AV6:BD6" si="6">IF(AV7="",NA(),AV7)</f>
        <v>-</v>
      </c>
      <c r="AW6" s="35" t="str">
        <f t="shared" si="6"/>
        <v>-</v>
      </c>
      <c r="AX6" s="35">
        <f t="shared" si="6"/>
        <v>32.049999999999997</v>
      </c>
      <c r="AY6" s="35">
        <f t="shared" si="6"/>
        <v>27.45</v>
      </c>
      <c r="AZ6" s="35" t="str">
        <f t="shared" si="6"/>
        <v>-</v>
      </c>
      <c r="BA6" s="35" t="str">
        <f t="shared" si="6"/>
        <v>-</v>
      </c>
      <c r="BB6" s="35" t="str">
        <f t="shared" si="6"/>
        <v>-</v>
      </c>
      <c r="BC6" s="35">
        <f t="shared" si="6"/>
        <v>46.82</v>
      </c>
      <c r="BD6" s="35">
        <f t="shared" si="6"/>
        <v>47.61</v>
      </c>
      <c r="BE6" s="34" t="str">
        <f>IF(BE7="","",IF(BE7="-","【-】","【"&amp;SUBSTITUTE(TEXT(BE7,"#,##0.00"),"-","△")&amp;"】"))</f>
        <v>【67.52】</v>
      </c>
      <c r="BF6" s="35" t="str">
        <f>IF(BF7="",NA(),BF7)</f>
        <v>-</v>
      </c>
      <c r="BG6" s="35" t="str">
        <f t="shared" ref="BG6:BO6" si="7">IF(BG7="",NA(),BG7)</f>
        <v>-</v>
      </c>
      <c r="BH6" s="35" t="str">
        <f t="shared" si="7"/>
        <v>-</v>
      </c>
      <c r="BI6" s="35">
        <f t="shared" si="7"/>
        <v>4346.63</v>
      </c>
      <c r="BJ6" s="35">
        <f t="shared" si="7"/>
        <v>2364.75</v>
      </c>
      <c r="BK6" s="35" t="str">
        <f t="shared" si="7"/>
        <v>-</v>
      </c>
      <c r="BL6" s="35" t="str">
        <f t="shared" si="7"/>
        <v>-</v>
      </c>
      <c r="BM6" s="35" t="str">
        <f t="shared" si="7"/>
        <v>-</v>
      </c>
      <c r="BN6" s="35">
        <f t="shared" si="7"/>
        <v>1028.05</v>
      </c>
      <c r="BO6" s="35">
        <f t="shared" si="7"/>
        <v>1092.22</v>
      </c>
      <c r="BP6" s="34" t="str">
        <f>IF(BP7="","",IF(BP7="-","【-】","【"&amp;SUBSTITUTE(TEXT(BP7,"#,##0.00"),"-","△")&amp;"】"))</f>
        <v>【705.21】</v>
      </c>
      <c r="BQ6" s="35" t="str">
        <f>IF(BQ7="",NA(),BQ7)</f>
        <v>-</v>
      </c>
      <c r="BR6" s="35" t="str">
        <f t="shared" ref="BR6:BZ6" si="8">IF(BR7="",NA(),BR7)</f>
        <v>-</v>
      </c>
      <c r="BS6" s="35" t="str">
        <f t="shared" si="8"/>
        <v>-</v>
      </c>
      <c r="BT6" s="35">
        <f t="shared" si="8"/>
        <v>54.48</v>
      </c>
      <c r="BU6" s="35">
        <f t="shared" si="8"/>
        <v>56.78</v>
      </c>
      <c r="BV6" s="35" t="str">
        <f t="shared" si="8"/>
        <v>-</v>
      </c>
      <c r="BW6" s="35" t="str">
        <f t="shared" si="8"/>
        <v>-</v>
      </c>
      <c r="BX6" s="35" t="str">
        <f t="shared" si="8"/>
        <v>-</v>
      </c>
      <c r="BY6" s="35">
        <f t="shared" si="8"/>
        <v>94.73</v>
      </c>
      <c r="BZ6" s="35">
        <f t="shared" si="8"/>
        <v>97.53</v>
      </c>
      <c r="CA6" s="34" t="str">
        <f>IF(CA7="","",IF(CA7="-","【-】","【"&amp;SUBSTITUTE(TEXT(CA7,"#,##0.00"),"-","△")&amp;"】"))</f>
        <v>【98.96】</v>
      </c>
      <c r="CB6" s="35" t="str">
        <f>IF(CB7="",NA(),CB7)</f>
        <v>-</v>
      </c>
      <c r="CC6" s="35" t="str">
        <f t="shared" ref="CC6:CK6" si="9">IF(CC7="",NA(),CC7)</f>
        <v>-</v>
      </c>
      <c r="CD6" s="35" t="str">
        <f t="shared" si="9"/>
        <v>-</v>
      </c>
      <c r="CE6" s="35">
        <f t="shared" si="9"/>
        <v>158.41999999999999</v>
      </c>
      <c r="CF6" s="35">
        <f t="shared" si="9"/>
        <v>151.25</v>
      </c>
      <c r="CG6" s="35" t="str">
        <f t="shared" si="9"/>
        <v>-</v>
      </c>
      <c r="CH6" s="35" t="str">
        <f t="shared" si="9"/>
        <v>-</v>
      </c>
      <c r="CI6" s="35" t="str">
        <f t="shared" si="9"/>
        <v>-</v>
      </c>
      <c r="CJ6" s="35">
        <f t="shared" si="9"/>
        <v>160.91</v>
      </c>
      <c r="CK6" s="35">
        <f t="shared" si="9"/>
        <v>155.83000000000001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61.4</v>
      </c>
      <c r="CV6" s="35">
        <f t="shared" si="10"/>
        <v>61.51</v>
      </c>
      <c r="CW6" s="34" t="str">
        <f>IF(CW7="","",IF(CW7="-","【-】","【"&amp;SUBSTITUTE(TEXT(CW7,"#,##0.00"),"-","△")&amp;"】"))</f>
        <v>【59.57】</v>
      </c>
      <c r="CX6" s="35" t="str">
        <f>IF(CX7="",NA(),CX7)</f>
        <v>-</v>
      </c>
      <c r="CY6" s="35" t="str">
        <f t="shared" ref="CY6:DG6" si="11">IF(CY7="",NA(),CY7)</f>
        <v>-</v>
      </c>
      <c r="CZ6" s="35" t="str">
        <f t="shared" si="11"/>
        <v>-</v>
      </c>
      <c r="DA6" s="35">
        <f t="shared" si="11"/>
        <v>88.76</v>
      </c>
      <c r="DB6" s="35">
        <f t="shared" si="11"/>
        <v>90.56</v>
      </c>
      <c r="DC6" s="35" t="str">
        <f t="shared" si="11"/>
        <v>-</v>
      </c>
      <c r="DD6" s="35" t="str">
        <f t="shared" si="11"/>
        <v>-</v>
      </c>
      <c r="DE6" s="35" t="str">
        <f t="shared" si="11"/>
        <v>-</v>
      </c>
      <c r="DF6" s="35">
        <f t="shared" si="11"/>
        <v>86.28</v>
      </c>
      <c r="DG6" s="35">
        <f t="shared" si="11"/>
        <v>85.82</v>
      </c>
      <c r="DH6" s="34" t="str">
        <f>IF(DH7="","",IF(DH7="-","【-】","【"&amp;SUBSTITUTE(TEXT(DH7,"#,##0.00"),"-","△")&amp;"】"))</f>
        <v>【95.57】</v>
      </c>
      <c r="DI6" s="35" t="str">
        <f>IF(DI7="",NA(),DI7)</f>
        <v>-</v>
      </c>
      <c r="DJ6" s="35" t="str">
        <f t="shared" ref="DJ6:DR6" si="12">IF(DJ7="",NA(),DJ7)</f>
        <v>-</v>
      </c>
      <c r="DK6" s="35" t="str">
        <f t="shared" si="12"/>
        <v>-</v>
      </c>
      <c r="DL6" s="35">
        <f t="shared" si="12"/>
        <v>30.32</v>
      </c>
      <c r="DM6" s="35">
        <f t="shared" si="12"/>
        <v>31.3</v>
      </c>
      <c r="DN6" s="35" t="str">
        <f t="shared" si="12"/>
        <v>-</v>
      </c>
      <c r="DO6" s="35" t="str">
        <f t="shared" si="12"/>
        <v>-</v>
      </c>
      <c r="DP6" s="35" t="str">
        <f t="shared" si="12"/>
        <v>-</v>
      </c>
      <c r="DQ6" s="35">
        <f t="shared" si="12"/>
        <v>17.239999999999998</v>
      </c>
      <c r="DR6" s="35">
        <f t="shared" si="12"/>
        <v>15.29</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0.11</v>
      </c>
      <c r="EC6" s="35">
        <f t="shared" si="13"/>
        <v>0.11</v>
      </c>
      <c r="ED6" s="34" t="str">
        <f>IF(ED7="","",IF(ED7="-","【-】","【"&amp;SUBSTITUTE(TEXT(ED7,"#,##0.00"),"-","△")&amp;"】"))</f>
        <v>【5.72】</v>
      </c>
      <c r="EE6" s="35" t="str">
        <f>IF(EE7="",NA(),EE7)</f>
        <v>-</v>
      </c>
      <c r="EF6" s="35" t="str">
        <f t="shared" ref="EF6:EN6" si="14">IF(EF7="",NA(),EF7)</f>
        <v>-</v>
      </c>
      <c r="EG6" s="35" t="str">
        <f t="shared" si="14"/>
        <v>-</v>
      </c>
      <c r="EH6" s="35">
        <f t="shared" si="14"/>
        <v>2.16</v>
      </c>
      <c r="EI6" s="34">
        <f t="shared" si="14"/>
        <v>0</v>
      </c>
      <c r="EJ6" s="35" t="str">
        <f t="shared" si="14"/>
        <v>-</v>
      </c>
      <c r="EK6" s="35" t="str">
        <f t="shared" si="14"/>
        <v>-</v>
      </c>
      <c r="EL6" s="35" t="str">
        <f t="shared" si="14"/>
        <v>-</v>
      </c>
      <c r="EM6" s="35">
        <f t="shared" si="14"/>
        <v>0.12</v>
      </c>
      <c r="EN6" s="35">
        <f t="shared" si="14"/>
        <v>0.15</v>
      </c>
      <c r="EO6" s="34" t="str">
        <f>IF(EO7="","",IF(EO7="-","【-】","【"&amp;SUBSTITUTE(TEXT(EO7,"#,##0.00"),"-","△")&amp;"】"))</f>
        <v>【0.30】</v>
      </c>
    </row>
    <row r="7" spans="1:148" s="36" customFormat="1" x14ac:dyDescent="0.25">
      <c r="A7" s="28"/>
      <c r="B7" s="37">
        <v>2020</v>
      </c>
      <c r="C7" s="37">
        <v>192082</v>
      </c>
      <c r="D7" s="37">
        <v>46</v>
      </c>
      <c r="E7" s="37">
        <v>17</v>
      </c>
      <c r="F7" s="37">
        <v>1</v>
      </c>
      <c r="G7" s="37">
        <v>0</v>
      </c>
      <c r="H7" s="37" t="s">
        <v>96</v>
      </c>
      <c r="I7" s="37" t="s">
        <v>97</v>
      </c>
      <c r="J7" s="37" t="s">
        <v>98</v>
      </c>
      <c r="K7" s="37" t="s">
        <v>99</v>
      </c>
      <c r="L7" s="37" t="s">
        <v>100</v>
      </c>
      <c r="M7" s="37" t="s">
        <v>101</v>
      </c>
      <c r="N7" s="38" t="s">
        <v>102</v>
      </c>
      <c r="O7" s="38">
        <v>52.39</v>
      </c>
      <c r="P7" s="38">
        <v>50.87</v>
      </c>
      <c r="Q7" s="38">
        <v>91.41</v>
      </c>
      <c r="R7" s="38">
        <v>1700</v>
      </c>
      <c r="S7" s="38">
        <v>71420</v>
      </c>
      <c r="T7" s="38">
        <v>264.14</v>
      </c>
      <c r="U7" s="38">
        <v>270.39</v>
      </c>
      <c r="V7" s="38">
        <v>36242</v>
      </c>
      <c r="W7" s="38">
        <v>13.54</v>
      </c>
      <c r="X7" s="38">
        <v>2676.66</v>
      </c>
      <c r="Y7" s="38" t="s">
        <v>102</v>
      </c>
      <c r="Z7" s="38" t="s">
        <v>102</v>
      </c>
      <c r="AA7" s="38" t="s">
        <v>102</v>
      </c>
      <c r="AB7" s="38">
        <v>63.17</v>
      </c>
      <c r="AC7" s="38">
        <v>95.63</v>
      </c>
      <c r="AD7" s="38" t="s">
        <v>102</v>
      </c>
      <c r="AE7" s="38" t="s">
        <v>102</v>
      </c>
      <c r="AF7" s="38" t="s">
        <v>102</v>
      </c>
      <c r="AG7" s="38">
        <v>107.15</v>
      </c>
      <c r="AH7" s="38">
        <v>109.91</v>
      </c>
      <c r="AI7" s="38">
        <v>106.67</v>
      </c>
      <c r="AJ7" s="38" t="s">
        <v>102</v>
      </c>
      <c r="AK7" s="38" t="s">
        <v>102</v>
      </c>
      <c r="AL7" s="38" t="s">
        <v>102</v>
      </c>
      <c r="AM7" s="38">
        <v>166.4</v>
      </c>
      <c r="AN7" s="38">
        <v>29.75</v>
      </c>
      <c r="AO7" s="38" t="s">
        <v>102</v>
      </c>
      <c r="AP7" s="38" t="s">
        <v>102</v>
      </c>
      <c r="AQ7" s="38" t="s">
        <v>102</v>
      </c>
      <c r="AR7" s="38">
        <v>15.68</v>
      </c>
      <c r="AS7" s="38">
        <v>9.42</v>
      </c>
      <c r="AT7" s="38">
        <v>3.64</v>
      </c>
      <c r="AU7" s="38" t="s">
        <v>102</v>
      </c>
      <c r="AV7" s="38" t="s">
        <v>102</v>
      </c>
      <c r="AW7" s="38" t="s">
        <v>102</v>
      </c>
      <c r="AX7" s="38">
        <v>32.049999999999997</v>
      </c>
      <c r="AY7" s="38">
        <v>27.45</v>
      </c>
      <c r="AZ7" s="38" t="s">
        <v>102</v>
      </c>
      <c r="BA7" s="38" t="s">
        <v>102</v>
      </c>
      <c r="BB7" s="38" t="s">
        <v>102</v>
      </c>
      <c r="BC7" s="38">
        <v>46.82</v>
      </c>
      <c r="BD7" s="38">
        <v>47.61</v>
      </c>
      <c r="BE7" s="38">
        <v>67.52</v>
      </c>
      <c r="BF7" s="38" t="s">
        <v>102</v>
      </c>
      <c r="BG7" s="38" t="s">
        <v>102</v>
      </c>
      <c r="BH7" s="38" t="s">
        <v>102</v>
      </c>
      <c r="BI7" s="38">
        <v>4346.63</v>
      </c>
      <c r="BJ7" s="38">
        <v>2364.75</v>
      </c>
      <c r="BK7" s="38" t="s">
        <v>102</v>
      </c>
      <c r="BL7" s="38" t="s">
        <v>102</v>
      </c>
      <c r="BM7" s="38" t="s">
        <v>102</v>
      </c>
      <c r="BN7" s="38">
        <v>1028.05</v>
      </c>
      <c r="BO7" s="38">
        <v>1092.22</v>
      </c>
      <c r="BP7" s="38">
        <v>705.21</v>
      </c>
      <c r="BQ7" s="38" t="s">
        <v>102</v>
      </c>
      <c r="BR7" s="38" t="s">
        <v>102</v>
      </c>
      <c r="BS7" s="38" t="s">
        <v>102</v>
      </c>
      <c r="BT7" s="38">
        <v>54.48</v>
      </c>
      <c r="BU7" s="38">
        <v>56.78</v>
      </c>
      <c r="BV7" s="38" t="s">
        <v>102</v>
      </c>
      <c r="BW7" s="38" t="s">
        <v>102</v>
      </c>
      <c r="BX7" s="38" t="s">
        <v>102</v>
      </c>
      <c r="BY7" s="38">
        <v>94.73</v>
      </c>
      <c r="BZ7" s="38">
        <v>97.53</v>
      </c>
      <c r="CA7" s="38">
        <v>98.96</v>
      </c>
      <c r="CB7" s="38" t="s">
        <v>102</v>
      </c>
      <c r="CC7" s="38" t="s">
        <v>102</v>
      </c>
      <c r="CD7" s="38" t="s">
        <v>102</v>
      </c>
      <c r="CE7" s="38">
        <v>158.41999999999999</v>
      </c>
      <c r="CF7" s="38">
        <v>151.25</v>
      </c>
      <c r="CG7" s="38" t="s">
        <v>102</v>
      </c>
      <c r="CH7" s="38" t="s">
        <v>102</v>
      </c>
      <c r="CI7" s="38" t="s">
        <v>102</v>
      </c>
      <c r="CJ7" s="38">
        <v>160.91</v>
      </c>
      <c r="CK7" s="38">
        <v>155.83000000000001</v>
      </c>
      <c r="CL7" s="38">
        <v>134.52000000000001</v>
      </c>
      <c r="CM7" s="38" t="s">
        <v>102</v>
      </c>
      <c r="CN7" s="38" t="s">
        <v>102</v>
      </c>
      <c r="CO7" s="38" t="s">
        <v>102</v>
      </c>
      <c r="CP7" s="38" t="s">
        <v>102</v>
      </c>
      <c r="CQ7" s="38" t="s">
        <v>102</v>
      </c>
      <c r="CR7" s="38" t="s">
        <v>102</v>
      </c>
      <c r="CS7" s="38" t="s">
        <v>102</v>
      </c>
      <c r="CT7" s="38" t="s">
        <v>102</v>
      </c>
      <c r="CU7" s="38">
        <v>61.4</v>
      </c>
      <c r="CV7" s="38">
        <v>61.51</v>
      </c>
      <c r="CW7" s="38">
        <v>59.57</v>
      </c>
      <c r="CX7" s="38" t="s">
        <v>102</v>
      </c>
      <c r="CY7" s="38" t="s">
        <v>102</v>
      </c>
      <c r="CZ7" s="38" t="s">
        <v>102</v>
      </c>
      <c r="DA7" s="38">
        <v>88.76</v>
      </c>
      <c r="DB7" s="38">
        <v>90.56</v>
      </c>
      <c r="DC7" s="38" t="s">
        <v>102</v>
      </c>
      <c r="DD7" s="38" t="s">
        <v>102</v>
      </c>
      <c r="DE7" s="38" t="s">
        <v>102</v>
      </c>
      <c r="DF7" s="38">
        <v>86.28</v>
      </c>
      <c r="DG7" s="38">
        <v>85.82</v>
      </c>
      <c r="DH7" s="38">
        <v>95.57</v>
      </c>
      <c r="DI7" s="38" t="s">
        <v>102</v>
      </c>
      <c r="DJ7" s="38" t="s">
        <v>102</v>
      </c>
      <c r="DK7" s="38" t="s">
        <v>102</v>
      </c>
      <c r="DL7" s="38">
        <v>30.32</v>
      </c>
      <c r="DM7" s="38">
        <v>31.3</v>
      </c>
      <c r="DN7" s="38" t="s">
        <v>102</v>
      </c>
      <c r="DO7" s="38" t="s">
        <v>102</v>
      </c>
      <c r="DP7" s="38" t="s">
        <v>102</v>
      </c>
      <c r="DQ7" s="38">
        <v>17.239999999999998</v>
      </c>
      <c r="DR7" s="38">
        <v>15.29</v>
      </c>
      <c r="DS7" s="38">
        <v>36.520000000000003</v>
      </c>
      <c r="DT7" s="38" t="s">
        <v>102</v>
      </c>
      <c r="DU7" s="38" t="s">
        <v>102</v>
      </c>
      <c r="DV7" s="38" t="s">
        <v>102</v>
      </c>
      <c r="DW7" s="38">
        <v>0</v>
      </c>
      <c r="DX7" s="38">
        <v>0</v>
      </c>
      <c r="DY7" s="38" t="s">
        <v>102</v>
      </c>
      <c r="DZ7" s="38" t="s">
        <v>102</v>
      </c>
      <c r="EA7" s="38" t="s">
        <v>102</v>
      </c>
      <c r="EB7" s="38">
        <v>0.11</v>
      </c>
      <c r="EC7" s="38">
        <v>0.11</v>
      </c>
      <c r="ED7" s="38">
        <v>5.72</v>
      </c>
      <c r="EE7" s="38" t="s">
        <v>102</v>
      </c>
      <c r="EF7" s="38" t="s">
        <v>102</v>
      </c>
      <c r="EG7" s="38" t="s">
        <v>102</v>
      </c>
      <c r="EH7" s="38">
        <v>2.16</v>
      </c>
      <c r="EI7" s="38">
        <v>0</v>
      </c>
      <c r="EJ7" s="38" t="s">
        <v>102</v>
      </c>
      <c r="EK7" s="38" t="s">
        <v>102</v>
      </c>
      <c r="EL7" s="38" t="s">
        <v>102</v>
      </c>
      <c r="EM7" s="38">
        <v>0.12</v>
      </c>
      <c r="EN7" s="38">
        <v>0.15</v>
      </c>
      <c r="EO7" s="38">
        <v>0.3</v>
      </c>
    </row>
    <row r="8" spans="1:148" x14ac:dyDescent="0.2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5">
      <c r="B11">
        <v>4</v>
      </c>
      <c r="C11">
        <v>3</v>
      </c>
      <c r="D11">
        <v>2</v>
      </c>
      <c r="E11">
        <v>1</v>
      </c>
      <c r="F11">
        <v>0</v>
      </c>
      <c r="G11" t="s">
        <v>108</v>
      </c>
    </row>
    <row r="12" spans="1:148" x14ac:dyDescent="0.25">
      <c r="B12">
        <v>1</v>
      </c>
      <c r="C12">
        <v>1</v>
      </c>
      <c r="D12">
        <v>1</v>
      </c>
      <c r="E12">
        <v>1</v>
      </c>
      <c r="F12">
        <v>2</v>
      </c>
      <c r="G12" t="s">
        <v>109</v>
      </c>
    </row>
    <row r="13" spans="1:148" x14ac:dyDescent="0.2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2022-01-28T07:43:14Z</cp:lastPrinted>
  <dcterms:created xsi:type="dcterms:W3CDTF">2021-12-03T07:12:19Z</dcterms:created>
  <dcterms:modified xsi:type="dcterms:W3CDTF">2022-02-21T01:51:55Z</dcterms:modified>
  <cp:category/>
</cp:coreProperties>
</file>