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R3決算統計（公営企業）\12 ★経営比較分析表★\02　R2決算分\06 ■県HP公表■ R4.2.28\060 病院\"/>
    </mc:Choice>
  </mc:AlternateContent>
  <workbookProtection workbookAlgorithmName="SHA-512" workbookHashValue="NhWTYYt7gyx8alqmnldmu2nyIHlGo6GVLfkV+wr8pM1vXwFoogeJ/e5I5AE5LaBkQQ7TEJVizTLw/6t83OM4dQ==" workbookSaltValue="k7te9LGIjzpLVrI+JWBcog==" workbookSpinCount="100000" lockStructure="1"/>
  <bookViews>
    <workbookView xWindow="0" yWindow="0" windowWidth="23040" windowHeight="873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JW12" i="4" s="1"/>
  <c r="AF6" i="5"/>
  <c r="AE6" i="5"/>
  <c r="LP10" i="4" s="1"/>
  <c r="AD6" i="5"/>
  <c r="AC6" i="5"/>
  <c r="AB6" i="5"/>
  <c r="LP8" i="4" s="1"/>
  <c r="AA6" i="5"/>
  <c r="Z6" i="5"/>
  <c r="Y6" i="5"/>
  <c r="FZ12" i="4" s="1"/>
  <c r="X6" i="5"/>
  <c r="EG12" i="4" s="1"/>
  <c r="W6" i="5"/>
  <c r="V6" i="5"/>
  <c r="U6" i="5"/>
  <c r="T6" i="5"/>
  <c r="S6" i="5"/>
  <c r="EG10" i="4" s="1"/>
  <c r="R6" i="5"/>
  <c r="Q6" i="5"/>
  <c r="AU10" i="4" s="1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G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ID12" i="4"/>
  <c r="CN12" i="4"/>
  <c r="AU12" i="4"/>
  <c r="B12" i="4"/>
  <c r="JW10" i="4"/>
  <c r="ID10" i="4"/>
  <c r="FZ10" i="4"/>
  <c r="CN10" i="4"/>
  <c r="B10" i="4"/>
  <c r="JW8" i="4"/>
  <c r="ID8" i="4"/>
  <c r="FZ8" i="4"/>
  <c r="CN8" i="4"/>
  <c r="AU8" i="4"/>
  <c r="B8" i="4"/>
  <c r="MH78" i="4" l="1"/>
  <c r="IZ54" i="4"/>
  <c r="HM78" i="4"/>
  <c r="FL32" i="4"/>
  <c r="CS78" i="4"/>
  <c r="BX54" i="4"/>
  <c r="BX32" i="4"/>
  <c r="MN54" i="4"/>
  <c r="MN32" i="4"/>
  <c r="IZ32" i="4"/>
  <c r="FL54" i="4"/>
  <c r="C11" i="5"/>
  <c r="D11" i="5"/>
  <c r="E11" i="5"/>
  <c r="B11" i="5"/>
  <c r="DS54" i="4" l="1"/>
  <c r="AN78" i="4"/>
  <c r="AE32" i="4"/>
  <c r="KU54" i="4"/>
  <c r="KU32" i="4"/>
  <c r="KC78" i="4"/>
  <c r="HG54" i="4"/>
  <c r="HG32" i="4"/>
  <c r="FH78" i="4"/>
  <c r="DS32" i="4"/>
  <c r="AE54" i="4"/>
  <c r="LY32" i="4"/>
  <c r="IK54" i="4"/>
  <c r="GT78" i="4"/>
  <c r="EW54" i="4"/>
  <c r="EW32" i="4"/>
  <c r="BZ78" i="4"/>
  <c r="BI54" i="4"/>
  <c r="BI32" i="4"/>
  <c r="LY54" i="4"/>
  <c r="LO78" i="4"/>
  <c r="IK32" i="4"/>
  <c r="DD54" i="4"/>
  <c r="U78" i="4"/>
  <c r="P54" i="4"/>
  <c r="P32" i="4"/>
  <c r="KF54" i="4"/>
  <c r="KF32" i="4"/>
  <c r="JJ78" i="4"/>
  <c r="GR54" i="4"/>
  <c r="GR32" i="4"/>
  <c r="EO78" i="4"/>
  <c r="DD32" i="4"/>
  <c r="AT32" i="4"/>
  <c r="LJ32" i="4"/>
  <c r="KV78" i="4"/>
  <c r="HV54" i="4"/>
  <c r="HV32" i="4"/>
  <c r="GA78" i="4"/>
  <c r="EH54" i="4"/>
  <c r="EH32" i="4"/>
  <c r="BG78" i="4"/>
  <c r="AT54" i="4"/>
  <c r="LJ54" i="4"/>
</calcChain>
</file>

<file path=xl/sharedStrings.xml><?xml version="1.0" encoding="utf-8"?>
<sst xmlns="http://schemas.openxmlformats.org/spreadsheetml/2006/main" count="324" uniqueCount="188">
  <si>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</si>
  <si>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</si>
  <si>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</si>
  <si>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</si>
  <si>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</si>
  <si>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</si>
  <si>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</si>
  <si>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</si>
  <si>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</si>
  <si>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</si>
  <si>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</si>
  <si>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</si>
  <si>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</si>
  <si>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</si>
  <si>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</si>
  <si>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</si>
  <si>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</si>
  <si>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</si>
  <si>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</si>
  <si>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</si>
  <si>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</si>
  <si>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</si>
  <si>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</si>
  <si>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</si>
  <si>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</si>
  <si>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</si>
  <si>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</si>
  <si>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</si>
  <si>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</si>
  <si>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</si>
  <si>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</si>
  <si>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</si>
  <si>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</si>
  <si>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</si>
  <si>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</si>
  <si>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</si>
  <si>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</si>
  <si>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</si>
  <si>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</si>
  <si>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</si>
  <si>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</si>
  <si>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</si>
  <si>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</si>
  <si>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</si>
  <si>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</si>
  <si>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</si>
  <si>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</si>
  <si>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</si>
  <si>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</si>
  <si>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</si>
  <si>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</si>
  <si>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</si>
  <si>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</si>
  <si>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</si>
  <si>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</si>
  <si>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</si>
  <si>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</si>
  <si>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</si>
  <si>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</si>
  <si>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</si>
  <si>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</si>
  <si>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</si>
  <si>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</si>
  <si>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</si>
  <si>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</si>
  <si>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</si>
  <si>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</si>
  <si>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</si>
  <si>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</si>
  <si>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</si>
  <si>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</si>
  <si>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</si>
  <si>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</si>
  <si>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</si>
  <si>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</si>
  <si>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</si>
  <si>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</si>
  <si>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</si>
  <si>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</si>
  <si>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</si>
  <si>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</si>
  <si>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</si>
  <si>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</si>
  <si>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</si>
  <si>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</si>
  <si>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</si>
  <si>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</si>
  <si>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</si>
  <si>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</si>
  <si>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</si>
  <si>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</si>
  <si>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</si>
  <si>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</si>
  <si>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</si>
  <si>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</si>
  <si>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</si>
  <si>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</si>
  <si>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</si>
  <si>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</si>
  <si>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</si>
  <si>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</si>
  <si>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</si>
  <si>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</si>
  <si>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</si>
  <si>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</si>
  <si>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</si>
  <si>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</si>
  <si>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</si>
  <si>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</si>
  <si>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</si>
  <si>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</si>
  <si>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</si>
  <si>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</si>
  <si>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</si>
  <si>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</si>
  <si>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</si>
  <si>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</si>
  <si>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</si>
  <si>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</si>
  <si>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</si>
  <si>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</si>
  <si>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</si>
  <si>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</si>
  <si>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</si>
  <si>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</si>
  <si>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</si>
  <si>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</si>
  <si>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</si>
  <si>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</si>
  <si>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</si>
  <si>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</si>
  <si>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</si>
  <si>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</si>
  <si>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</si>
  <si>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</si>
  <si>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</si>
  <si>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</si>
  <si>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</si>
  <si>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</si>
  <si>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</si>
  <si>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</si>
  <si>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</si>
  <si>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</si>
  <si>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</si>
  <si>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</si>
  <si>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</si>
  <si>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</si>
  <si>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</si>
  <si>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</si>
  <si>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</si>
  <si>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</si>
  <si>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</si>
  <si>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</si>
  <si>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</si>
  <si>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</si>
  <si>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</si>
  <si>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</si>
  <si>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</si>
  <si>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</si>
  <si>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</si>
  <si>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</si>
  <si>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</si>
  <si>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</si>
  <si>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</si>
  <si>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</si>
  <si>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</si>
  <si>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山梨県</t>
  </si>
  <si>
    <t>韮崎市</t>
  </si>
  <si>
    <t>国保市立病院</t>
  </si>
  <si>
    <t>当然財務</t>
  </si>
  <si>
    <t>病院事業</t>
  </si>
  <si>
    <t>一般病院</t>
  </si>
  <si>
    <t>100床以上～200床未満</t>
  </si>
  <si>
    <t>非設置</t>
  </si>
  <si>
    <t>直営</t>
  </si>
  <si>
    <t>ド 訓</t>
  </si>
  <si>
    <t>救 災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</si>
  <si>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</si>
  <si>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</si>
  <si>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</si>
  <si>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</si>
  <si>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</si>
  <si>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</si>
  <si>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</si>
  <si>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峡北地域の中核病院として、市民、地域住民が、適切で安心した医療が受けられるよう、より質の高い医療サービスの提供に応えるとともに、救急告示病院、災害拠点病院などの指定を受け、公立病院としての責務を担っている。</t>
    <rPh sb="0" eb="2">
      <t>キョウホク</t>
    </rPh>
    <rPh sb="2" eb="4">
      <t>チイキ</t>
    </rPh>
    <rPh sb="5" eb="7">
      <t>チュウカク</t>
    </rPh>
    <rPh sb="7" eb="9">
      <t>ビョウイン</t>
    </rPh>
    <rPh sb="13" eb="15">
      <t>シミン</t>
    </rPh>
    <rPh sb="16" eb="18">
      <t>チイキ</t>
    </rPh>
    <rPh sb="18" eb="20">
      <t>ジュウミン</t>
    </rPh>
    <rPh sb="22" eb="24">
      <t>テキセツ</t>
    </rPh>
    <rPh sb="25" eb="27">
      <t>アンシン</t>
    </rPh>
    <rPh sb="29" eb="31">
      <t>イリョウ</t>
    </rPh>
    <rPh sb="32" eb="33">
      <t>ウ</t>
    </rPh>
    <rPh sb="42" eb="43">
      <t>シツ</t>
    </rPh>
    <rPh sb="44" eb="45">
      <t>タカ</t>
    </rPh>
    <rPh sb="46" eb="48">
      <t>イリョウ</t>
    </rPh>
    <rPh sb="53" eb="55">
      <t>テイキョウ</t>
    </rPh>
    <rPh sb="56" eb="57">
      <t>コタ</t>
    </rPh>
    <rPh sb="64" eb="66">
      <t>キュウキュウ</t>
    </rPh>
    <rPh sb="66" eb="68">
      <t>コクジ</t>
    </rPh>
    <rPh sb="68" eb="70">
      <t>ビョウイン</t>
    </rPh>
    <rPh sb="71" eb="73">
      <t>サイガイ</t>
    </rPh>
    <rPh sb="73" eb="75">
      <t>キョテン</t>
    </rPh>
    <rPh sb="75" eb="77">
      <t>ビョウイン</t>
    </rPh>
    <rPh sb="80" eb="82">
      <t>シテイ</t>
    </rPh>
    <rPh sb="83" eb="84">
      <t>ウ</t>
    </rPh>
    <rPh sb="86" eb="90">
      <t>コウリツビョウイン</t>
    </rPh>
    <rPh sb="94" eb="96">
      <t>セキム</t>
    </rPh>
    <rPh sb="97" eb="98">
      <t>ニナ</t>
    </rPh>
    <phoneticPr fontId="5"/>
  </si>
  <si>
    <t>有形固定資産減価償却率は、７７．１％と前年度より若干減少したが、平均値である５６．９％を大幅に上回っており、老朽化が進んでいる。器械備品減価償却率も７７．１％と前年度より３．８ポイント減少したが、平均値を上回っており、器械備品の老朽化も進んでおり、計画的な医療機器の購入を進める。</t>
    <rPh sb="0" eb="6">
      <t>ユウケイコテイシサン</t>
    </rPh>
    <rPh sb="6" eb="8">
      <t>ゲンカ</t>
    </rPh>
    <rPh sb="8" eb="10">
      <t>ショウキャク</t>
    </rPh>
    <rPh sb="10" eb="11">
      <t>リツ</t>
    </rPh>
    <rPh sb="19" eb="22">
      <t>ゼンネンド</t>
    </rPh>
    <rPh sb="24" eb="26">
      <t>ジャッカン</t>
    </rPh>
    <rPh sb="26" eb="28">
      <t>ゲンショウ</t>
    </rPh>
    <rPh sb="32" eb="35">
      <t>ヘイキンチ</t>
    </rPh>
    <rPh sb="44" eb="46">
      <t>オオハバ</t>
    </rPh>
    <rPh sb="47" eb="49">
      <t>ウワマワ</t>
    </rPh>
    <rPh sb="54" eb="57">
      <t>ロウキュウカ</t>
    </rPh>
    <rPh sb="58" eb="59">
      <t>スス</t>
    </rPh>
    <rPh sb="64" eb="66">
      <t>キカイ</t>
    </rPh>
    <rPh sb="66" eb="68">
      <t>ビヒン</t>
    </rPh>
    <rPh sb="68" eb="70">
      <t>ゲンカ</t>
    </rPh>
    <rPh sb="70" eb="73">
      <t>ショウキャクリツ</t>
    </rPh>
    <rPh sb="80" eb="83">
      <t>ゼンネンド</t>
    </rPh>
    <rPh sb="92" eb="94">
      <t>ゲンショウ</t>
    </rPh>
    <rPh sb="98" eb="100">
      <t>ヘイキン</t>
    </rPh>
    <rPh sb="100" eb="101">
      <t>チ</t>
    </rPh>
    <rPh sb="102" eb="104">
      <t>ウワマワ</t>
    </rPh>
    <rPh sb="109" eb="111">
      <t>キカイ</t>
    </rPh>
    <rPh sb="111" eb="113">
      <t>ビヒン</t>
    </rPh>
    <rPh sb="114" eb="117">
      <t>ロウキュウカ</t>
    </rPh>
    <rPh sb="118" eb="119">
      <t>スス</t>
    </rPh>
    <rPh sb="124" eb="127">
      <t>ケイカクテキ</t>
    </rPh>
    <rPh sb="128" eb="132">
      <t>イリョウキキ</t>
    </rPh>
    <rPh sb="133" eb="135">
      <t>コウニュウ</t>
    </rPh>
    <rPh sb="136" eb="137">
      <t>スス</t>
    </rPh>
    <phoneticPr fontId="5"/>
  </si>
  <si>
    <t>新型コロナウイルス感染症の影響に伴う患者数の減少により、総収益は、前年度と比べ約１４０，０００千円減少したが、入院、外来とも患者１人１日あたりの収益は年々増加しているため、３密回避などの感染対策を講じながら患者数の増加に努める。費用では、材料費は減少したが、給与費、経費は増加傾向にあり、当年度純損失は１４８，７６５千円、当年度未処理欠損金は３７６，６４３千円を計上しているため、今後とも医師確保などの診療体制の維持、給与費、経費などの経常的な経費の削減に努める。</t>
    <rPh sb="0" eb="2">
      <t>シンガタ</t>
    </rPh>
    <rPh sb="9" eb="12">
      <t>カンセンショウ</t>
    </rPh>
    <rPh sb="13" eb="15">
      <t>エイキョウ</t>
    </rPh>
    <rPh sb="16" eb="17">
      <t>トモナ</t>
    </rPh>
    <rPh sb="18" eb="20">
      <t>カンジャ</t>
    </rPh>
    <rPh sb="20" eb="21">
      <t>スウ</t>
    </rPh>
    <rPh sb="22" eb="23">
      <t>ゲン</t>
    </rPh>
    <rPh sb="23" eb="24">
      <t>ショウ</t>
    </rPh>
    <rPh sb="28" eb="29">
      <t>ソウ</t>
    </rPh>
    <rPh sb="29" eb="31">
      <t>シュウエキ</t>
    </rPh>
    <rPh sb="33" eb="36">
      <t>ゼンネンド</t>
    </rPh>
    <rPh sb="37" eb="38">
      <t>クラ</t>
    </rPh>
    <rPh sb="39" eb="40">
      <t>ヤク</t>
    </rPh>
    <rPh sb="47" eb="49">
      <t>センエン</t>
    </rPh>
    <rPh sb="49" eb="51">
      <t>ゲンショウ</t>
    </rPh>
    <rPh sb="55" eb="57">
      <t>ニュウイン</t>
    </rPh>
    <rPh sb="58" eb="60">
      <t>ガイライ</t>
    </rPh>
    <rPh sb="62" eb="64">
      <t>カンジャ</t>
    </rPh>
    <rPh sb="65" eb="66">
      <t>ニン</t>
    </rPh>
    <rPh sb="67" eb="68">
      <t>ニチ</t>
    </rPh>
    <rPh sb="72" eb="74">
      <t>シュウエキ</t>
    </rPh>
    <rPh sb="75" eb="77">
      <t>ネンネン</t>
    </rPh>
    <rPh sb="77" eb="79">
      <t>ゾウカ</t>
    </rPh>
    <rPh sb="87" eb="88">
      <t>ミツ</t>
    </rPh>
    <rPh sb="88" eb="90">
      <t>カイヒ</t>
    </rPh>
    <rPh sb="93" eb="95">
      <t>カンセン</t>
    </rPh>
    <rPh sb="95" eb="97">
      <t>タイサク</t>
    </rPh>
    <rPh sb="98" eb="99">
      <t>コウ</t>
    </rPh>
    <rPh sb="103" eb="105">
      <t>カンジャ</t>
    </rPh>
    <rPh sb="105" eb="106">
      <t>スウ</t>
    </rPh>
    <rPh sb="107" eb="109">
      <t>ゾウカ</t>
    </rPh>
    <rPh sb="110" eb="111">
      <t>ツト</t>
    </rPh>
    <rPh sb="114" eb="116">
      <t>ヒヨウ</t>
    </rPh>
    <rPh sb="119" eb="122">
      <t>ザイリョウヒ</t>
    </rPh>
    <rPh sb="123" eb="125">
      <t>ゲンショウ</t>
    </rPh>
    <rPh sb="129" eb="132">
      <t>キュウヨヒ</t>
    </rPh>
    <rPh sb="133" eb="135">
      <t>ケイヒ</t>
    </rPh>
    <rPh sb="136" eb="140">
      <t>ゾウカケイコウ</t>
    </rPh>
    <rPh sb="144" eb="147">
      <t>トウネンド</t>
    </rPh>
    <rPh sb="147" eb="150">
      <t>ジュンソンシツ</t>
    </rPh>
    <rPh sb="158" eb="160">
      <t>センエン</t>
    </rPh>
    <rPh sb="161" eb="164">
      <t>トウネンド</t>
    </rPh>
    <rPh sb="164" eb="167">
      <t>ミショリ</t>
    </rPh>
    <rPh sb="167" eb="169">
      <t>ケッソン</t>
    </rPh>
    <rPh sb="169" eb="170">
      <t>キン</t>
    </rPh>
    <rPh sb="178" eb="180">
      <t>センエン</t>
    </rPh>
    <rPh sb="181" eb="183">
      <t>ケイジョウ</t>
    </rPh>
    <rPh sb="190" eb="192">
      <t>コンゴ</t>
    </rPh>
    <rPh sb="194" eb="196">
      <t>イシ</t>
    </rPh>
    <rPh sb="196" eb="198">
      <t>カクホ</t>
    </rPh>
    <rPh sb="201" eb="203">
      <t>シンリョウ</t>
    </rPh>
    <rPh sb="203" eb="205">
      <t>タイセイ</t>
    </rPh>
    <rPh sb="206" eb="208">
      <t>イジ</t>
    </rPh>
    <rPh sb="209" eb="212">
      <t>キュウヨヒ</t>
    </rPh>
    <rPh sb="213" eb="215">
      <t>ケイヒ</t>
    </rPh>
    <rPh sb="218" eb="220">
      <t>ケイジョウ</t>
    </rPh>
    <rPh sb="220" eb="221">
      <t>テキ</t>
    </rPh>
    <rPh sb="222" eb="224">
      <t>ケイヒ</t>
    </rPh>
    <rPh sb="225" eb="227">
      <t>サクゲン</t>
    </rPh>
    <rPh sb="228" eb="229">
      <t>ツト</t>
    </rPh>
    <phoneticPr fontId="5"/>
  </si>
  <si>
    <t>山梨大学医学部からの常勤、非常勤医師の派遣確保を進め、専門外来の拡充や、地域包括ケア病床の効率的な運用により、平成３０年度、令和元年度は、経常収支比率が１００％を超えていた。しかし、令和２年度は新型コロナウイルス感染症の影響により、病床利用率が６４．０％と前年度に比べ９ポイント減少、外来患者数も減少し、経常収支比率は９４．５％となった。また、医業収益の減少により、職員給与費、材料費の医業収益に対する割合も大幅に増となった。</t>
    <rPh sb="0" eb="2">
      <t>ヤマナシ</t>
    </rPh>
    <rPh sb="2" eb="4">
      <t>ダイガク</t>
    </rPh>
    <rPh sb="4" eb="6">
      <t>イガク</t>
    </rPh>
    <rPh sb="6" eb="7">
      <t>ブ</t>
    </rPh>
    <rPh sb="10" eb="12">
      <t>ジョウキン</t>
    </rPh>
    <rPh sb="13" eb="16">
      <t>ヒジョウキン</t>
    </rPh>
    <rPh sb="16" eb="18">
      <t>イシ</t>
    </rPh>
    <rPh sb="19" eb="21">
      <t>ハケン</t>
    </rPh>
    <rPh sb="21" eb="23">
      <t>カクホ</t>
    </rPh>
    <rPh sb="24" eb="25">
      <t>スス</t>
    </rPh>
    <rPh sb="27" eb="29">
      <t>センモン</t>
    </rPh>
    <rPh sb="29" eb="31">
      <t>ガイライ</t>
    </rPh>
    <rPh sb="32" eb="34">
      <t>カクジュウ</t>
    </rPh>
    <rPh sb="36" eb="38">
      <t>チイキ</t>
    </rPh>
    <rPh sb="38" eb="40">
      <t>ホウカツ</t>
    </rPh>
    <rPh sb="42" eb="44">
      <t>ビョウショウ</t>
    </rPh>
    <rPh sb="45" eb="48">
      <t>コウリツテキ</t>
    </rPh>
    <rPh sb="49" eb="51">
      <t>ウンヨウ</t>
    </rPh>
    <rPh sb="55" eb="57">
      <t>ヘイセイ</t>
    </rPh>
    <rPh sb="59" eb="61">
      <t>ネンド</t>
    </rPh>
    <rPh sb="62" eb="64">
      <t>レイワ</t>
    </rPh>
    <rPh sb="64" eb="65">
      <t>ガン</t>
    </rPh>
    <rPh sb="65" eb="67">
      <t>ネンド</t>
    </rPh>
    <rPh sb="69" eb="73">
      <t>ケイジョウシュウシ</t>
    </rPh>
    <rPh sb="73" eb="75">
      <t>ヒリツ</t>
    </rPh>
    <rPh sb="81" eb="82">
      <t>コ</t>
    </rPh>
    <rPh sb="91" eb="93">
      <t>レイワ</t>
    </rPh>
    <rPh sb="94" eb="96">
      <t>ネンド</t>
    </rPh>
    <rPh sb="97" eb="99">
      <t>シンガタ</t>
    </rPh>
    <rPh sb="106" eb="109">
      <t>カンセンショウ</t>
    </rPh>
    <rPh sb="110" eb="112">
      <t>エイキョウ</t>
    </rPh>
    <rPh sb="116" eb="118">
      <t>ビョウショウ</t>
    </rPh>
    <rPh sb="118" eb="120">
      <t>リヨウ</t>
    </rPh>
    <rPh sb="120" eb="121">
      <t>リツ</t>
    </rPh>
    <rPh sb="128" eb="131">
      <t>ゼンネンド</t>
    </rPh>
    <rPh sb="132" eb="133">
      <t>クラ</t>
    </rPh>
    <rPh sb="139" eb="141">
      <t>ゲンショウ</t>
    </rPh>
    <rPh sb="142" eb="144">
      <t>ガイライ</t>
    </rPh>
    <rPh sb="144" eb="146">
      <t>カンジャ</t>
    </rPh>
    <rPh sb="146" eb="147">
      <t>スウ</t>
    </rPh>
    <rPh sb="148" eb="150">
      <t>ゲンショウ</t>
    </rPh>
    <rPh sb="152" eb="154">
      <t>ケイジョウ</t>
    </rPh>
    <rPh sb="154" eb="156">
      <t>シュウシ</t>
    </rPh>
    <rPh sb="156" eb="158">
      <t>ヒリツ</t>
    </rPh>
    <rPh sb="172" eb="176">
      <t>イギョウシュウエキ</t>
    </rPh>
    <rPh sb="177" eb="179">
      <t>ゲンショウ</t>
    </rPh>
    <rPh sb="183" eb="188">
      <t>ショクインキュウヨヒ</t>
    </rPh>
    <rPh sb="189" eb="191">
      <t>ザイリョウ</t>
    </rPh>
    <rPh sb="191" eb="192">
      <t>ヒ</t>
    </rPh>
    <rPh sb="193" eb="197">
      <t>イギョウシュウエキ</t>
    </rPh>
    <rPh sb="198" eb="199">
      <t>タイ</t>
    </rPh>
    <rPh sb="201" eb="203">
      <t>ワリアイ</t>
    </rPh>
    <rPh sb="204" eb="206">
      <t>オオハバ</t>
    </rPh>
    <rPh sb="207" eb="208">
      <t>ゾウ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</si>
</sst>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70</c:v>
                </c:pt>
                <c:pt idx="2">
                  <c:v>73.8</c:v>
                </c:pt>
                <c:pt idx="3">
                  <c:v>73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4-416C-B0CE-B7252DC3A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69.7</c:v>
                </c:pt>
                <c:pt idx="2">
                  <c:v>70.099999999999994</c:v>
                </c:pt>
                <c:pt idx="3">
                  <c:v>70.400000000000006</c:v>
                </c:pt>
                <c:pt idx="4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4-416C-B0CE-B7252DC3A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8829</c:v>
                </c:pt>
                <c:pt idx="1">
                  <c:v>9445</c:v>
                </c:pt>
                <c:pt idx="2">
                  <c:v>9921</c:v>
                </c:pt>
                <c:pt idx="3">
                  <c:v>11116</c:v>
                </c:pt>
                <c:pt idx="4">
                  <c:v>12268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8-4D8D-B570-A24DF494D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9976</c:v>
                </c:pt>
                <c:pt idx="1">
                  <c:v>10130</c:v>
                </c:pt>
                <c:pt idx="2">
                  <c:v>10244</c:v>
                </c:pt>
                <c:pt idx="3">
                  <c:v>10602</c:v>
                </c:pt>
                <c:pt idx="4">
                  <c:v>11234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8-4D8D-B570-A24DF494D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28952</c:v>
                </c:pt>
                <c:pt idx="1">
                  <c:v>30272</c:v>
                </c:pt>
                <c:pt idx="2">
                  <c:v>31956</c:v>
                </c:pt>
                <c:pt idx="3">
                  <c:v>32588</c:v>
                </c:pt>
                <c:pt idx="4">
                  <c:v>32629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7-4098-8098-022D23F1B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33492</c:v>
                </c:pt>
                <c:pt idx="1">
                  <c:v>34136</c:v>
                </c:pt>
                <c:pt idx="2">
                  <c:v>34924</c:v>
                </c:pt>
                <c:pt idx="3">
                  <c:v>35788</c:v>
                </c:pt>
                <c:pt idx="4">
                  <c:v>37855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7-4098-8098-022D23F1B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5.4</c:v>
                </c:pt>
                <c:pt idx="1">
                  <c:v>12.2</c:v>
                </c:pt>
                <c:pt idx="2">
                  <c:v>11.6</c:v>
                </c:pt>
                <c:pt idx="3">
                  <c:v>9.8000000000000007</c:v>
                </c:pt>
                <c:pt idx="4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0-40F3-A998-A9F7A1580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119.5</c:v>
                </c:pt>
                <c:pt idx="1">
                  <c:v>116.9</c:v>
                </c:pt>
                <c:pt idx="2">
                  <c:v>117.1</c:v>
                </c:pt>
                <c:pt idx="3">
                  <c:v>120.5</c:v>
                </c:pt>
                <c:pt idx="4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0-40F3-A998-A9F7A1580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85.8</c:v>
                </c:pt>
                <c:pt idx="1">
                  <c:v>92.3</c:v>
                </c:pt>
                <c:pt idx="2">
                  <c:v>97.3</c:v>
                </c:pt>
                <c:pt idx="3">
                  <c:v>97.9</c:v>
                </c:pt>
                <c:pt idx="4">
                  <c:v>87.7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6-43C6-AA4B-0EE41BBB0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83.9</c:v>
                </c:pt>
                <c:pt idx="2">
                  <c:v>84</c:v>
                </c:pt>
                <c:pt idx="3">
                  <c:v>84.3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6-43C6-AA4B-0EE41BBB0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89.5</c:v>
                </c:pt>
                <c:pt idx="1">
                  <c:v>97.4</c:v>
                </c:pt>
                <c:pt idx="2">
                  <c:v>103.1</c:v>
                </c:pt>
                <c:pt idx="3">
                  <c:v>101.8</c:v>
                </c:pt>
                <c:pt idx="4">
                  <c:v>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A-47A4-A228-A4F5ED540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96.6</c:v>
                </c:pt>
                <c:pt idx="2">
                  <c:v>97.2</c:v>
                </c:pt>
                <c:pt idx="3">
                  <c:v>96.9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A-47A4-A228-A4F5ED540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70.599999999999994</c:v>
                </c:pt>
                <c:pt idx="1">
                  <c:v>74.2</c:v>
                </c:pt>
                <c:pt idx="2">
                  <c:v>76.900000000000006</c:v>
                </c:pt>
                <c:pt idx="3">
                  <c:v>77.3</c:v>
                </c:pt>
                <c:pt idx="4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5-4E21-8EC2-8724D8E6D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53.5</c:v>
                </c:pt>
                <c:pt idx="2">
                  <c:v>54.1</c:v>
                </c:pt>
                <c:pt idx="3">
                  <c:v>54.6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5-4E21-8EC2-8724D8E6D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77.099999999999994</c:v>
                </c:pt>
                <c:pt idx="1">
                  <c:v>82.9</c:v>
                </c:pt>
                <c:pt idx="2">
                  <c:v>85.9</c:v>
                </c:pt>
                <c:pt idx="3">
                  <c:v>80.900000000000006</c:v>
                </c:pt>
                <c:pt idx="4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D-405A-A9FA-F03025D5D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71.3</c:v>
                </c:pt>
                <c:pt idx="2">
                  <c:v>71.400000000000006</c:v>
                </c:pt>
                <c:pt idx="3">
                  <c:v>71.7</c:v>
                </c:pt>
                <c:pt idx="4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D-405A-A9FA-F03025D5D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25064286</c:v>
                </c:pt>
                <c:pt idx="1">
                  <c:v>25708152</c:v>
                </c:pt>
                <c:pt idx="2">
                  <c:v>25898047</c:v>
                </c:pt>
                <c:pt idx="3">
                  <c:v>26910901</c:v>
                </c:pt>
                <c:pt idx="4">
                  <c:v>27365088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5-4264-B2A0-D1745C095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37752628</c:v>
                </c:pt>
                <c:pt idx="1">
                  <c:v>39094598</c:v>
                </c:pt>
                <c:pt idx="2">
                  <c:v>40683727</c:v>
                </c:pt>
                <c:pt idx="3">
                  <c:v>41891213</c:v>
                </c:pt>
                <c:pt idx="4">
                  <c:v>42806727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5-4264-B2A0-D1745C095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</c:v>
                </c:pt>
                <c:pt idx="2">
                  <c:v>18.100000000000001</c:v>
                </c:pt>
                <c:pt idx="3">
                  <c:v>18.2</c:v>
                </c:pt>
                <c:pt idx="4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C-4631-A875-E5F07D148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18.7</c:v>
                </c:pt>
                <c:pt idx="1">
                  <c:v>18.3</c:v>
                </c:pt>
                <c:pt idx="2">
                  <c:v>17.7</c:v>
                </c:pt>
                <c:pt idx="3">
                  <c:v>17.5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C-4631-A875-E5F07D148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64.8</c:v>
                </c:pt>
                <c:pt idx="1">
                  <c:v>62.9</c:v>
                </c:pt>
                <c:pt idx="2">
                  <c:v>59.4</c:v>
                </c:pt>
                <c:pt idx="3">
                  <c:v>58.7</c:v>
                </c:pt>
                <c:pt idx="4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0-4228-8FA1-0B5150AB2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63.4</c:v>
                </c:pt>
                <c:pt idx="2">
                  <c:v>63.7</c:v>
                </c:pt>
                <c:pt idx="3">
                  <c:v>63.3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0-4228-8FA1-0B5150AB2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>
      <selection activeCell="B6" sqref="B6:FY6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山梨県韮崎市　国保市立病院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2" t="s">
        <v>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4"/>
      <c r="AU7" s="142" t="s">
        <v>2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4"/>
      <c r="CN7" s="142" t="s">
        <v>3</v>
      </c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4"/>
      <c r="EG7" s="142" t="s">
        <v>4</v>
      </c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4"/>
      <c r="FZ7" s="142" t="s">
        <v>5</v>
      </c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4"/>
      <c r="ID7" s="142" t="s">
        <v>6</v>
      </c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4"/>
      <c r="JW7" s="142" t="s">
        <v>7</v>
      </c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  <c r="KU7" s="143"/>
      <c r="KV7" s="143"/>
      <c r="KW7" s="143"/>
      <c r="KX7" s="143"/>
      <c r="KY7" s="143"/>
      <c r="KZ7" s="143"/>
      <c r="LA7" s="143"/>
      <c r="LB7" s="143"/>
      <c r="LC7" s="143"/>
      <c r="LD7" s="143"/>
      <c r="LE7" s="143"/>
      <c r="LF7" s="143"/>
      <c r="LG7" s="143"/>
      <c r="LH7" s="143"/>
      <c r="LI7" s="143"/>
      <c r="LJ7" s="143"/>
      <c r="LK7" s="143"/>
      <c r="LL7" s="143"/>
      <c r="LM7" s="143"/>
      <c r="LN7" s="143"/>
      <c r="LO7" s="144"/>
      <c r="LP7" s="142" t="s">
        <v>8</v>
      </c>
      <c r="LQ7" s="143"/>
      <c r="LR7" s="143"/>
      <c r="LS7" s="143"/>
      <c r="LT7" s="143"/>
      <c r="LU7" s="143"/>
      <c r="LV7" s="143"/>
      <c r="LW7" s="143"/>
      <c r="LX7" s="143"/>
      <c r="LY7" s="143"/>
      <c r="LZ7" s="143"/>
      <c r="MA7" s="143"/>
      <c r="MB7" s="143"/>
      <c r="MC7" s="143"/>
      <c r="MD7" s="143"/>
      <c r="ME7" s="143"/>
      <c r="MF7" s="143"/>
      <c r="MG7" s="143"/>
      <c r="MH7" s="143"/>
      <c r="MI7" s="143"/>
      <c r="MJ7" s="143"/>
      <c r="MK7" s="143"/>
      <c r="ML7" s="143"/>
      <c r="MM7" s="143"/>
      <c r="MN7" s="143"/>
      <c r="MO7" s="143"/>
      <c r="MP7" s="143"/>
      <c r="MQ7" s="143"/>
      <c r="MR7" s="143"/>
      <c r="MS7" s="143"/>
      <c r="MT7" s="143"/>
      <c r="MU7" s="143"/>
      <c r="MV7" s="143"/>
      <c r="MW7" s="143"/>
      <c r="MX7" s="143"/>
      <c r="MY7" s="143"/>
      <c r="MZ7" s="143"/>
      <c r="NA7" s="143"/>
      <c r="NB7" s="143"/>
      <c r="NC7" s="143"/>
      <c r="ND7" s="143"/>
      <c r="NE7" s="143"/>
      <c r="NF7" s="143"/>
      <c r="NG7" s="143"/>
      <c r="NH7" s="144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当然財務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100床以上～200床未満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非設置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データ!Z6</f>
        <v>137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>
        <f>データ!AA6</f>
        <v>34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データ!AB6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7" t="s">
        <v>10</v>
      </c>
      <c r="NK8" s="14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2" t="s">
        <v>12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4"/>
      <c r="AU9" s="142" t="s">
        <v>13</v>
      </c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4"/>
      <c r="CN9" s="142" t="s">
        <v>14</v>
      </c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4"/>
      <c r="EG9" s="142" t="s">
        <v>15</v>
      </c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4"/>
      <c r="FZ9" s="142" t="s">
        <v>16</v>
      </c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4"/>
      <c r="ID9" s="142" t="s">
        <v>17</v>
      </c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4"/>
      <c r="JW9" s="142" t="s">
        <v>18</v>
      </c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  <c r="KU9" s="143"/>
      <c r="KV9" s="143"/>
      <c r="KW9" s="143"/>
      <c r="KX9" s="143"/>
      <c r="KY9" s="143"/>
      <c r="KZ9" s="143"/>
      <c r="LA9" s="143"/>
      <c r="LB9" s="143"/>
      <c r="LC9" s="143"/>
      <c r="LD9" s="143"/>
      <c r="LE9" s="143"/>
      <c r="LF9" s="143"/>
      <c r="LG9" s="143"/>
      <c r="LH9" s="143"/>
      <c r="LI9" s="143"/>
      <c r="LJ9" s="143"/>
      <c r="LK9" s="143"/>
      <c r="LL9" s="143"/>
      <c r="LM9" s="143"/>
      <c r="LN9" s="143"/>
      <c r="LO9" s="144"/>
      <c r="LP9" s="142" t="s">
        <v>19</v>
      </c>
      <c r="LQ9" s="143"/>
      <c r="LR9" s="143"/>
      <c r="LS9" s="143"/>
      <c r="LT9" s="143"/>
      <c r="LU9" s="143"/>
      <c r="LV9" s="143"/>
      <c r="LW9" s="143"/>
      <c r="LX9" s="143"/>
      <c r="LY9" s="143"/>
      <c r="LZ9" s="143"/>
      <c r="MA9" s="143"/>
      <c r="MB9" s="143"/>
      <c r="MC9" s="143"/>
      <c r="MD9" s="143"/>
      <c r="ME9" s="143"/>
      <c r="MF9" s="143"/>
      <c r="MG9" s="143"/>
      <c r="MH9" s="143"/>
      <c r="MI9" s="143"/>
      <c r="MJ9" s="143"/>
      <c r="MK9" s="143"/>
      <c r="ML9" s="143"/>
      <c r="MM9" s="143"/>
      <c r="MN9" s="143"/>
      <c r="MO9" s="143"/>
      <c r="MP9" s="143"/>
      <c r="MQ9" s="143"/>
      <c r="MR9" s="143"/>
      <c r="MS9" s="143"/>
      <c r="MT9" s="143"/>
      <c r="MU9" s="143"/>
      <c r="MV9" s="143"/>
      <c r="MW9" s="143"/>
      <c r="MX9" s="143"/>
      <c r="MY9" s="143"/>
      <c r="MZ9" s="143"/>
      <c r="NA9" s="143"/>
      <c r="NB9" s="143"/>
      <c r="NC9" s="143"/>
      <c r="ND9" s="143"/>
      <c r="NE9" s="143"/>
      <c r="NF9" s="143"/>
      <c r="NG9" s="143"/>
      <c r="NH9" s="144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22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訓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災 輪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データ!AC6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データ!AD6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データ!AE6</f>
        <v>171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5" t="s">
        <v>22</v>
      </c>
      <c r="NK10" s="146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2" t="s">
        <v>24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4"/>
      <c r="AU11" s="142" t="s">
        <v>25</v>
      </c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4"/>
      <c r="CN11" s="142" t="s">
        <v>26</v>
      </c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4"/>
      <c r="EG11" s="142" t="s">
        <v>27</v>
      </c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4"/>
      <c r="FZ11" s="142" t="s">
        <v>28</v>
      </c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4"/>
      <c r="ID11" s="142" t="s">
        <v>29</v>
      </c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4"/>
      <c r="JW11" s="142" t="s">
        <v>30</v>
      </c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  <c r="KU11" s="143"/>
      <c r="KV11" s="143"/>
      <c r="KW11" s="143"/>
      <c r="KX11" s="143"/>
      <c r="KY11" s="143"/>
      <c r="KZ11" s="143"/>
      <c r="LA11" s="143"/>
      <c r="LB11" s="143"/>
      <c r="LC11" s="143"/>
      <c r="LD11" s="143"/>
      <c r="LE11" s="143"/>
      <c r="LF11" s="143"/>
      <c r="LG11" s="143"/>
      <c r="LH11" s="143"/>
      <c r="LI11" s="143"/>
      <c r="LJ11" s="143"/>
      <c r="LK11" s="143"/>
      <c r="LL11" s="143"/>
      <c r="LM11" s="143"/>
      <c r="LN11" s="143"/>
      <c r="LO11" s="144"/>
      <c r="LP11" s="142" t="s">
        <v>31</v>
      </c>
      <c r="LQ11" s="143"/>
      <c r="LR11" s="143"/>
      <c r="LS11" s="143"/>
      <c r="LT11" s="143"/>
      <c r="LU11" s="143"/>
      <c r="LV11" s="143"/>
      <c r="LW11" s="143"/>
      <c r="LX11" s="143"/>
      <c r="LY11" s="143"/>
      <c r="LZ11" s="143"/>
      <c r="MA11" s="143"/>
      <c r="MB11" s="143"/>
      <c r="MC11" s="143"/>
      <c r="MD11" s="143"/>
      <c r="ME11" s="143"/>
      <c r="MF11" s="143"/>
      <c r="MG11" s="143"/>
      <c r="MH11" s="143"/>
      <c r="MI11" s="143"/>
      <c r="MJ11" s="143"/>
      <c r="MK11" s="143"/>
      <c r="ML11" s="143"/>
      <c r="MM11" s="143"/>
      <c r="MN11" s="143"/>
      <c r="MO11" s="143"/>
      <c r="MP11" s="143"/>
      <c r="MQ11" s="143"/>
      <c r="MR11" s="143"/>
      <c r="MS11" s="143"/>
      <c r="MT11" s="143"/>
      <c r="MU11" s="143"/>
      <c r="MV11" s="143"/>
      <c r="MW11" s="143"/>
      <c r="MX11" s="143"/>
      <c r="MY11" s="143"/>
      <c r="MZ11" s="143"/>
      <c r="NA11" s="143"/>
      <c r="NB11" s="143"/>
      <c r="NC11" s="143"/>
      <c r="ND11" s="143"/>
      <c r="NE11" s="143"/>
      <c r="NF11" s="143"/>
      <c r="NG11" s="143"/>
      <c r="NH11" s="144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>
        <f>データ!U6</f>
        <v>28872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10272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-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第２種該当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139" t="str">
        <f>データ!Y6</f>
        <v>１０：１</v>
      </c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1"/>
      <c r="ID12" s="128">
        <f>データ!AF6</f>
        <v>110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>
        <f>データ!AG6</f>
        <v>29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データ!AH6</f>
        <v>139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34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36</v>
      </c>
      <c r="NK16" s="134"/>
      <c r="NL16" s="134"/>
      <c r="NM16" s="134"/>
      <c r="NN16" s="135"/>
      <c r="NO16" s="133" t="s">
        <v>37</v>
      </c>
      <c r="NP16" s="134"/>
      <c r="NQ16" s="134"/>
      <c r="NR16" s="134"/>
      <c r="NS16" s="135"/>
      <c r="NT16" s="133" t="s">
        <v>38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4" t="s">
        <v>39</v>
      </c>
      <c r="NK18" s="125"/>
      <c r="NL18" s="125"/>
      <c r="NM18" s="120" t="s">
        <v>40</v>
      </c>
      <c r="NN18" s="121"/>
      <c r="NO18" s="124" t="s">
        <v>39</v>
      </c>
      <c r="NP18" s="125"/>
      <c r="NQ18" s="125"/>
      <c r="NR18" s="120" t="s">
        <v>40</v>
      </c>
      <c r="NS18" s="121"/>
      <c r="NT18" s="124" t="s">
        <v>39</v>
      </c>
      <c r="NU18" s="125"/>
      <c r="NV18" s="125"/>
      <c r="NW18" s="120" t="s">
        <v>40</v>
      </c>
      <c r="NX18" s="12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6"/>
      <c r="NK19" s="127"/>
      <c r="NL19" s="127"/>
      <c r="NM19" s="122"/>
      <c r="NN19" s="123"/>
      <c r="NO19" s="126"/>
      <c r="NP19" s="127"/>
      <c r="NQ19" s="127"/>
      <c r="NR19" s="122"/>
      <c r="NS19" s="123"/>
      <c r="NT19" s="126"/>
      <c r="NU19" s="127"/>
      <c r="NV19" s="127"/>
      <c r="NW19" s="122"/>
      <c r="NX19" s="12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43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184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89.5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97.4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103.1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101.8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94.5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85.8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92.3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97.3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97.9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87.7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5.4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12.2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11.6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9.8000000000000007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17.899999999999999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71.099999999999994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70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73.8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73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64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96.7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96.6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97.2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96.9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100.6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84.2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83.9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84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84.3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80.7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119.5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116.9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117.1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120.5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124.2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69.8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69.7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70.099999999999994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70.400000000000006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65.8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61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187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185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28952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30272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31956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32588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32629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8829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9445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9921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11116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12268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64.8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62.9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59.4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58.7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65.2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17.899999999999999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17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18.100000000000001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18.2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19.2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33492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34136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34924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35788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37855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9976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10130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10244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10602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11234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63.4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63.4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63.7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63.3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68.5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18.7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18.3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17.7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17.5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17.5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186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70.599999999999994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74.2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76.900000000000006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77.3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77.099999999999994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77.099999999999994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82.9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85.9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80.900000000000006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77.099999999999994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25064286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25708152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25898047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26910901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27365088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52.5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53.5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54.1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54.6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56.9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69.7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71.3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71.400000000000006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71.7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72.900000000000006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37752628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39094598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40683727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41891213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42806727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94</v>
      </c>
      <c r="K89" s="45" t="s">
        <v>95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PcZTr0yz27wc9tu6VuFzwK5t+liEdHfJHdml/mld6dLozXDYZ4Lo4fX6dX7EI21HOjScTh5aRzmaQBjebeex3g==" saltValue="Aybuc0ZMiDimZ/cYWurdsg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96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97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98</v>
      </c>
      <c r="B3" s="49" t="s">
        <v>99</v>
      </c>
      <c r="C3" s="49" t="s">
        <v>100</v>
      </c>
      <c r="D3" s="49" t="s">
        <v>101</v>
      </c>
      <c r="E3" s="49" t="s">
        <v>102</v>
      </c>
      <c r="F3" s="49" t="s">
        <v>103</v>
      </c>
      <c r="G3" s="49" t="s">
        <v>104</v>
      </c>
      <c r="H3" s="50" t="s">
        <v>105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106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107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108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109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110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111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112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113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114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115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116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117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118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119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120</v>
      </c>
      <c r="B5" s="61"/>
      <c r="C5" s="61"/>
      <c r="D5" s="61"/>
      <c r="E5" s="61"/>
      <c r="F5" s="61"/>
      <c r="G5" s="61"/>
      <c r="H5" s="62" t="s">
        <v>121</v>
      </c>
      <c r="I5" s="62" t="s">
        <v>122</v>
      </c>
      <c r="J5" s="62" t="s">
        <v>123</v>
      </c>
      <c r="K5" s="62" t="s">
        <v>1</v>
      </c>
      <c r="L5" s="62" t="s">
        <v>2</v>
      </c>
      <c r="M5" s="62" t="s">
        <v>3</v>
      </c>
      <c r="N5" s="62" t="s">
        <v>124</v>
      </c>
      <c r="O5" s="62" t="s">
        <v>5</v>
      </c>
      <c r="P5" s="62" t="s">
        <v>125</v>
      </c>
      <c r="Q5" s="62" t="s">
        <v>126</v>
      </c>
      <c r="R5" s="62" t="s">
        <v>127</v>
      </c>
      <c r="S5" s="62" t="s">
        <v>128</v>
      </c>
      <c r="T5" s="62" t="s">
        <v>129</v>
      </c>
      <c r="U5" s="62" t="s">
        <v>130</v>
      </c>
      <c r="V5" s="62" t="s">
        <v>131</v>
      </c>
      <c r="W5" s="62" t="s">
        <v>132</v>
      </c>
      <c r="X5" s="62" t="s">
        <v>133</v>
      </c>
      <c r="Y5" s="62" t="s">
        <v>134</v>
      </c>
      <c r="Z5" s="62" t="s">
        <v>135</v>
      </c>
      <c r="AA5" s="62" t="s">
        <v>136</v>
      </c>
      <c r="AB5" s="62" t="s">
        <v>137</v>
      </c>
      <c r="AC5" s="62" t="s">
        <v>138</v>
      </c>
      <c r="AD5" s="62" t="s">
        <v>139</v>
      </c>
      <c r="AE5" s="62" t="s">
        <v>140</v>
      </c>
      <c r="AF5" s="62" t="s">
        <v>141</v>
      </c>
      <c r="AG5" s="62" t="s">
        <v>142</v>
      </c>
      <c r="AH5" s="62" t="s">
        <v>143</v>
      </c>
      <c r="AI5" s="62" t="s">
        <v>144</v>
      </c>
      <c r="AJ5" s="62" t="s">
        <v>145</v>
      </c>
      <c r="AK5" s="62" t="s">
        <v>146</v>
      </c>
      <c r="AL5" s="62" t="s">
        <v>147</v>
      </c>
      <c r="AM5" s="62" t="s">
        <v>148</v>
      </c>
      <c r="AN5" s="62" t="s">
        <v>149</v>
      </c>
      <c r="AO5" s="62" t="s">
        <v>150</v>
      </c>
      <c r="AP5" s="62" t="s">
        <v>151</v>
      </c>
      <c r="AQ5" s="62" t="s">
        <v>152</v>
      </c>
      <c r="AR5" s="62" t="s">
        <v>153</v>
      </c>
      <c r="AS5" s="62" t="s">
        <v>154</v>
      </c>
      <c r="AT5" s="62" t="s">
        <v>155</v>
      </c>
      <c r="AU5" s="62" t="s">
        <v>156</v>
      </c>
      <c r="AV5" s="62" t="s">
        <v>157</v>
      </c>
      <c r="AW5" s="62" t="s">
        <v>147</v>
      </c>
      <c r="AX5" s="62" t="s">
        <v>148</v>
      </c>
      <c r="AY5" s="62" t="s">
        <v>149</v>
      </c>
      <c r="AZ5" s="62" t="s">
        <v>150</v>
      </c>
      <c r="BA5" s="62" t="s">
        <v>151</v>
      </c>
      <c r="BB5" s="62" t="s">
        <v>152</v>
      </c>
      <c r="BC5" s="62" t="s">
        <v>153</v>
      </c>
      <c r="BD5" s="62" t="s">
        <v>154</v>
      </c>
      <c r="BE5" s="62" t="s">
        <v>155</v>
      </c>
      <c r="BF5" s="62" t="s">
        <v>158</v>
      </c>
      <c r="BG5" s="62" t="s">
        <v>157</v>
      </c>
      <c r="BH5" s="62" t="s">
        <v>147</v>
      </c>
      <c r="BI5" s="62" t="s">
        <v>159</v>
      </c>
      <c r="BJ5" s="62" t="s">
        <v>149</v>
      </c>
      <c r="BK5" s="62" t="s">
        <v>150</v>
      </c>
      <c r="BL5" s="62" t="s">
        <v>151</v>
      </c>
      <c r="BM5" s="62" t="s">
        <v>152</v>
      </c>
      <c r="BN5" s="62" t="s">
        <v>153</v>
      </c>
      <c r="BO5" s="62" t="s">
        <v>154</v>
      </c>
      <c r="BP5" s="62" t="s">
        <v>160</v>
      </c>
      <c r="BQ5" s="62" t="s">
        <v>158</v>
      </c>
      <c r="BR5" s="62" t="s">
        <v>157</v>
      </c>
      <c r="BS5" s="62" t="s">
        <v>147</v>
      </c>
      <c r="BT5" s="62" t="s">
        <v>148</v>
      </c>
      <c r="BU5" s="62" t="s">
        <v>149</v>
      </c>
      <c r="BV5" s="62" t="s">
        <v>150</v>
      </c>
      <c r="BW5" s="62" t="s">
        <v>151</v>
      </c>
      <c r="BX5" s="62" t="s">
        <v>152</v>
      </c>
      <c r="BY5" s="62" t="s">
        <v>153</v>
      </c>
      <c r="BZ5" s="62" t="s">
        <v>154</v>
      </c>
      <c r="CA5" s="62" t="s">
        <v>144</v>
      </c>
      <c r="CB5" s="62" t="s">
        <v>156</v>
      </c>
      <c r="CC5" s="62" t="s">
        <v>157</v>
      </c>
      <c r="CD5" s="62" t="s">
        <v>147</v>
      </c>
      <c r="CE5" s="62" t="s">
        <v>148</v>
      </c>
      <c r="CF5" s="62" t="s">
        <v>149</v>
      </c>
      <c r="CG5" s="62" t="s">
        <v>150</v>
      </c>
      <c r="CH5" s="62" t="s">
        <v>151</v>
      </c>
      <c r="CI5" s="62" t="s">
        <v>152</v>
      </c>
      <c r="CJ5" s="62" t="s">
        <v>153</v>
      </c>
      <c r="CK5" s="62" t="s">
        <v>154</v>
      </c>
      <c r="CL5" s="62" t="s">
        <v>160</v>
      </c>
      <c r="CM5" s="62" t="s">
        <v>158</v>
      </c>
      <c r="CN5" s="62" t="s">
        <v>157</v>
      </c>
      <c r="CO5" s="62" t="s">
        <v>147</v>
      </c>
      <c r="CP5" s="62" t="s">
        <v>148</v>
      </c>
      <c r="CQ5" s="62" t="s">
        <v>149</v>
      </c>
      <c r="CR5" s="62" t="s">
        <v>150</v>
      </c>
      <c r="CS5" s="62" t="s">
        <v>151</v>
      </c>
      <c r="CT5" s="62" t="s">
        <v>152</v>
      </c>
      <c r="CU5" s="62" t="s">
        <v>153</v>
      </c>
      <c r="CV5" s="62" t="s">
        <v>154</v>
      </c>
      <c r="CW5" s="62" t="s">
        <v>155</v>
      </c>
      <c r="CX5" s="62" t="s">
        <v>156</v>
      </c>
      <c r="CY5" s="62" t="s">
        <v>146</v>
      </c>
      <c r="CZ5" s="62" t="s">
        <v>161</v>
      </c>
      <c r="DA5" s="62" t="s">
        <v>162</v>
      </c>
      <c r="DB5" s="62" t="s">
        <v>149</v>
      </c>
      <c r="DC5" s="62" t="s">
        <v>150</v>
      </c>
      <c r="DD5" s="62" t="s">
        <v>151</v>
      </c>
      <c r="DE5" s="62" t="s">
        <v>152</v>
      </c>
      <c r="DF5" s="62" t="s">
        <v>153</v>
      </c>
      <c r="DG5" s="62" t="s">
        <v>154</v>
      </c>
      <c r="DH5" s="62" t="s">
        <v>144</v>
      </c>
      <c r="DI5" s="62" t="s">
        <v>158</v>
      </c>
      <c r="DJ5" s="62" t="s">
        <v>146</v>
      </c>
      <c r="DK5" s="62" t="s">
        <v>147</v>
      </c>
      <c r="DL5" s="62" t="s">
        <v>148</v>
      </c>
      <c r="DM5" s="62" t="s">
        <v>149</v>
      </c>
      <c r="DN5" s="62" t="s">
        <v>150</v>
      </c>
      <c r="DO5" s="62" t="s">
        <v>151</v>
      </c>
      <c r="DP5" s="62" t="s">
        <v>152</v>
      </c>
      <c r="DQ5" s="62" t="s">
        <v>153</v>
      </c>
      <c r="DR5" s="62" t="s">
        <v>154</v>
      </c>
      <c r="DS5" s="62" t="s">
        <v>155</v>
      </c>
      <c r="DT5" s="62" t="s">
        <v>156</v>
      </c>
      <c r="DU5" s="62" t="s">
        <v>157</v>
      </c>
      <c r="DV5" s="62" t="s">
        <v>161</v>
      </c>
      <c r="DW5" s="62" t="s">
        <v>148</v>
      </c>
      <c r="DX5" s="62" t="s">
        <v>149</v>
      </c>
      <c r="DY5" s="62" t="s">
        <v>150</v>
      </c>
      <c r="DZ5" s="62" t="s">
        <v>151</v>
      </c>
      <c r="EA5" s="62" t="s">
        <v>152</v>
      </c>
      <c r="EB5" s="62" t="s">
        <v>153</v>
      </c>
      <c r="EC5" s="62" t="s">
        <v>154</v>
      </c>
      <c r="ED5" s="62" t="s">
        <v>155</v>
      </c>
      <c r="EE5" s="62" t="s">
        <v>158</v>
      </c>
      <c r="EF5" s="62" t="s">
        <v>157</v>
      </c>
      <c r="EG5" s="62" t="s">
        <v>161</v>
      </c>
      <c r="EH5" s="62" t="s">
        <v>148</v>
      </c>
      <c r="EI5" s="62" t="s">
        <v>149</v>
      </c>
      <c r="EJ5" s="62" t="s">
        <v>150</v>
      </c>
      <c r="EK5" s="62" t="s">
        <v>151</v>
      </c>
      <c r="EL5" s="62" t="s">
        <v>152</v>
      </c>
      <c r="EM5" s="62" t="s">
        <v>153</v>
      </c>
      <c r="EN5" s="62" t="s">
        <v>163</v>
      </c>
      <c r="EO5" s="62" t="s">
        <v>155</v>
      </c>
      <c r="EP5" s="62" t="s">
        <v>156</v>
      </c>
      <c r="EQ5" s="62" t="s">
        <v>157</v>
      </c>
      <c r="ER5" s="62" t="s">
        <v>147</v>
      </c>
      <c r="ES5" s="62" t="s">
        <v>148</v>
      </c>
      <c r="ET5" s="62" t="s">
        <v>149</v>
      </c>
      <c r="EU5" s="62" t="s">
        <v>150</v>
      </c>
      <c r="EV5" s="62" t="s">
        <v>151</v>
      </c>
      <c r="EW5" s="62" t="s">
        <v>152</v>
      </c>
      <c r="EX5" s="62" t="s">
        <v>153</v>
      </c>
      <c r="EY5" s="62" t="s">
        <v>154</v>
      </c>
    </row>
    <row r="6" spans="1:155" s="67" customFormat="1">
      <c r="A6" s="48" t="s">
        <v>164</v>
      </c>
      <c r="B6" s="63">
        <f>B8</f>
        <v>2020</v>
      </c>
      <c r="C6" s="63">
        <f t="shared" ref="C6:M6" si="2">C8</f>
        <v>192074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山梨県韮崎市　国保市立病院</v>
      </c>
      <c r="I6" s="159"/>
      <c r="J6" s="160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22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 災 輪</v>
      </c>
      <c r="U6" s="64">
        <f>U8</f>
        <v>28872</v>
      </c>
      <c r="V6" s="64">
        <f>V8</f>
        <v>10272</v>
      </c>
      <c r="W6" s="63" t="str">
        <f>W8</f>
        <v>-</v>
      </c>
      <c r="X6" s="63" t="str">
        <f t="shared" ref="X6" si="4">X8</f>
        <v>第２種該当</v>
      </c>
      <c r="Y6" s="63" t="str">
        <f t="shared" si="3"/>
        <v>１０：１</v>
      </c>
      <c r="Z6" s="64">
        <f t="shared" si="3"/>
        <v>137</v>
      </c>
      <c r="AA6" s="64">
        <f t="shared" si="3"/>
        <v>34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171</v>
      </c>
      <c r="AF6" s="64">
        <f t="shared" si="3"/>
        <v>110</v>
      </c>
      <c r="AG6" s="64">
        <f t="shared" si="3"/>
        <v>29</v>
      </c>
      <c r="AH6" s="64">
        <f t="shared" si="3"/>
        <v>139</v>
      </c>
      <c r="AI6" s="65">
        <f>IF(AI8="-",NA(),AI8)</f>
        <v>89.5</v>
      </c>
      <c r="AJ6" s="65">
        <f t="shared" ref="AJ6:AR6" si="5">IF(AJ8="-",NA(),AJ8)</f>
        <v>97.4</v>
      </c>
      <c r="AK6" s="65">
        <f t="shared" si="5"/>
        <v>103.1</v>
      </c>
      <c r="AL6" s="65">
        <f t="shared" si="5"/>
        <v>101.8</v>
      </c>
      <c r="AM6" s="65">
        <f t="shared" si="5"/>
        <v>94.5</v>
      </c>
      <c r="AN6" s="65">
        <f t="shared" si="5"/>
        <v>96.7</v>
      </c>
      <c r="AO6" s="65">
        <f t="shared" si="5"/>
        <v>96.6</v>
      </c>
      <c r="AP6" s="65">
        <f t="shared" si="5"/>
        <v>97.2</v>
      </c>
      <c r="AQ6" s="65">
        <f t="shared" si="5"/>
        <v>96.9</v>
      </c>
      <c r="AR6" s="65">
        <f t="shared" si="5"/>
        <v>100.6</v>
      </c>
      <c r="AS6" s="65" t="str">
        <f>IF(AS8="-","【-】","【"&amp;SUBSTITUTE(TEXT(AS8,"#,##0.0"),"-","△")&amp;"】")</f>
        <v>【102.5】</v>
      </c>
      <c r="AT6" s="65">
        <f>IF(AT8="-",NA(),AT8)</f>
        <v>85.8</v>
      </c>
      <c r="AU6" s="65">
        <f t="shared" ref="AU6:BC6" si="6">IF(AU8="-",NA(),AU8)</f>
        <v>92.3</v>
      </c>
      <c r="AV6" s="65">
        <f t="shared" si="6"/>
        <v>97.3</v>
      </c>
      <c r="AW6" s="65">
        <f t="shared" si="6"/>
        <v>97.9</v>
      </c>
      <c r="AX6" s="65">
        <f t="shared" si="6"/>
        <v>87.7</v>
      </c>
      <c r="AY6" s="65">
        <f t="shared" si="6"/>
        <v>84.2</v>
      </c>
      <c r="AZ6" s="65">
        <f t="shared" si="6"/>
        <v>83.9</v>
      </c>
      <c r="BA6" s="65">
        <f t="shared" si="6"/>
        <v>84</v>
      </c>
      <c r="BB6" s="65">
        <f t="shared" si="6"/>
        <v>84.3</v>
      </c>
      <c r="BC6" s="65">
        <f t="shared" si="6"/>
        <v>80.7</v>
      </c>
      <c r="BD6" s="65" t="str">
        <f>IF(BD8="-","【-】","【"&amp;SUBSTITUTE(TEXT(BD8,"#,##0.0"),"-","△")&amp;"】")</f>
        <v>【84.7】</v>
      </c>
      <c r="BE6" s="65">
        <f>IF(BE8="-",NA(),BE8)</f>
        <v>5.4</v>
      </c>
      <c r="BF6" s="65">
        <f t="shared" ref="BF6:BN6" si="7">IF(BF8="-",NA(),BF8)</f>
        <v>12.2</v>
      </c>
      <c r="BG6" s="65">
        <f t="shared" si="7"/>
        <v>11.6</v>
      </c>
      <c r="BH6" s="65">
        <f t="shared" si="7"/>
        <v>9.8000000000000007</v>
      </c>
      <c r="BI6" s="65">
        <f t="shared" si="7"/>
        <v>17.899999999999999</v>
      </c>
      <c r="BJ6" s="65">
        <f t="shared" si="7"/>
        <v>119.5</v>
      </c>
      <c r="BK6" s="65">
        <f t="shared" si="7"/>
        <v>116.9</v>
      </c>
      <c r="BL6" s="65">
        <f t="shared" si="7"/>
        <v>117.1</v>
      </c>
      <c r="BM6" s="65">
        <f t="shared" si="7"/>
        <v>120.5</v>
      </c>
      <c r="BN6" s="65">
        <f t="shared" si="7"/>
        <v>124.2</v>
      </c>
      <c r="BO6" s="65" t="str">
        <f>IF(BO8="-","【-】","【"&amp;SUBSTITUTE(TEXT(BO8,"#,##0.0"),"-","△")&amp;"】")</f>
        <v>【69.3】</v>
      </c>
      <c r="BP6" s="65">
        <f>IF(BP8="-",NA(),BP8)</f>
        <v>71.099999999999994</v>
      </c>
      <c r="BQ6" s="65">
        <f t="shared" ref="BQ6:BY6" si="8">IF(BQ8="-",NA(),BQ8)</f>
        <v>70</v>
      </c>
      <c r="BR6" s="65">
        <f t="shared" si="8"/>
        <v>73.8</v>
      </c>
      <c r="BS6" s="65">
        <f t="shared" si="8"/>
        <v>73</v>
      </c>
      <c r="BT6" s="65">
        <f t="shared" si="8"/>
        <v>64</v>
      </c>
      <c r="BU6" s="65">
        <f t="shared" si="8"/>
        <v>69.8</v>
      </c>
      <c r="BV6" s="65">
        <f t="shared" si="8"/>
        <v>69.7</v>
      </c>
      <c r="BW6" s="65">
        <f t="shared" si="8"/>
        <v>70.099999999999994</v>
      </c>
      <c r="BX6" s="65">
        <f t="shared" si="8"/>
        <v>70.400000000000006</v>
      </c>
      <c r="BY6" s="65">
        <f t="shared" si="8"/>
        <v>65.8</v>
      </c>
      <c r="BZ6" s="65" t="str">
        <f>IF(BZ8="-","【-】","【"&amp;SUBSTITUTE(TEXT(BZ8,"#,##0.0"),"-","△")&amp;"】")</f>
        <v>【67.2】</v>
      </c>
      <c r="CA6" s="66">
        <f>IF(CA8="-",NA(),CA8)</f>
        <v>28952</v>
      </c>
      <c r="CB6" s="66">
        <f t="shared" ref="CB6:CJ6" si="9">IF(CB8="-",NA(),CB8)</f>
        <v>30272</v>
      </c>
      <c r="CC6" s="66">
        <f t="shared" si="9"/>
        <v>31956</v>
      </c>
      <c r="CD6" s="66">
        <f t="shared" si="9"/>
        <v>32588</v>
      </c>
      <c r="CE6" s="66">
        <f t="shared" si="9"/>
        <v>32629</v>
      </c>
      <c r="CF6" s="66">
        <f t="shared" si="9"/>
        <v>33492</v>
      </c>
      <c r="CG6" s="66">
        <f t="shared" si="9"/>
        <v>34136</v>
      </c>
      <c r="CH6" s="66">
        <f t="shared" si="9"/>
        <v>34924</v>
      </c>
      <c r="CI6" s="66">
        <f t="shared" si="9"/>
        <v>35788</v>
      </c>
      <c r="CJ6" s="66">
        <f t="shared" si="9"/>
        <v>37855</v>
      </c>
      <c r="CK6" s="65" t="str">
        <f>IF(CK8="-","【-】","【"&amp;SUBSTITUTE(TEXT(CK8,"#,##0"),"-","△")&amp;"】")</f>
        <v>【56,733】</v>
      </c>
      <c r="CL6" s="66">
        <f>IF(CL8="-",NA(),CL8)</f>
        <v>8829</v>
      </c>
      <c r="CM6" s="66">
        <f t="shared" ref="CM6:CU6" si="10">IF(CM8="-",NA(),CM8)</f>
        <v>9445</v>
      </c>
      <c r="CN6" s="66">
        <f t="shared" si="10"/>
        <v>9921</v>
      </c>
      <c r="CO6" s="66">
        <f t="shared" si="10"/>
        <v>11116</v>
      </c>
      <c r="CP6" s="66">
        <f t="shared" si="10"/>
        <v>12268</v>
      </c>
      <c r="CQ6" s="66">
        <f t="shared" si="10"/>
        <v>9976</v>
      </c>
      <c r="CR6" s="66">
        <f t="shared" si="10"/>
        <v>10130</v>
      </c>
      <c r="CS6" s="66">
        <f t="shared" si="10"/>
        <v>10244</v>
      </c>
      <c r="CT6" s="66">
        <f t="shared" si="10"/>
        <v>10602</v>
      </c>
      <c r="CU6" s="66">
        <f t="shared" si="10"/>
        <v>11234</v>
      </c>
      <c r="CV6" s="65" t="str">
        <f>IF(CV8="-","【-】","【"&amp;SUBSTITUTE(TEXT(CV8,"#,##0"),"-","△")&amp;"】")</f>
        <v>【16,778】</v>
      </c>
      <c r="CW6" s="65">
        <f>IF(CW8="-",NA(),CW8)</f>
        <v>64.8</v>
      </c>
      <c r="CX6" s="65">
        <f t="shared" ref="CX6:DF6" si="11">IF(CX8="-",NA(),CX8)</f>
        <v>62.9</v>
      </c>
      <c r="CY6" s="65">
        <f t="shared" si="11"/>
        <v>59.4</v>
      </c>
      <c r="CZ6" s="65">
        <f t="shared" si="11"/>
        <v>58.7</v>
      </c>
      <c r="DA6" s="65">
        <f t="shared" si="11"/>
        <v>65.2</v>
      </c>
      <c r="DB6" s="65">
        <f t="shared" si="11"/>
        <v>63.4</v>
      </c>
      <c r="DC6" s="65">
        <f t="shared" si="11"/>
        <v>63.4</v>
      </c>
      <c r="DD6" s="65">
        <f t="shared" si="11"/>
        <v>63.7</v>
      </c>
      <c r="DE6" s="65">
        <f t="shared" si="11"/>
        <v>63.3</v>
      </c>
      <c r="DF6" s="65">
        <f t="shared" si="11"/>
        <v>68.5</v>
      </c>
      <c r="DG6" s="65" t="str">
        <f>IF(DG8="-","【-】","【"&amp;SUBSTITUTE(TEXT(DG8,"#,##0.0"),"-","△")&amp;"】")</f>
        <v>【58.8】</v>
      </c>
      <c r="DH6" s="65">
        <f>IF(DH8="-",NA(),DH8)</f>
        <v>17.899999999999999</v>
      </c>
      <c r="DI6" s="65">
        <f t="shared" ref="DI6:DQ6" si="12">IF(DI8="-",NA(),DI8)</f>
        <v>17</v>
      </c>
      <c r="DJ6" s="65">
        <f t="shared" si="12"/>
        <v>18.100000000000001</v>
      </c>
      <c r="DK6" s="65">
        <f t="shared" si="12"/>
        <v>18.2</v>
      </c>
      <c r="DL6" s="65">
        <f t="shared" si="12"/>
        <v>19.2</v>
      </c>
      <c r="DM6" s="65">
        <f t="shared" si="12"/>
        <v>18.7</v>
      </c>
      <c r="DN6" s="65">
        <f t="shared" si="12"/>
        <v>18.3</v>
      </c>
      <c r="DO6" s="65">
        <f t="shared" si="12"/>
        <v>17.7</v>
      </c>
      <c r="DP6" s="65">
        <f t="shared" si="12"/>
        <v>17.5</v>
      </c>
      <c r="DQ6" s="65">
        <f t="shared" si="12"/>
        <v>17.5</v>
      </c>
      <c r="DR6" s="65" t="str">
        <f>IF(DR8="-","【-】","【"&amp;SUBSTITUTE(TEXT(DR8,"#,##0.0"),"-","△")&amp;"】")</f>
        <v>【24.8】</v>
      </c>
      <c r="DS6" s="65">
        <f>IF(DS8="-",NA(),DS8)</f>
        <v>70.599999999999994</v>
      </c>
      <c r="DT6" s="65">
        <f t="shared" ref="DT6:EB6" si="13">IF(DT8="-",NA(),DT8)</f>
        <v>74.2</v>
      </c>
      <c r="DU6" s="65">
        <f t="shared" si="13"/>
        <v>76.900000000000006</v>
      </c>
      <c r="DV6" s="65">
        <f t="shared" si="13"/>
        <v>77.3</v>
      </c>
      <c r="DW6" s="65">
        <f t="shared" si="13"/>
        <v>77.099999999999994</v>
      </c>
      <c r="DX6" s="65">
        <f t="shared" si="13"/>
        <v>52.5</v>
      </c>
      <c r="DY6" s="65">
        <f t="shared" si="13"/>
        <v>53.5</v>
      </c>
      <c r="DZ6" s="65">
        <f t="shared" si="13"/>
        <v>54.1</v>
      </c>
      <c r="EA6" s="65">
        <f t="shared" si="13"/>
        <v>54.6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77.099999999999994</v>
      </c>
      <c r="EE6" s="65">
        <f t="shared" ref="EE6:EM6" si="14">IF(EE8="-",NA(),EE8)</f>
        <v>82.9</v>
      </c>
      <c r="EF6" s="65">
        <f t="shared" si="14"/>
        <v>85.9</v>
      </c>
      <c r="EG6" s="65">
        <f t="shared" si="14"/>
        <v>80.900000000000006</v>
      </c>
      <c r="EH6" s="65">
        <f t="shared" si="14"/>
        <v>77.099999999999994</v>
      </c>
      <c r="EI6" s="65">
        <f t="shared" si="14"/>
        <v>69.7</v>
      </c>
      <c r="EJ6" s="65">
        <f t="shared" si="14"/>
        <v>71.3</v>
      </c>
      <c r="EK6" s="65">
        <f t="shared" si="14"/>
        <v>71.400000000000006</v>
      </c>
      <c r="EL6" s="65">
        <f t="shared" si="14"/>
        <v>71.7</v>
      </c>
      <c r="EM6" s="65">
        <f t="shared" si="14"/>
        <v>72.900000000000006</v>
      </c>
      <c r="EN6" s="65" t="str">
        <f>IF(EN8="-","【-】","【"&amp;SUBSTITUTE(TEXT(EN8,"#,##0.0"),"-","△")&amp;"】")</f>
        <v>【70.3】</v>
      </c>
      <c r="EO6" s="66">
        <f>IF(EO8="-",NA(),EO8)</f>
        <v>25064286</v>
      </c>
      <c r="EP6" s="66">
        <f t="shared" ref="EP6:EX6" si="15">IF(EP8="-",NA(),EP8)</f>
        <v>25708152</v>
      </c>
      <c r="EQ6" s="66">
        <f t="shared" si="15"/>
        <v>25898047</v>
      </c>
      <c r="ER6" s="66">
        <f t="shared" si="15"/>
        <v>26910901</v>
      </c>
      <c r="ES6" s="66">
        <f t="shared" si="15"/>
        <v>27365088</v>
      </c>
      <c r="ET6" s="66">
        <f t="shared" si="15"/>
        <v>37752628</v>
      </c>
      <c r="EU6" s="66">
        <f t="shared" si="15"/>
        <v>39094598</v>
      </c>
      <c r="EV6" s="66">
        <f t="shared" si="15"/>
        <v>40683727</v>
      </c>
      <c r="EW6" s="66">
        <f t="shared" si="15"/>
        <v>41891213</v>
      </c>
      <c r="EX6" s="66">
        <f t="shared" si="15"/>
        <v>42806727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165</v>
      </c>
      <c r="B7" s="63">
        <f t="shared" ref="B7:AH7" si="16">B8</f>
        <v>2020</v>
      </c>
      <c r="C7" s="63">
        <f t="shared" si="16"/>
        <v>192074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6"/>
        <v>22</v>
      </c>
      <c r="R7" s="63" t="str">
        <f t="shared" si="16"/>
        <v>-</v>
      </c>
      <c r="S7" s="63" t="str">
        <f t="shared" si="16"/>
        <v>ド 訓</v>
      </c>
      <c r="T7" s="63" t="str">
        <f t="shared" si="16"/>
        <v>救 災 輪</v>
      </c>
      <c r="U7" s="64">
        <f>U8</f>
        <v>28872</v>
      </c>
      <c r="V7" s="64">
        <f>V8</f>
        <v>10272</v>
      </c>
      <c r="W7" s="63" t="str">
        <f>W8</f>
        <v>-</v>
      </c>
      <c r="X7" s="63" t="str">
        <f t="shared" si="16"/>
        <v>第２種該当</v>
      </c>
      <c r="Y7" s="63" t="str">
        <f t="shared" si="16"/>
        <v>１０：１</v>
      </c>
      <c r="Z7" s="64">
        <f t="shared" si="16"/>
        <v>137</v>
      </c>
      <c r="AA7" s="64">
        <f t="shared" si="16"/>
        <v>34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171</v>
      </c>
      <c r="AF7" s="64">
        <f t="shared" si="16"/>
        <v>110</v>
      </c>
      <c r="AG7" s="64">
        <f t="shared" si="16"/>
        <v>29</v>
      </c>
      <c r="AH7" s="64">
        <f t="shared" si="16"/>
        <v>139</v>
      </c>
      <c r="AI7" s="65">
        <f>AI8</f>
        <v>89.5</v>
      </c>
      <c r="AJ7" s="65">
        <f t="shared" ref="AJ7:AR7" si="17">AJ8</f>
        <v>97.4</v>
      </c>
      <c r="AK7" s="65">
        <f t="shared" si="17"/>
        <v>103.1</v>
      </c>
      <c r="AL7" s="65">
        <f t="shared" si="17"/>
        <v>101.8</v>
      </c>
      <c r="AM7" s="65">
        <f t="shared" si="17"/>
        <v>94.5</v>
      </c>
      <c r="AN7" s="65">
        <f t="shared" si="17"/>
        <v>96.7</v>
      </c>
      <c r="AO7" s="65">
        <f t="shared" si="17"/>
        <v>96.6</v>
      </c>
      <c r="AP7" s="65">
        <f t="shared" si="17"/>
        <v>97.2</v>
      </c>
      <c r="AQ7" s="65">
        <f t="shared" si="17"/>
        <v>96.9</v>
      </c>
      <c r="AR7" s="65">
        <f t="shared" si="17"/>
        <v>100.6</v>
      </c>
      <c r="AS7" s="65"/>
      <c r="AT7" s="65">
        <f>AT8</f>
        <v>85.8</v>
      </c>
      <c r="AU7" s="65">
        <f t="shared" ref="AU7:BC7" si="18">AU8</f>
        <v>92.3</v>
      </c>
      <c r="AV7" s="65">
        <f t="shared" si="18"/>
        <v>97.3</v>
      </c>
      <c r="AW7" s="65">
        <f t="shared" si="18"/>
        <v>97.9</v>
      </c>
      <c r="AX7" s="65">
        <f t="shared" si="18"/>
        <v>87.7</v>
      </c>
      <c r="AY7" s="65">
        <f t="shared" si="18"/>
        <v>84.2</v>
      </c>
      <c r="AZ7" s="65">
        <f t="shared" si="18"/>
        <v>83.9</v>
      </c>
      <c r="BA7" s="65">
        <f t="shared" si="18"/>
        <v>84</v>
      </c>
      <c r="BB7" s="65">
        <f t="shared" si="18"/>
        <v>84.3</v>
      </c>
      <c r="BC7" s="65">
        <f t="shared" si="18"/>
        <v>80.7</v>
      </c>
      <c r="BD7" s="65"/>
      <c r="BE7" s="65">
        <f>BE8</f>
        <v>5.4</v>
      </c>
      <c r="BF7" s="65">
        <f t="shared" ref="BF7:BN7" si="19">BF8</f>
        <v>12.2</v>
      </c>
      <c r="BG7" s="65">
        <f t="shared" si="19"/>
        <v>11.6</v>
      </c>
      <c r="BH7" s="65">
        <f t="shared" si="19"/>
        <v>9.8000000000000007</v>
      </c>
      <c r="BI7" s="65">
        <f t="shared" si="19"/>
        <v>17.899999999999999</v>
      </c>
      <c r="BJ7" s="65">
        <f t="shared" si="19"/>
        <v>119.5</v>
      </c>
      <c r="BK7" s="65">
        <f t="shared" si="19"/>
        <v>116.9</v>
      </c>
      <c r="BL7" s="65">
        <f t="shared" si="19"/>
        <v>117.1</v>
      </c>
      <c r="BM7" s="65">
        <f t="shared" si="19"/>
        <v>120.5</v>
      </c>
      <c r="BN7" s="65">
        <f t="shared" si="19"/>
        <v>124.2</v>
      </c>
      <c r="BO7" s="65"/>
      <c r="BP7" s="65">
        <f>BP8</f>
        <v>71.099999999999994</v>
      </c>
      <c r="BQ7" s="65">
        <f t="shared" ref="BQ7:BY7" si="20">BQ8</f>
        <v>70</v>
      </c>
      <c r="BR7" s="65">
        <f t="shared" si="20"/>
        <v>73.8</v>
      </c>
      <c r="BS7" s="65">
        <f t="shared" si="20"/>
        <v>73</v>
      </c>
      <c r="BT7" s="65">
        <f t="shared" si="20"/>
        <v>64</v>
      </c>
      <c r="BU7" s="65">
        <f t="shared" si="20"/>
        <v>69.8</v>
      </c>
      <c r="BV7" s="65">
        <f t="shared" si="20"/>
        <v>69.7</v>
      </c>
      <c r="BW7" s="65">
        <f t="shared" si="20"/>
        <v>70.099999999999994</v>
      </c>
      <c r="BX7" s="65">
        <f t="shared" si="20"/>
        <v>70.400000000000006</v>
      </c>
      <c r="BY7" s="65">
        <f t="shared" si="20"/>
        <v>65.8</v>
      </c>
      <c r="BZ7" s="65"/>
      <c r="CA7" s="66">
        <f>CA8</f>
        <v>28952</v>
      </c>
      <c r="CB7" s="66">
        <f t="shared" ref="CB7:CJ7" si="21">CB8</f>
        <v>30272</v>
      </c>
      <c r="CC7" s="66">
        <f t="shared" si="21"/>
        <v>31956</v>
      </c>
      <c r="CD7" s="66">
        <f t="shared" si="21"/>
        <v>32588</v>
      </c>
      <c r="CE7" s="66">
        <f t="shared" si="21"/>
        <v>32629</v>
      </c>
      <c r="CF7" s="66">
        <f t="shared" si="21"/>
        <v>33492</v>
      </c>
      <c r="CG7" s="66">
        <f t="shared" si="21"/>
        <v>34136</v>
      </c>
      <c r="CH7" s="66">
        <f t="shared" si="21"/>
        <v>34924</v>
      </c>
      <c r="CI7" s="66">
        <f t="shared" si="21"/>
        <v>35788</v>
      </c>
      <c r="CJ7" s="66">
        <f t="shared" si="21"/>
        <v>37855</v>
      </c>
      <c r="CK7" s="65"/>
      <c r="CL7" s="66">
        <f>CL8</f>
        <v>8829</v>
      </c>
      <c r="CM7" s="66">
        <f t="shared" ref="CM7:CU7" si="22">CM8</f>
        <v>9445</v>
      </c>
      <c r="CN7" s="66">
        <f t="shared" si="22"/>
        <v>9921</v>
      </c>
      <c r="CO7" s="66">
        <f t="shared" si="22"/>
        <v>11116</v>
      </c>
      <c r="CP7" s="66">
        <f t="shared" si="22"/>
        <v>12268</v>
      </c>
      <c r="CQ7" s="66">
        <f t="shared" si="22"/>
        <v>9976</v>
      </c>
      <c r="CR7" s="66">
        <f t="shared" si="22"/>
        <v>10130</v>
      </c>
      <c r="CS7" s="66">
        <f t="shared" si="22"/>
        <v>10244</v>
      </c>
      <c r="CT7" s="66">
        <f t="shared" si="22"/>
        <v>10602</v>
      </c>
      <c r="CU7" s="66">
        <f t="shared" si="22"/>
        <v>11234</v>
      </c>
      <c r="CV7" s="65"/>
      <c r="CW7" s="65">
        <f>CW8</f>
        <v>64.8</v>
      </c>
      <c r="CX7" s="65">
        <f t="shared" ref="CX7:DF7" si="23">CX8</f>
        <v>62.9</v>
      </c>
      <c r="CY7" s="65">
        <f t="shared" si="23"/>
        <v>59.4</v>
      </c>
      <c r="CZ7" s="65">
        <f t="shared" si="23"/>
        <v>58.7</v>
      </c>
      <c r="DA7" s="65">
        <f t="shared" si="23"/>
        <v>65.2</v>
      </c>
      <c r="DB7" s="65">
        <f t="shared" si="23"/>
        <v>63.4</v>
      </c>
      <c r="DC7" s="65">
        <f t="shared" si="23"/>
        <v>63.4</v>
      </c>
      <c r="DD7" s="65">
        <f t="shared" si="23"/>
        <v>63.7</v>
      </c>
      <c r="DE7" s="65">
        <f t="shared" si="23"/>
        <v>63.3</v>
      </c>
      <c r="DF7" s="65">
        <f t="shared" si="23"/>
        <v>68.5</v>
      </c>
      <c r="DG7" s="65"/>
      <c r="DH7" s="65">
        <f>DH8</f>
        <v>17.899999999999999</v>
      </c>
      <c r="DI7" s="65">
        <f t="shared" ref="DI7:DQ7" si="24">DI8</f>
        <v>17</v>
      </c>
      <c r="DJ7" s="65">
        <f t="shared" si="24"/>
        <v>18.100000000000001</v>
      </c>
      <c r="DK7" s="65">
        <f t="shared" si="24"/>
        <v>18.2</v>
      </c>
      <c r="DL7" s="65">
        <f t="shared" si="24"/>
        <v>19.2</v>
      </c>
      <c r="DM7" s="65">
        <f t="shared" si="24"/>
        <v>18.7</v>
      </c>
      <c r="DN7" s="65">
        <f t="shared" si="24"/>
        <v>18.3</v>
      </c>
      <c r="DO7" s="65">
        <f t="shared" si="24"/>
        <v>17.7</v>
      </c>
      <c r="DP7" s="65">
        <f t="shared" si="24"/>
        <v>17.5</v>
      </c>
      <c r="DQ7" s="65">
        <f t="shared" si="24"/>
        <v>17.5</v>
      </c>
      <c r="DR7" s="65"/>
      <c r="DS7" s="65">
        <f>DS8</f>
        <v>70.599999999999994</v>
      </c>
      <c r="DT7" s="65">
        <f t="shared" ref="DT7:EB7" si="25">DT8</f>
        <v>74.2</v>
      </c>
      <c r="DU7" s="65">
        <f t="shared" si="25"/>
        <v>76.900000000000006</v>
      </c>
      <c r="DV7" s="65">
        <f t="shared" si="25"/>
        <v>77.3</v>
      </c>
      <c r="DW7" s="65">
        <f t="shared" si="25"/>
        <v>77.099999999999994</v>
      </c>
      <c r="DX7" s="65">
        <f t="shared" si="25"/>
        <v>52.5</v>
      </c>
      <c r="DY7" s="65">
        <f t="shared" si="25"/>
        <v>53.5</v>
      </c>
      <c r="DZ7" s="65">
        <f t="shared" si="25"/>
        <v>54.1</v>
      </c>
      <c r="EA7" s="65">
        <f t="shared" si="25"/>
        <v>54.6</v>
      </c>
      <c r="EB7" s="65">
        <f t="shared" si="25"/>
        <v>56.9</v>
      </c>
      <c r="EC7" s="65"/>
      <c r="ED7" s="65">
        <f>ED8</f>
        <v>77.099999999999994</v>
      </c>
      <c r="EE7" s="65">
        <f t="shared" ref="EE7:EM7" si="26">EE8</f>
        <v>82.9</v>
      </c>
      <c r="EF7" s="65">
        <f t="shared" si="26"/>
        <v>85.9</v>
      </c>
      <c r="EG7" s="65">
        <f t="shared" si="26"/>
        <v>80.900000000000006</v>
      </c>
      <c r="EH7" s="65">
        <f t="shared" si="26"/>
        <v>77.099999999999994</v>
      </c>
      <c r="EI7" s="65">
        <f t="shared" si="26"/>
        <v>69.7</v>
      </c>
      <c r="EJ7" s="65">
        <f t="shared" si="26"/>
        <v>71.3</v>
      </c>
      <c r="EK7" s="65">
        <f t="shared" si="26"/>
        <v>71.400000000000006</v>
      </c>
      <c r="EL7" s="65">
        <f t="shared" si="26"/>
        <v>71.7</v>
      </c>
      <c r="EM7" s="65">
        <f t="shared" si="26"/>
        <v>72.900000000000006</v>
      </c>
      <c r="EN7" s="65"/>
      <c r="EO7" s="66">
        <f>EO8</f>
        <v>25064286</v>
      </c>
      <c r="EP7" s="66">
        <f t="shared" ref="EP7:EX7" si="27">EP8</f>
        <v>25708152</v>
      </c>
      <c r="EQ7" s="66">
        <f t="shared" si="27"/>
        <v>25898047</v>
      </c>
      <c r="ER7" s="66">
        <f t="shared" si="27"/>
        <v>26910901</v>
      </c>
      <c r="ES7" s="66">
        <f t="shared" si="27"/>
        <v>27365088</v>
      </c>
      <c r="ET7" s="66">
        <f t="shared" si="27"/>
        <v>37752628</v>
      </c>
      <c r="EU7" s="66">
        <f t="shared" si="27"/>
        <v>39094598</v>
      </c>
      <c r="EV7" s="66">
        <f t="shared" si="27"/>
        <v>40683727</v>
      </c>
      <c r="EW7" s="66">
        <f t="shared" si="27"/>
        <v>41891213</v>
      </c>
      <c r="EX7" s="66">
        <f t="shared" si="27"/>
        <v>42806727</v>
      </c>
      <c r="EY7" s="66"/>
    </row>
    <row r="8" spans="1:155" s="67" customFormat="1">
      <c r="A8" s="48"/>
      <c r="B8" s="68">
        <v>2020</v>
      </c>
      <c r="C8" s="68">
        <v>192074</v>
      </c>
      <c r="D8" s="68">
        <v>46</v>
      </c>
      <c r="E8" s="68">
        <v>6</v>
      </c>
      <c r="F8" s="68">
        <v>0</v>
      </c>
      <c r="G8" s="68">
        <v>1</v>
      </c>
      <c r="H8" s="68" t="s">
        <v>166</v>
      </c>
      <c r="I8" s="68" t="s">
        <v>167</v>
      </c>
      <c r="J8" s="68" t="s">
        <v>168</v>
      </c>
      <c r="K8" s="68" t="s">
        <v>169</v>
      </c>
      <c r="L8" s="68" t="s">
        <v>170</v>
      </c>
      <c r="M8" s="68" t="s">
        <v>171</v>
      </c>
      <c r="N8" s="68" t="s">
        <v>172</v>
      </c>
      <c r="O8" s="68" t="s">
        <v>173</v>
      </c>
      <c r="P8" s="68" t="s">
        <v>174</v>
      </c>
      <c r="Q8" s="69">
        <v>22</v>
      </c>
      <c r="R8" s="68" t="s">
        <v>39</v>
      </c>
      <c r="S8" s="68" t="s">
        <v>175</v>
      </c>
      <c r="T8" s="68" t="s">
        <v>176</v>
      </c>
      <c r="U8" s="69">
        <v>28872</v>
      </c>
      <c r="V8" s="69">
        <v>10272</v>
      </c>
      <c r="W8" s="68" t="s">
        <v>39</v>
      </c>
      <c r="X8" s="68" t="s">
        <v>177</v>
      </c>
      <c r="Y8" s="70" t="s">
        <v>178</v>
      </c>
      <c r="Z8" s="69">
        <v>137</v>
      </c>
      <c r="AA8" s="69">
        <v>34</v>
      </c>
      <c r="AB8" s="69" t="s">
        <v>39</v>
      </c>
      <c r="AC8" s="69" t="s">
        <v>39</v>
      </c>
      <c r="AD8" s="69" t="s">
        <v>39</v>
      </c>
      <c r="AE8" s="69">
        <v>171</v>
      </c>
      <c r="AF8" s="69">
        <v>110</v>
      </c>
      <c r="AG8" s="69">
        <v>29</v>
      </c>
      <c r="AH8" s="69">
        <v>139</v>
      </c>
      <c r="AI8" s="71">
        <v>89.5</v>
      </c>
      <c r="AJ8" s="71">
        <v>97.4</v>
      </c>
      <c r="AK8" s="71">
        <v>103.1</v>
      </c>
      <c r="AL8" s="71">
        <v>101.8</v>
      </c>
      <c r="AM8" s="71">
        <v>94.5</v>
      </c>
      <c r="AN8" s="71">
        <v>96.7</v>
      </c>
      <c r="AO8" s="71">
        <v>96.6</v>
      </c>
      <c r="AP8" s="71">
        <v>97.2</v>
      </c>
      <c r="AQ8" s="71">
        <v>96.9</v>
      </c>
      <c r="AR8" s="71">
        <v>100.6</v>
      </c>
      <c r="AS8" s="71">
        <v>102.5</v>
      </c>
      <c r="AT8" s="71">
        <v>85.8</v>
      </c>
      <c r="AU8" s="71">
        <v>92.3</v>
      </c>
      <c r="AV8" s="71">
        <v>97.3</v>
      </c>
      <c r="AW8" s="71">
        <v>97.9</v>
      </c>
      <c r="AX8" s="71">
        <v>87.7</v>
      </c>
      <c r="AY8" s="71">
        <v>84.2</v>
      </c>
      <c r="AZ8" s="71">
        <v>83.9</v>
      </c>
      <c r="BA8" s="71">
        <v>84</v>
      </c>
      <c r="BB8" s="71">
        <v>84.3</v>
      </c>
      <c r="BC8" s="71">
        <v>80.7</v>
      </c>
      <c r="BD8" s="71">
        <v>84.7</v>
      </c>
      <c r="BE8" s="72">
        <v>5.4</v>
      </c>
      <c r="BF8" s="72">
        <v>12.2</v>
      </c>
      <c r="BG8" s="72">
        <v>11.6</v>
      </c>
      <c r="BH8" s="72">
        <v>9.8000000000000007</v>
      </c>
      <c r="BI8" s="72">
        <v>17.899999999999999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124.2</v>
      </c>
      <c r="BO8" s="72">
        <v>69.3</v>
      </c>
      <c r="BP8" s="71">
        <v>71.099999999999994</v>
      </c>
      <c r="BQ8" s="71">
        <v>70</v>
      </c>
      <c r="BR8" s="71">
        <v>73.8</v>
      </c>
      <c r="BS8" s="71">
        <v>73</v>
      </c>
      <c r="BT8" s="71">
        <v>64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65.8</v>
      </c>
      <c r="BZ8" s="71">
        <v>67.2</v>
      </c>
      <c r="CA8" s="72">
        <v>28952</v>
      </c>
      <c r="CB8" s="72">
        <v>30272</v>
      </c>
      <c r="CC8" s="72">
        <v>31956</v>
      </c>
      <c r="CD8" s="72">
        <v>32588</v>
      </c>
      <c r="CE8" s="72">
        <v>32629</v>
      </c>
      <c r="CF8" s="72">
        <v>33492</v>
      </c>
      <c r="CG8" s="72">
        <v>34136</v>
      </c>
      <c r="CH8" s="72">
        <v>34924</v>
      </c>
      <c r="CI8" s="72">
        <v>35788</v>
      </c>
      <c r="CJ8" s="72">
        <v>37855</v>
      </c>
      <c r="CK8" s="71">
        <v>56733</v>
      </c>
      <c r="CL8" s="72">
        <v>8829</v>
      </c>
      <c r="CM8" s="72">
        <v>9445</v>
      </c>
      <c r="CN8" s="72">
        <v>9921</v>
      </c>
      <c r="CO8" s="72">
        <v>11116</v>
      </c>
      <c r="CP8" s="72">
        <v>12268</v>
      </c>
      <c r="CQ8" s="72">
        <v>9976</v>
      </c>
      <c r="CR8" s="72">
        <v>10130</v>
      </c>
      <c r="CS8" s="72">
        <v>10244</v>
      </c>
      <c r="CT8" s="72">
        <v>10602</v>
      </c>
      <c r="CU8" s="72">
        <v>11234</v>
      </c>
      <c r="CV8" s="71">
        <v>16778</v>
      </c>
      <c r="CW8" s="72">
        <v>64.8</v>
      </c>
      <c r="CX8" s="72">
        <v>62.9</v>
      </c>
      <c r="CY8" s="72">
        <v>59.4</v>
      </c>
      <c r="CZ8" s="72">
        <v>58.7</v>
      </c>
      <c r="DA8" s="72">
        <v>65.2</v>
      </c>
      <c r="DB8" s="72">
        <v>63.4</v>
      </c>
      <c r="DC8" s="72">
        <v>63.4</v>
      </c>
      <c r="DD8" s="72">
        <v>63.7</v>
      </c>
      <c r="DE8" s="72">
        <v>63.3</v>
      </c>
      <c r="DF8" s="72">
        <v>68.5</v>
      </c>
      <c r="DG8" s="72">
        <v>58.8</v>
      </c>
      <c r="DH8" s="72">
        <v>17.899999999999999</v>
      </c>
      <c r="DI8" s="72">
        <v>17</v>
      </c>
      <c r="DJ8" s="72">
        <v>18.100000000000001</v>
      </c>
      <c r="DK8" s="72">
        <v>18.2</v>
      </c>
      <c r="DL8" s="72">
        <v>19.2</v>
      </c>
      <c r="DM8" s="72">
        <v>18.7</v>
      </c>
      <c r="DN8" s="72">
        <v>18.3</v>
      </c>
      <c r="DO8" s="72">
        <v>17.7</v>
      </c>
      <c r="DP8" s="72">
        <v>17.5</v>
      </c>
      <c r="DQ8" s="72">
        <v>17.5</v>
      </c>
      <c r="DR8" s="72">
        <v>24.8</v>
      </c>
      <c r="DS8" s="71">
        <v>70.599999999999994</v>
      </c>
      <c r="DT8" s="71">
        <v>74.2</v>
      </c>
      <c r="DU8" s="71">
        <v>76.900000000000006</v>
      </c>
      <c r="DV8" s="71">
        <v>77.3</v>
      </c>
      <c r="DW8" s="71">
        <v>77.099999999999994</v>
      </c>
      <c r="DX8" s="71">
        <v>52.5</v>
      </c>
      <c r="DY8" s="71">
        <v>53.5</v>
      </c>
      <c r="DZ8" s="71">
        <v>54.1</v>
      </c>
      <c r="EA8" s="71">
        <v>54.6</v>
      </c>
      <c r="EB8" s="71">
        <v>56.9</v>
      </c>
      <c r="EC8" s="71">
        <v>54.8</v>
      </c>
      <c r="ED8" s="71">
        <v>77.099999999999994</v>
      </c>
      <c r="EE8" s="71">
        <v>82.9</v>
      </c>
      <c r="EF8" s="71">
        <v>85.9</v>
      </c>
      <c r="EG8" s="71">
        <v>80.900000000000006</v>
      </c>
      <c r="EH8" s="71">
        <v>77.099999999999994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72.900000000000006</v>
      </c>
      <c r="EN8" s="71">
        <v>70.3</v>
      </c>
      <c r="EO8" s="72">
        <v>25064286</v>
      </c>
      <c r="EP8" s="72">
        <v>25708152</v>
      </c>
      <c r="EQ8" s="72">
        <v>25898047</v>
      </c>
      <c r="ER8" s="72">
        <v>26910901</v>
      </c>
      <c r="ES8" s="72">
        <v>27365088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42806727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179</v>
      </c>
      <c r="C10" s="77" t="s">
        <v>180</v>
      </c>
      <c r="D10" s="77" t="s">
        <v>181</v>
      </c>
      <c r="E10" s="77" t="s">
        <v>182</v>
      </c>
      <c r="F10" s="77" t="s">
        <v>183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2022-02-24T04:20:54Z</cp:lastPrinted>
  <dcterms:created xsi:type="dcterms:W3CDTF">2021-12-03T08:44:43Z</dcterms:created>
  <dcterms:modified xsi:type="dcterms:W3CDTF">2022-02-24T04:25:38Z</dcterms:modified>
  <cp:category/>
</cp:coreProperties>
</file>