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mcBSxk/QdOW5LSVOr4P8G2w3gz/Vv3JBoDpauz2m4NebgHTverhdBVkaCrCzTLagar4gJGm0zwvFJ7pM1d7A3A==" workbookSaltValue="5jAwjfvD4fh5Myy+NGnheA==" workbookSpinCount="100000" lockStructure="1"/>
  <bookViews>
    <workbookView xWindow="0" yWindow="0" windowWidth="15090" windowHeight="71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BB10" i="4"/>
  <c r="AT10" i="4"/>
  <c r="AL10" i="4"/>
  <c r="W10" i="4"/>
  <c r="P10" i="4"/>
  <c r="B10" i="4"/>
  <c r="AT8" i="4"/>
  <c r="AL8" i="4"/>
  <c r="AD8" i="4"/>
  <c r="P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<sst xmlns="http://schemas.openxmlformats.org/spreadsheetml/2006/main" count="228" uniqueCount="116">
  <si>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</si>
  <si>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</si>
  <si>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</si>
  <si>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</si>
  <si>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</si>
  <si>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</si>
  <si>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</si>
  <si>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</si>
  <si>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</si>
  <si>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</si>
  <si>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</si>
  <si>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</si>
  <si>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</si>
  <si>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</si>
  <si>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</si>
  <si>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</si>
  <si>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</si>
  <si>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</si>
  <si>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</si>
  <si>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</si>
  <si>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</si>
  <si>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</si>
  <si>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</si>
  <si>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</si>
  <si>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</si>
  <si>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</si>
  <si>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</si>
  <si>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</si>
  <si>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</si>
  <si>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</si>
  <si>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</si>
  <si>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</si>
  <si>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</si>
  <si>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</si>
  <si>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</si>
  <si>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</si>
  <si>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</si>
  <si>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</si>
  <si>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</si>
  <si>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</si>
  <si>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</si>
  <si>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</si>
  <si>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</si>
  <si>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</si>
  <si>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</si>
  <si>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</si>
  <si>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</si>
  <si>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</si>
  <si>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</si>
  <si>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</si>
  <si>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</si>
  <si>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</si>
  <si>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</si>
  <si>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</si>
  <si>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</si>
  <si>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</si>
  <si>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</si>
  <si>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</si>
  <si>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</si>
  <si>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</si>
  <si>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</si>
  <si>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</si>
  <si>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</si>
  <si>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</si>
  <si>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</si>
  <si>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</si>
  <si>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</si>
  <si>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</si>
  <si>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</si>
  <si>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</si>
  <si>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</si>
  <si>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</si>
  <si>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</si>
  <si>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</si>
  <si>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</si>
  <si>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</si>
  <si>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</si>
  <si>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</si>
  <si>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</si>
  <si>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</si>
  <si>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</si>
  <si>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</si>
  <si>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</si>
  <si>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</si>
  <si>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</si>
  <si>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</si>
  <si>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</si>
  <si>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</si>
  <si>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</si>
  <si>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</si>
  <si>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</si>
  <si>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</si>
  <si>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</si>
  <si>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</si>
  <si>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</si>
  <si>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</si>
  <si>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</si>
  <si>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</si>
  <si>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</si>
  <si>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</si>
  <si>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</si>
  <si>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</si>
  <si>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</si>
  <si>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</si>
  <si>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</si>
  <si>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</si>
  <si>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</si>
  <si>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</si>
  <si>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</si>
  <si>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</si>
  <si>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</si>
  <si>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</si>
  <si>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</si>
  <si>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管路経年化率の増加及び有形固定資産減価償却率の数値も増加していることから、法定耐用年数に近く更新対象の保有資産が増加していると判断される。管路耐震化事業を踏まえつつ、計画的な更新をしていく必要がある。
　管路更新率は、類似団体と比較すると若干高く、計画的に更新が図られていると言える。今後は、配水池の築造や耐震化が予定されているため、財政状況及び管路の現状を考慮し、更新速度の見直しも検討する。</t>
    <rPh sb="143" eb="145">
      <t>コンゴ</t>
    </rPh>
    <rPh sb="147" eb="150">
      <t>ハイスイチ</t>
    </rPh>
    <rPh sb="151" eb="153">
      <t>チクゾウ</t>
    </rPh>
    <rPh sb="154" eb="157">
      <t>タイシンカ</t>
    </rPh>
    <rPh sb="158" eb="160">
      <t>ヨテイ</t>
    </rPh>
    <phoneticPr fontId="4"/>
  </si>
  <si>
    <t>　給水に係る費用が給水収益以外の収入で賄われている。有収率は低く供給している水量が収入に結びついていない。また、老朽管更新及び有収率向上を目的として平成24年度より管路耐震化事業を実施していること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phoneticPr fontId="4"/>
  </si>
  <si>
    <t>　累積欠損金比率は0％であり、経常収支比率が100％を超えていることから、例年健全経営ができていると言えるが、類似団体と比較すると低く、さらなる経営改善が必要と判断される。
　流動比率は100％を超えており、当面の資金は確保できているが、一般的に適正と言われている200％には到達できていない。また、企業債残高対給水収益比率及び給水原価が高く、料金回収率が低いことから、給水に係る費用が給水収益以外の収入で賄われていると言えるため、今後料金の見直しが必要である。
　施設利用率の高さから、施設の遊休状態は少ないと判断できるが、有収率の低さから供給している水量が収益に結びついていないと言えるため、漏水調査・老朽管更新等の対策を講じている。</t>
    <rPh sb="244" eb="246">
      <t>シセツ</t>
    </rPh>
    <rPh sb="247" eb="249">
      <t>ユウキュウ</t>
    </rPh>
    <rPh sb="249" eb="251">
      <t>ジョウタイ</t>
    </rPh>
    <rPh sb="252" eb="253">
      <t>スク</t>
    </rPh>
    <rPh sb="263" eb="266">
      <t>ユウシュウリツ</t>
    </rPh>
    <rPh sb="267" eb="268">
      <t>ヒク</t>
    </rPh>
    <rPh sb="271" eb="273">
      <t>キョウキュウ</t>
    </rPh>
    <rPh sb="277" eb="279">
      <t>スイリョウ</t>
    </rPh>
    <rPh sb="280" eb="282">
      <t>シュウエキ</t>
    </rPh>
    <rPh sb="283" eb="284">
      <t>ムス</t>
    </rPh>
    <rPh sb="292" eb="29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</si>
</sst>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1.59</c:v>
                </c:pt>
                <c:pt idx="1">
                  <c:v>1.32</c:v>
                </c:pt>
                <c:pt idx="2">
                  <c:v>1.39</c:v>
                </c:pt>
                <c:pt idx="3">
                  <c:v>1.1299999999999999</c:v>
                </c:pt>
                <c:pt idx="4">
                  <c:v>1.06</c:v>
                </c:pt>
              </c:numCache>
            </c:numRef>
          </c:val>
          <c:extLst>
            <c:ext xmlns:c16="http://schemas.microsoft.com/office/drawing/2014/chart" uri="{C3380CC4-5D6E-409C-BE32-E72D297353CC}">
              <c16:uniqueId val="{00000000-8D26-4C4F-A457-7ED287965F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D26-4C4F-A457-7ED287965F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82.7</c:v>
                </c:pt>
                <c:pt idx="1">
                  <c:v>81.88</c:v>
                </c:pt>
                <c:pt idx="2">
                  <c:v>81.73</c:v>
                </c:pt>
                <c:pt idx="3">
                  <c:v>79.69</c:v>
                </c:pt>
                <c:pt idx="4">
                  <c:v>79.510000000000005</c:v>
                </c:pt>
              </c:numCache>
            </c:numRef>
          </c:val>
          <c:extLst>
            <c:ext xmlns:c16="http://schemas.microsoft.com/office/drawing/2014/chart" uri="{C3380CC4-5D6E-409C-BE32-E72D297353CC}">
              <c16:uniqueId val="{00000000-5909-43E2-961C-8C176C6909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5909-43E2-961C-8C176C6909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62.93</c:v>
                </c:pt>
                <c:pt idx="1">
                  <c:v>63.32</c:v>
                </c:pt>
                <c:pt idx="2">
                  <c:v>63.49</c:v>
                </c:pt>
                <c:pt idx="3">
                  <c:v>63.5</c:v>
                </c:pt>
                <c:pt idx="4">
                  <c:v>65.09</c:v>
                </c:pt>
              </c:numCache>
            </c:numRef>
          </c:val>
          <c:extLst>
            <c:ext xmlns:c16="http://schemas.microsoft.com/office/drawing/2014/chart" uri="{C3380CC4-5D6E-409C-BE32-E72D297353CC}">
              <c16:uniqueId val="{00000000-CB09-4B52-B976-3E6EF25CB6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CB09-4B52-B976-3E6EF25CB6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100.45</c:v>
                </c:pt>
                <c:pt idx="1">
                  <c:v>101.87</c:v>
                </c:pt>
                <c:pt idx="2">
                  <c:v>100.73</c:v>
                </c:pt>
                <c:pt idx="3">
                  <c:v>100.72</c:v>
                </c:pt>
                <c:pt idx="4">
                  <c:v>100.32</c:v>
                </c:pt>
              </c:numCache>
            </c:numRef>
          </c:val>
          <c:extLst>
            <c:ext xmlns:c16="http://schemas.microsoft.com/office/drawing/2014/chart" uri="{C3380CC4-5D6E-409C-BE32-E72D297353CC}">
              <c16:uniqueId val="{00000000-D280-462C-92E5-09E30F87FE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D280-462C-92E5-09E30F87FE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47.63</c:v>
                </c:pt>
                <c:pt idx="1">
                  <c:v>49.09</c:v>
                </c:pt>
                <c:pt idx="2">
                  <c:v>50.62</c:v>
                </c:pt>
                <c:pt idx="3">
                  <c:v>50.01</c:v>
                </c:pt>
                <c:pt idx="4">
                  <c:v>51.13</c:v>
                </c:pt>
              </c:numCache>
            </c:numRef>
          </c:val>
          <c:extLst>
            <c:ext xmlns:c16="http://schemas.microsoft.com/office/drawing/2014/chart" uri="{C3380CC4-5D6E-409C-BE32-E72D297353CC}">
              <c16:uniqueId val="{00000000-46AA-4E95-98A9-476C8D001E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6AA-4E95-98A9-476C8D001E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14.97</c:v>
                </c:pt>
                <c:pt idx="1">
                  <c:v>18.63</c:v>
                </c:pt>
                <c:pt idx="2">
                  <c:v>19.72</c:v>
                </c:pt>
                <c:pt idx="3">
                  <c:v>18.84</c:v>
                </c:pt>
                <c:pt idx="4">
                  <c:v>20.78</c:v>
                </c:pt>
              </c:numCache>
            </c:numRef>
          </c:val>
          <c:extLst>
            <c:ext xmlns:c16="http://schemas.microsoft.com/office/drawing/2014/chart" uri="{C3380CC4-5D6E-409C-BE32-E72D297353CC}">
              <c16:uniqueId val="{00000000-8644-44CB-8AD1-A1E883F970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8644-44CB-8AD1-A1E883F970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D-46DD-9D71-F433BF34DA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759D-46DD-9D71-F433BF34DA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148.57</c:v>
                </c:pt>
                <c:pt idx="1">
                  <c:v>154.33000000000001</c:v>
                </c:pt>
                <c:pt idx="2">
                  <c:v>173.23</c:v>
                </c:pt>
                <c:pt idx="3">
                  <c:v>152.37</c:v>
                </c:pt>
                <c:pt idx="4">
                  <c:v>160.51</c:v>
                </c:pt>
              </c:numCache>
            </c:numRef>
          </c:val>
          <c:extLst>
            <c:ext xmlns:c16="http://schemas.microsoft.com/office/drawing/2014/chart" uri="{C3380CC4-5D6E-409C-BE32-E72D297353CC}">
              <c16:uniqueId val="{00000000-CAFC-43D5-ACEE-4200F429B5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CAFC-43D5-ACEE-4200F429B5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460.49</c:v>
                </c:pt>
                <c:pt idx="1">
                  <c:v>470.45</c:v>
                </c:pt>
                <c:pt idx="2">
                  <c:v>481.04</c:v>
                </c:pt>
                <c:pt idx="3">
                  <c:v>499.2</c:v>
                </c:pt>
                <c:pt idx="4">
                  <c:v>484.27</c:v>
                </c:pt>
              </c:numCache>
            </c:numRef>
          </c:val>
          <c:extLst>
            <c:ext xmlns:c16="http://schemas.microsoft.com/office/drawing/2014/chart" uri="{C3380CC4-5D6E-409C-BE32-E72D297353CC}">
              <c16:uniqueId val="{00000000-E2EA-44F5-A46E-A6CBC8979E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E2EA-44F5-A46E-A6CBC8979E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72.489999999999995</c:v>
                </c:pt>
                <c:pt idx="1">
                  <c:v>71.61</c:v>
                </c:pt>
                <c:pt idx="2">
                  <c:v>72.739999999999995</c:v>
                </c:pt>
                <c:pt idx="3">
                  <c:v>71.87</c:v>
                </c:pt>
                <c:pt idx="4">
                  <c:v>75.92</c:v>
                </c:pt>
              </c:numCache>
            </c:numRef>
          </c:val>
          <c:extLst>
            <c:ext xmlns:c16="http://schemas.microsoft.com/office/drawing/2014/chart" uri="{C3380CC4-5D6E-409C-BE32-E72D297353CC}">
              <c16:uniqueId val="{00000000-D918-4395-9CD1-47FAAEF48C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D918-4395-9CD1-47FAAEF48C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232.13</c:v>
                </c:pt>
                <c:pt idx="1">
                  <c:v>234.75</c:v>
                </c:pt>
                <c:pt idx="2">
                  <c:v>231.24</c:v>
                </c:pt>
                <c:pt idx="3">
                  <c:v>234.89</c:v>
                </c:pt>
                <c:pt idx="4">
                  <c:v>220.29</c:v>
                </c:pt>
              </c:numCache>
            </c:numRef>
          </c:val>
          <c:extLst>
            <c:ext xmlns:c16="http://schemas.microsoft.com/office/drawing/2014/chart" uri="{C3380CC4-5D6E-409C-BE32-E72D297353CC}">
              <c16:uniqueId val="{00000000-2ECE-4D47-A472-7BDF5713F8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2ECE-4D47-A472-7BDF5713F8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韮崎市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28872</v>
      </c>
      <c r="AM8" s="71"/>
      <c r="AN8" s="71"/>
      <c r="AO8" s="71"/>
      <c r="AP8" s="71"/>
      <c r="AQ8" s="71"/>
      <c r="AR8" s="71"/>
      <c r="AS8" s="71"/>
      <c r="AT8" s="67">
        <f>データ!$S$6</f>
        <v>143.69</v>
      </c>
      <c r="AU8" s="68"/>
      <c r="AV8" s="68"/>
      <c r="AW8" s="68"/>
      <c r="AX8" s="68"/>
      <c r="AY8" s="68"/>
      <c r="AZ8" s="68"/>
      <c r="BA8" s="68"/>
      <c r="BB8" s="70">
        <f>データ!$T$6</f>
        <v>200.93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54.79</v>
      </c>
      <c r="J10" s="68"/>
      <c r="K10" s="68"/>
      <c r="L10" s="68"/>
      <c r="M10" s="68"/>
      <c r="N10" s="68"/>
      <c r="O10" s="69"/>
      <c r="P10" s="70">
        <f>データ!$P$6</f>
        <v>89.03</v>
      </c>
      <c r="Q10" s="70"/>
      <c r="R10" s="70"/>
      <c r="S10" s="70"/>
      <c r="T10" s="70"/>
      <c r="U10" s="70"/>
      <c r="V10" s="70"/>
      <c r="W10" s="71">
        <f>データ!$Q$6</f>
        <v>2816</v>
      </c>
      <c r="X10" s="71"/>
      <c r="Y10" s="71"/>
      <c r="Z10" s="71"/>
      <c r="AA10" s="71"/>
      <c r="AB10" s="71"/>
      <c r="AC10" s="71"/>
      <c r="AD10" s="2"/>
      <c r="AE10" s="2"/>
      <c r="AF10" s="2"/>
      <c r="AG10" s="2"/>
      <c r="AH10" s="4"/>
      <c r="AI10" s="4"/>
      <c r="AJ10" s="4"/>
      <c r="AK10" s="4"/>
      <c r="AL10" s="71">
        <f>データ!$U$6</f>
        <v>25610</v>
      </c>
      <c r="AM10" s="71"/>
      <c r="AN10" s="71"/>
      <c r="AO10" s="71"/>
      <c r="AP10" s="71"/>
      <c r="AQ10" s="71"/>
      <c r="AR10" s="71"/>
      <c r="AS10" s="71"/>
      <c r="AT10" s="67">
        <f>データ!$V$6</f>
        <v>15.71</v>
      </c>
      <c r="AU10" s="68"/>
      <c r="AV10" s="68"/>
      <c r="AW10" s="68"/>
      <c r="AX10" s="68"/>
      <c r="AY10" s="68"/>
      <c r="AZ10" s="68"/>
      <c r="BA10" s="68"/>
      <c r="BB10" s="70">
        <f>データ!$W$6</f>
        <v>1630.17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gj5oH2883p/irwZ5SbJPQoLG6jAvHk+d6fVD/0tmZbbPv2NoKrM6zPgvOwqzh8P7M/4PPTbx9FMmkxp90usZQ==" saltValue="tqwI8x/7xsoh/S7WScox3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192074</v>
      </c>
      <c r="D6" s="34">
        <f t="shared" si="3"/>
        <v>46</v>
      </c>
      <c r="E6" s="34">
        <f t="shared" si="3"/>
        <v>1</v>
      </c>
      <c r="F6" s="34">
        <f t="shared" si="3"/>
        <v>0</v>
      </c>
      <c r="G6" s="34">
        <f t="shared" si="3"/>
        <v>1</v>
      </c>
      <c r="H6" s="34" t="str">
        <f t="shared" si="3"/>
        <v>山梨県　韮崎市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54.79</v>
      </c>
      <c r="P6" s="35">
        <f t="shared" si="3"/>
        <v>89.03</v>
      </c>
      <c r="Q6" s="35">
        <f t="shared" si="3"/>
        <v>2816</v>
      </c>
      <c r="R6" s="35">
        <f t="shared" si="3"/>
        <v>28872</v>
      </c>
      <c r="S6" s="35">
        <f t="shared" si="3"/>
        <v>143.69</v>
      </c>
      <c r="T6" s="35">
        <f t="shared" si="3"/>
        <v>200.93</v>
      </c>
      <c r="U6" s="35">
        <f t="shared" si="3"/>
        <v>25610</v>
      </c>
      <c r="V6" s="35">
        <f t="shared" si="3"/>
        <v>15.71</v>
      </c>
      <c r="W6" s="35">
        <f t="shared" si="3"/>
        <v>1630.17</v>
      </c>
      <c r="X6" s="36">
        <f>IF(X7="",NA(),X7)</f>
        <v>100.45</v>
      </c>
      <c r="Y6" s="36">
        <f t="shared" ref="Y6:AG6" si="4">IF(Y7="",NA(),Y7)</f>
        <v>101.87</v>
      </c>
      <c r="Z6" s="36">
        <f t="shared" si="4"/>
        <v>100.73</v>
      </c>
      <c r="AA6" s="36">
        <f t="shared" si="4"/>
        <v>100.72</v>
      </c>
      <c r="AB6" s="36">
        <f t="shared" si="4"/>
        <v>100.32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148.57</v>
      </c>
      <c r="AU6" s="36">
        <f t="shared" ref="AU6:BC6" si="6">IF(AU7="",NA(),AU7)</f>
        <v>154.33000000000001</v>
      </c>
      <c r="AV6" s="36">
        <f t="shared" si="6"/>
        <v>173.23</v>
      </c>
      <c r="AW6" s="36">
        <f t="shared" si="6"/>
        <v>152.37</v>
      </c>
      <c r="AX6" s="36">
        <f t="shared" si="6"/>
        <v>160.51</v>
      </c>
      <c r="AY6" s="36">
        <f t="shared" si="6"/>
        <v>384.34</v>
      </c>
      <c r="AZ6" s="36">
        <f t="shared" si="6"/>
        <v>359.47</v>
      </c>
      <c r="BA6" s="36">
        <f t="shared" si="6"/>
        <v>369.69</v>
      </c>
      <c r="BB6" s="36">
        <f t="shared" si="6"/>
        <v>379.08</v>
      </c>
      <c r="BC6" s="36">
        <f t="shared" si="6"/>
        <v>367.55</v>
      </c>
      <c r="BD6" s="35" t="str">
        <f>IF(BD7="","",IF(BD7="-","【-】","【"&amp;SUBSTITUTE(TEXT(BD7,"#,##0.00"),"-","△")&amp;"】"))</f>
        <v>【260.31】</v>
      </c>
      <c r="BE6" s="36">
        <f>IF(BE7="",NA(),BE7)</f>
        <v>460.49</v>
      </c>
      <c r="BF6" s="36">
        <f t="shared" ref="BF6:BN6" si="7">IF(BF7="",NA(),BF7)</f>
        <v>470.45</v>
      </c>
      <c r="BG6" s="36">
        <f t="shared" si="7"/>
        <v>481.04</v>
      </c>
      <c r="BH6" s="36">
        <f t="shared" si="7"/>
        <v>499.2</v>
      </c>
      <c r="BI6" s="36">
        <f t="shared" si="7"/>
        <v>484.27</v>
      </c>
      <c r="BJ6" s="36">
        <f t="shared" si="7"/>
        <v>380.58</v>
      </c>
      <c r="BK6" s="36">
        <f t="shared" si="7"/>
        <v>401.79</v>
      </c>
      <c r="BL6" s="36">
        <f t="shared" si="7"/>
        <v>402.99</v>
      </c>
      <c r="BM6" s="36">
        <f t="shared" si="7"/>
        <v>398.98</v>
      </c>
      <c r="BN6" s="36">
        <f t="shared" si="7"/>
        <v>418.68</v>
      </c>
      <c r="BO6" s="35" t="str">
        <f>IF(BO7="","",IF(BO7="-","【-】","【"&amp;SUBSTITUTE(TEXT(BO7,"#,##0.00"),"-","△")&amp;"】"))</f>
        <v>【275.67】</v>
      </c>
      <c r="BP6" s="36">
        <f>IF(BP7="",NA(),BP7)</f>
        <v>72.489999999999995</v>
      </c>
      <c r="BQ6" s="36">
        <f t="shared" ref="BQ6:BY6" si="8">IF(BQ7="",NA(),BQ7)</f>
        <v>71.61</v>
      </c>
      <c r="BR6" s="36">
        <f t="shared" si="8"/>
        <v>72.739999999999995</v>
      </c>
      <c r="BS6" s="36">
        <f t="shared" si="8"/>
        <v>71.87</v>
      </c>
      <c r="BT6" s="36">
        <f t="shared" si="8"/>
        <v>75.92</v>
      </c>
      <c r="BU6" s="36">
        <f t="shared" si="8"/>
        <v>102.38</v>
      </c>
      <c r="BV6" s="36">
        <f t="shared" si="8"/>
        <v>100.12</v>
      </c>
      <c r="BW6" s="36">
        <f t="shared" si="8"/>
        <v>98.66</v>
      </c>
      <c r="BX6" s="36">
        <f t="shared" si="8"/>
        <v>98.64</v>
      </c>
      <c r="BY6" s="36">
        <f t="shared" si="8"/>
        <v>94.78</v>
      </c>
      <c r="BZ6" s="35" t="str">
        <f>IF(BZ7="","",IF(BZ7="-","【-】","【"&amp;SUBSTITUTE(TEXT(BZ7,"#,##0.00"),"-","△")&amp;"】"))</f>
        <v>【100.05】</v>
      </c>
      <c r="CA6" s="36">
        <f>IF(CA7="",NA(),CA7)</f>
        <v>232.13</v>
      </c>
      <c r="CB6" s="36">
        <f t="shared" ref="CB6:CJ6" si="9">IF(CB7="",NA(),CB7)</f>
        <v>234.75</v>
      </c>
      <c r="CC6" s="36">
        <f t="shared" si="9"/>
        <v>231.24</v>
      </c>
      <c r="CD6" s="36">
        <f t="shared" si="9"/>
        <v>234.89</v>
      </c>
      <c r="CE6" s="36">
        <f t="shared" si="9"/>
        <v>220.29</v>
      </c>
      <c r="CF6" s="36">
        <f t="shared" si="9"/>
        <v>168.67</v>
      </c>
      <c r="CG6" s="36">
        <f t="shared" si="9"/>
        <v>174.97</v>
      </c>
      <c r="CH6" s="36">
        <f t="shared" si="9"/>
        <v>178.59</v>
      </c>
      <c r="CI6" s="36">
        <f t="shared" si="9"/>
        <v>178.92</v>
      </c>
      <c r="CJ6" s="36">
        <f t="shared" si="9"/>
        <v>181.3</v>
      </c>
      <c r="CK6" s="35" t="str">
        <f>IF(CK7="","",IF(CK7="-","【-】","【"&amp;SUBSTITUTE(TEXT(CK7,"#,##0.00"),"-","△")&amp;"】"))</f>
        <v>【166.40】</v>
      </c>
      <c r="CL6" s="36">
        <f>IF(CL7="",NA(),CL7)</f>
        <v>82.7</v>
      </c>
      <c r="CM6" s="36">
        <f t="shared" ref="CM6:CU6" si="10">IF(CM7="",NA(),CM7)</f>
        <v>81.88</v>
      </c>
      <c r="CN6" s="36">
        <f t="shared" si="10"/>
        <v>81.73</v>
      </c>
      <c r="CO6" s="36">
        <f t="shared" si="10"/>
        <v>79.69</v>
      </c>
      <c r="CP6" s="36">
        <f t="shared" si="10"/>
        <v>79.510000000000005</v>
      </c>
      <c r="CQ6" s="36">
        <f t="shared" si="10"/>
        <v>54.92</v>
      </c>
      <c r="CR6" s="36">
        <f t="shared" si="10"/>
        <v>55.63</v>
      </c>
      <c r="CS6" s="36">
        <f t="shared" si="10"/>
        <v>55.03</v>
      </c>
      <c r="CT6" s="36">
        <f t="shared" si="10"/>
        <v>55.14</v>
      </c>
      <c r="CU6" s="36">
        <f t="shared" si="10"/>
        <v>55.89</v>
      </c>
      <c r="CV6" s="35" t="str">
        <f>IF(CV7="","",IF(CV7="-","【-】","【"&amp;SUBSTITUTE(TEXT(CV7,"#,##0.00"),"-","△")&amp;"】"))</f>
        <v>【60.69】</v>
      </c>
      <c r="CW6" s="36">
        <f>IF(CW7="",NA(),CW7)</f>
        <v>62.93</v>
      </c>
      <c r="CX6" s="36">
        <f t="shared" ref="CX6:DF6" si="11">IF(CX7="",NA(),CX7)</f>
        <v>63.32</v>
      </c>
      <c r="CY6" s="36">
        <f t="shared" si="11"/>
        <v>63.49</v>
      </c>
      <c r="CZ6" s="36">
        <f t="shared" si="11"/>
        <v>63.5</v>
      </c>
      <c r="DA6" s="36">
        <f t="shared" si="11"/>
        <v>65.09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47.63</v>
      </c>
      <c r="DI6" s="36">
        <f t="shared" ref="DI6:DQ6" si="12">IF(DI7="",NA(),DI7)</f>
        <v>49.09</v>
      </c>
      <c r="DJ6" s="36">
        <f t="shared" si="12"/>
        <v>50.62</v>
      </c>
      <c r="DK6" s="36">
        <f t="shared" si="12"/>
        <v>50.01</v>
      </c>
      <c r="DL6" s="36">
        <f t="shared" si="12"/>
        <v>51.13</v>
      </c>
      <c r="DM6" s="36">
        <f t="shared" si="12"/>
        <v>48.49</v>
      </c>
      <c r="DN6" s="36">
        <f t="shared" si="12"/>
        <v>48.05</v>
      </c>
      <c r="DO6" s="36">
        <f t="shared" si="12"/>
        <v>48.87</v>
      </c>
      <c r="DP6" s="36">
        <f t="shared" si="12"/>
        <v>49.92</v>
      </c>
      <c r="DQ6" s="36">
        <f t="shared" si="12"/>
        <v>50.63</v>
      </c>
      <c r="DR6" s="35" t="str">
        <f>IF(DR7="","",IF(DR7="-","【-】","【"&amp;SUBSTITUTE(TEXT(DR7,"#,##0.00"),"-","△")&amp;"】"))</f>
        <v>【50.19】</v>
      </c>
      <c r="DS6" s="36">
        <f>IF(DS7="",NA(),DS7)</f>
        <v>14.97</v>
      </c>
      <c r="DT6" s="36">
        <f t="shared" ref="DT6:EB6" si="13">IF(DT7="",NA(),DT7)</f>
        <v>18.63</v>
      </c>
      <c r="DU6" s="36">
        <f t="shared" si="13"/>
        <v>19.72</v>
      </c>
      <c r="DV6" s="36">
        <f t="shared" si="13"/>
        <v>18.84</v>
      </c>
      <c r="DW6" s="36">
        <f t="shared" si="13"/>
        <v>20.78</v>
      </c>
      <c r="DX6" s="36">
        <f t="shared" si="13"/>
        <v>12.79</v>
      </c>
      <c r="DY6" s="36">
        <f t="shared" si="13"/>
        <v>13.39</v>
      </c>
      <c r="DZ6" s="36">
        <f t="shared" si="13"/>
        <v>14.85</v>
      </c>
      <c r="EA6" s="36">
        <f t="shared" si="13"/>
        <v>16.88</v>
      </c>
      <c r="EB6" s="36">
        <f t="shared" si="13"/>
        <v>18.28</v>
      </c>
      <c r="EC6" s="35" t="str">
        <f>IF(EC7="","",IF(EC7="-","【-】","【"&amp;SUBSTITUTE(TEXT(EC7,"#,##0.00"),"-","△")&amp;"】"))</f>
        <v>【20.63】</v>
      </c>
      <c r="ED6" s="36">
        <f>IF(ED7="",NA(),ED7)</f>
        <v>1.59</v>
      </c>
      <c r="EE6" s="36">
        <f t="shared" ref="EE6:EM6" si="14">IF(EE7="",NA(),EE7)</f>
        <v>1.32</v>
      </c>
      <c r="EF6" s="36">
        <f t="shared" si="14"/>
        <v>1.39</v>
      </c>
      <c r="EG6" s="36">
        <f t="shared" si="14"/>
        <v>1.1299999999999999</v>
      </c>
      <c r="EH6" s="36">
        <f t="shared" si="14"/>
        <v>1.06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192074</v>
      </c>
      <c r="D7" s="38">
        <v>46</v>
      </c>
      <c r="E7" s="38">
        <v>1</v>
      </c>
      <c r="F7" s="38">
        <v>0</v>
      </c>
      <c r="G7" s="38">
        <v>1</v>
      </c>
      <c r="H7" s="38" t="s">
        <v>93</v>
      </c>
      <c r="I7" s="38" t="s">
        <v>94</v>
      </c>
      <c r="J7" s="38" t="s">
        <v>95</v>
      </c>
      <c r="K7" s="38" t="s">
        <v>96</v>
      </c>
      <c r="L7" s="38" t="s">
        <v>97</v>
      </c>
      <c r="M7" s="38" t="s">
        <v>98</v>
      </c>
      <c r="N7" s="39" t="s">
        <v>99</v>
      </c>
      <c r="O7" s="39">
        <v>54.79</v>
      </c>
      <c r="P7" s="39">
        <v>89.03</v>
      </c>
      <c r="Q7" s="39">
        <v>2816</v>
      </c>
      <c r="R7" s="39">
        <v>28872</v>
      </c>
      <c r="S7" s="39">
        <v>143.69</v>
      </c>
      <c r="T7" s="39">
        <v>200.93</v>
      </c>
      <c r="U7" s="39">
        <v>25610</v>
      </c>
      <c r="V7" s="39">
        <v>15.71</v>
      </c>
      <c r="W7" s="39">
        <v>1630.17</v>
      </c>
      <c r="X7" s="39">
        <v>100.45</v>
      </c>
      <c r="Y7" s="39">
        <v>101.87</v>
      </c>
      <c r="Z7" s="39">
        <v>100.73</v>
      </c>
      <c r="AA7" s="39">
        <v>100.72</v>
      </c>
      <c r="AB7" s="39">
        <v>100.32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148.57</v>
      </c>
      <c r="AU7" s="39">
        <v>154.33000000000001</v>
      </c>
      <c r="AV7" s="39">
        <v>173.23</v>
      </c>
      <c r="AW7" s="39">
        <v>152.37</v>
      </c>
      <c r="AX7" s="39">
        <v>160.51</v>
      </c>
      <c r="AY7" s="39">
        <v>384.34</v>
      </c>
      <c r="AZ7" s="39">
        <v>359.47</v>
      </c>
      <c r="BA7" s="39">
        <v>369.69</v>
      </c>
      <c r="BB7" s="39">
        <v>379.08</v>
      </c>
      <c r="BC7" s="39">
        <v>367.55</v>
      </c>
      <c r="BD7" s="39">
        <v>260.31</v>
      </c>
      <c r="BE7" s="39">
        <v>460.49</v>
      </c>
      <c r="BF7" s="39">
        <v>470.45</v>
      </c>
      <c r="BG7" s="39">
        <v>481.04</v>
      </c>
      <c r="BH7" s="39">
        <v>499.2</v>
      </c>
      <c r="BI7" s="39">
        <v>484.27</v>
      </c>
      <c r="BJ7" s="39">
        <v>380.58</v>
      </c>
      <c r="BK7" s="39">
        <v>401.79</v>
      </c>
      <c r="BL7" s="39">
        <v>402.99</v>
      </c>
      <c r="BM7" s="39">
        <v>398.98</v>
      </c>
      <c r="BN7" s="39">
        <v>418.68</v>
      </c>
      <c r="BO7" s="39">
        <v>275.67</v>
      </c>
      <c r="BP7" s="39">
        <v>72.489999999999995</v>
      </c>
      <c r="BQ7" s="39">
        <v>71.61</v>
      </c>
      <c r="BR7" s="39">
        <v>72.739999999999995</v>
      </c>
      <c r="BS7" s="39">
        <v>71.87</v>
      </c>
      <c r="BT7" s="39">
        <v>75.92</v>
      </c>
      <c r="BU7" s="39">
        <v>102.38</v>
      </c>
      <c r="BV7" s="39">
        <v>100.12</v>
      </c>
      <c r="BW7" s="39">
        <v>98.66</v>
      </c>
      <c r="BX7" s="39">
        <v>98.64</v>
      </c>
      <c r="BY7" s="39">
        <v>94.78</v>
      </c>
      <c r="BZ7" s="39">
        <v>100.05</v>
      </c>
      <c r="CA7" s="39">
        <v>232.13</v>
      </c>
      <c r="CB7" s="39">
        <v>234.75</v>
      </c>
      <c r="CC7" s="39">
        <v>231.24</v>
      </c>
      <c r="CD7" s="39">
        <v>234.89</v>
      </c>
      <c r="CE7" s="39">
        <v>220.29</v>
      </c>
      <c r="CF7" s="39">
        <v>168.67</v>
      </c>
      <c r="CG7" s="39">
        <v>174.97</v>
      </c>
      <c r="CH7" s="39">
        <v>178.59</v>
      </c>
      <c r="CI7" s="39">
        <v>178.92</v>
      </c>
      <c r="CJ7" s="39">
        <v>181.3</v>
      </c>
      <c r="CK7" s="39">
        <v>166.4</v>
      </c>
      <c r="CL7" s="39">
        <v>82.7</v>
      </c>
      <c r="CM7" s="39">
        <v>81.88</v>
      </c>
      <c r="CN7" s="39">
        <v>81.73</v>
      </c>
      <c r="CO7" s="39">
        <v>79.69</v>
      </c>
      <c r="CP7" s="39">
        <v>79.510000000000005</v>
      </c>
      <c r="CQ7" s="39">
        <v>54.92</v>
      </c>
      <c r="CR7" s="39">
        <v>55.63</v>
      </c>
      <c r="CS7" s="39">
        <v>55.03</v>
      </c>
      <c r="CT7" s="39">
        <v>55.14</v>
      </c>
      <c r="CU7" s="39">
        <v>55.89</v>
      </c>
      <c r="CV7" s="39">
        <v>60.69</v>
      </c>
      <c r="CW7" s="39">
        <v>62.93</v>
      </c>
      <c r="CX7" s="39">
        <v>63.32</v>
      </c>
      <c r="CY7" s="39">
        <v>63.49</v>
      </c>
      <c r="CZ7" s="39">
        <v>63.5</v>
      </c>
      <c r="DA7" s="39">
        <v>65.09</v>
      </c>
      <c r="DB7" s="39">
        <v>82.66</v>
      </c>
      <c r="DC7" s="39">
        <v>82.04</v>
      </c>
      <c r="DD7" s="39">
        <v>81.900000000000006</v>
      </c>
      <c r="DE7" s="39">
        <v>81.39</v>
      </c>
      <c r="DF7" s="39">
        <v>81.27</v>
      </c>
      <c r="DG7" s="39">
        <v>89.82</v>
      </c>
      <c r="DH7" s="39">
        <v>47.63</v>
      </c>
      <c r="DI7" s="39">
        <v>49.09</v>
      </c>
      <c r="DJ7" s="39">
        <v>50.62</v>
      </c>
      <c r="DK7" s="39">
        <v>50.01</v>
      </c>
      <c r="DL7" s="39">
        <v>51.13</v>
      </c>
      <c r="DM7" s="39">
        <v>48.49</v>
      </c>
      <c r="DN7" s="39">
        <v>48.05</v>
      </c>
      <c r="DO7" s="39">
        <v>48.87</v>
      </c>
      <c r="DP7" s="39">
        <v>49.92</v>
      </c>
      <c r="DQ7" s="39">
        <v>50.63</v>
      </c>
      <c r="DR7" s="39">
        <v>50.19</v>
      </c>
      <c r="DS7" s="39">
        <v>14.97</v>
      </c>
      <c r="DT7" s="39">
        <v>18.63</v>
      </c>
      <c r="DU7" s="39">
        <v>19.72</v>
      </c>
      <c r="DV7" s="39">
        <v>18.84</v>
      </c>
      <c r="DW7" s="39">
        <v>20.78</v>
      </c>
      <c r="DX7" s="39">
        <v>12.79</v>
      </c>
      <c r="DY7" s="39">
        <v>13.39</v>
      </c>
      <c r="DZ7" s="39">
        <v>14.85</v>
      </c>
      <c r="EA7" s="39">
        <v>16.88</v>
      </c>
      <c r="EB7" s="39">
        <v>18.28</v>
      </c>
      <c r="EC7" s="39">
        <v>20.63</v>
      </c>
      <c r="ED7" s="39">
        <v>1.59</v>
      </c>
      <c r="EE7" s="39">
        <v>1.32</v>
      </c>
      <c r="EF7" s="39">
        <v>1.39</v>
      </c>
      <c r="EG7" s="39">
        <v>1.1299999999999999</v>
      </c>
      <c r="EH7" s="39">
        <v>1.06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2022-01-25T07:46:50Z</cp:lastPrinted>
  <dcterms:created xsi:type="dcterms:W3CDTF">2021-12-03T06:49:12Z</dcterms:created>
  <dcterms:modified xsi:type="dcterms:W3CDTF">2022-02-21T05:43:12Z</dcterms:modified>
  <cp:category/>
</cp:coreProperties>
</file>