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共有フォルダ$\430-地域整備課\433-都市整備担当\下水道関係\庶務計画関係\35公営企業会計関係\R03\調査・通知\220107公営企業に係わる経営比較分析表（令和２年度）の分析等について\回答\"/>
    </mc:Choice>
  </mc:AlternateContent>
  <workbookProtection workbookAlgorithmName="SHA-512" workbookHashValue="wwuxS6v+3NUB946TUH8iCHJNJg/K2EBbWrOeYTmFpnYhrBUuddEaTYkUtqgyt6VUhnu7KSuldYjkIAHbslUIUQ==" workbookSaltValue="kIGhEZroqPL5WqAUQMjP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W10" i="4"/>
  <c r="P10" i="4"/>
  <c r="BB8" i="4"/>
  <c r="AT8" i="4"/>
  <c r="AD8" i="4"/>
  <c r="W8" i="4"/>
  <c r="B8" i="4"/>
  <c r="B6" i="4"/>
</calcChain>
</file>

<file path=xl/sharedStrings.xml><?xml version="1.0" encoding="utf-8"?>
<sst xmlns="http://schemas.openxmlformats.org/spreadsheetml/2006/main" count="239" uniqueCount="119">
  <si>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</si>
  <si>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</si>
  <si>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</si>
  <si>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</si>
  <si>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</si>
  <si>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</si>
  <si>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</si>
  <si>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</si>
  <si>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</si>
  <si>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</si>
  <si>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</si>
  <si>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</si>
  <si>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</si>
  <si>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</si>
  <si>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</si>
  <si>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</si>
  <si>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</si>
  <si>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</si>
  <si>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</si>
  <si>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</si>
  <si>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</si>
  <si>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</si>
  <si>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</si>
  <si>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</si>
  <si>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</si>
  <si>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</si>
  <si>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</si>
  <si>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</si>
  <si>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</si>
  <si>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</si>
  <si>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</si>
  <si>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</si>
  <si>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</si>
  <si>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</si>
  <si>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</si>
  <si>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</si>
  <si>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</si>
  <si>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</si>
  <si>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</si>
  <si>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</si>
  <si>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</si>
  <si>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</si>
  <si>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</si>
  <si>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</si>
  <si>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</si>
  <si>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</si>
  <si>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</si>
  <si>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</si>
  <si>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</si>
  <si>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</si>
  <si>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</si>
  <si>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</si>
  <si>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</si>
  <si>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</si>
  <si>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</si>
  <si>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</si>
  <si>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</si>
  <si>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</si>
  <si>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</si>
  <si>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</si>
  <si>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</si>
  <si>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</si>
  <si>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</si>
  <si>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</si>
  <si>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</si>
  <si>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</si>
  <si>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</si>
  <si>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</si>
  <si>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</si>
  <si>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</si>
  <si>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</si>
  <si>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</si>
  <si>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</si>
  <si>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</si>
  <si>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</si>
  <si>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</si>
  <si>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</si>
  <si>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</si>
  <si>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</si>
  <si>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</si>
  <si>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</si>
  <si>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</si>
  <si>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</si>
  <si>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</si>
  <si>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</si>
  <si>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</si>
  <si>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</si>
  <si>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</si>
  <si>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</si>
  <si>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</si>
  <si>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</si>
  <si>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</si>
  <si>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</si>
  <si>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</si>
  <si>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</si>
  <si>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</si>
  <si>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</si>
  <si>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</si>
  <si>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</si>
  <si>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</si>
  <si>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</si>
  <si>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</si>
  <si>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</si>
  <si>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</si>
  <si>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</si>
  <si>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</si>
  <si>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</si>
  <si>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</si>
  <si>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</si>
  <si>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</si>
  <si>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</si>
  <si>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</si>
  <si>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</si>
  <si>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</si>
  <si>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</si>
  <si>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</si>
  <si>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が100%を大きく割り込んでおり、収支が赤字である。本市は下水道供用開始から約十数年と施設が比較的新しく、接続率が低いために料金収入が少ないだけでなく、現在までに管渠整備に投資した企業債の償還金が多いことが要因である。
・企業債残高対事業規模比率が類似団体と比較して高いのは、接続率が低いことにより使用料収入が少なく、現在までに管渠整備に投資した企業債の残高が多いことが要因である。
　また、本市は住宅が点在し、人口密度が低いことにより投資効率が悪いことも要因の一つとして考えられる。
・経費回収率が低い（汚水処理原価が高い）のは、供用開始後間もない地域があり、接続率が低く使用料収入（有収水量）が少ないことや流域全体での流入量の伸び悩みから処理費にかかるスケールメリットが十分に働いていないこと等が要因である。
・水洗化率は、宅内工事費が高額となることや単独浄化槽の普及により接続率が依然として低いことが要因となり類似団体平均を大きく下回ってしまっている。公共用水域の水質保全や料金収入増を図るため、より一層水洗化率向上の取組みが必要である。
・施設利用率について、大月市は、単独の終末処理場を有していないので該当数値はない。</t>
    <phoneticPr fontId="4"/>
  </si>
  <si>
    <t>・本市の公共下水道は、平成16年供用開始のため管渠施設は比較的新しいが、マンホールポンプ施設が法定耐用年数の１５年を迎え、計画的な更新が必要である。</t>
    <phoneticPr fontId="4"/>
  </si>
  <si>
    <t>・各戸訪問等による普及啓発の強化や普及促進に向けた新たな施策を図ることで接続率向上・料金収入増加に努める。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・老朽化については、今後の管渠更新時期を向える前に、管渠等の資産把握や老朽化対策等の計画を策定し、長寿命化対策を含めた計画的な改築を推進する。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</si>
</sst>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5F-40CD-A5FD-6F56E8CBB9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0.36</c:v>
                </c:pt>
                <c:pt idx="4">
                  <c:v>0.39</c:v>
                </c:pt>
              </c:numCache>
            </c:numRef>
          </c:val>
          <c:smooth val="0"/>
          <c:extLst>
            <c:ext xmlns:c16="http://schemas.microsoft.com/office/drawing/2014/chart" uri="{C3380CC4-5D6E-409C-BE32-E72D297353CC}">
              <c16:uniqueId val="{00000001-E15F-40CD-A5FD-6F56E8CBB9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42.1</c:v>
                </c:pt>
                <c:pt idx="1">
                  <c:v>42.1</c:v>
                </c:pt>
                <c:pt idx="2">
                  <c:v>0</c:v>
                </c:pt>
                <c:pt idx="3">
                  <c:v>0</c:v>
                </c:pt>
                <c:pt idx="4">
                  <c:v>0</c:v>
                </c:pt>
              </c:numCache>
            </c:numRef>
          </c:val>
          <c:extLst>
            <c:ext xmlns:c16="http://schemas.microsoft.com/office/drawing/2014/chart" uri="{C3380CC4-5D6E-409C-BE32-E72D297353CC}">
              <c16:uniqueId val="{00000000-F8B1-43DC-B352-6DB7AEC1F7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42.47</c:v>
                </c:pt>
                <c:pt idx="4">
                  <c:v>42.4</c:v>
                </c:pt>
              </c:numCache>
            </c:numRef>
          </c:val>
          <c:smooth val="0"/>
          <c:extLst>
            <c:ext xmlns:c16="http://schemas.microsoft.com/office/drawing/2014/chart" uri="{C3380CC4-5D6E-409C-BE32-E72D297353CC}">
              <c16:uniqueId val="{00000001-F8B1-43DC-B352-6DB7AEC1F7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69.37</c:v>
                </c:pt>
                <c:pt idx="1">
                  <c:v>69.37</c:v>
                </c:pt>
                <c:pt idx="2">
                  <c:v>54.91</c:v>
                </c:pt>
                <c:pt idx="3">
                  <c:v>55.16</c:v>
                </c:pt>
                <c:pt idx="4">
                  <c:v>48.32</c:v>
                </c:pt>
              </c:numCache>
            </c:numRef>
          </c:val>
          <c:extLst>
            <c:ext xmlns:c16="http://schemas.microsoft.com/office/drawing/2014/chart" uri="{C3380CC4-5D6E-409C-BE32-E72D297353CC}">
              <c16:uniqueId val="{00000000-0F0B-482E-9647-BC37411483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83.75</c:v>
                </c:pt>
                <c:pt idx="4">
                  <c:v>84.19</c:v>
                </c:pt>
              </c:numCache>
            </c:numRef>
          </c:val>
          <c:smooth val="0"/>
          <c:extLst>
            <c:ext xmlns:c16="http://schemas.microsoft.com/office/drawing/2014/chart" uri="{C3380CC4-5D6E-409C-BE32-E72D297353CC}">
              <c16:uniqueId val="{00000001-0F0B-482E-9647-BC37411483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32.909999999999997</c:v>
                </c:pt>
                <c:pt idx="1">
                  <c:v>31.51</c:v>
                </c:pt>
                <c:pt idx="2">
                  <c:v>31.23</c:v>
                </c:pt>
                <c:pt idx="3">
                  <c:v>29.5</c:v>
                </c:pt>
                <c:pt idx="4">
                  <c:v>27.44</c:v>
                </c:pt>
              </c:numCache>
            </c:numRef>
          </c:val>
          <c:extLst>
            <c:ext xmlns:c16="http://schemas.microsoft.com/office/drawing/2014/chart" uri="{C3380CC4-5D6E-409C-BE32-E72D297353CC}">
              <c16:uniqueId val="{00000000-7A4C-4B46-8BD9-1445C71D85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C-4B46-8BD9-1445C71D85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4-49D4-9252-022002E5E1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4-49D4-9252-022002E5E1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B6-452C-9040-59356244D8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B6-452C-9040-59356244D8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92-4A6E-A50E-DB991312E2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92-4A6E-A50E-DB991312E2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7F-4516-AE48-8E6F38D998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7F-4516-AE48-8E6F38D998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12443.03</c:v>
                </c:pt>
                <c:pt idx="1">
                  <c:v>11856.07</c:v>
                </c:pt>
                <c:pt idx="2">
                  <c:v>11521.42</c:v>
                </c:pt>
                <c:pt idx="3">
                  <c:v>9574.17</c:v>
                </c:pt>
                <c:pt idx="4">
                  <c:v>10508.29</c:v>
                </c:pt>
              </c:numCache>
            </c:numRef>
          </c:val>
          <c:extLst>
            <c:ext xmlns:c16="http://schemas.microsoft.com/office/drawing/2014/chart" uri="{C3380CC4-5D6E-409C-BE32-E72D297353CC}">
              <c16:uniqueId val="{00000000-90EE-4278-9EA1-83DAFDFD30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1206.79</c:v>
                </c:pt>
                <c:pt idx="4">
                  <c:v>1258.43</c:v>
                </c:pt>
              </c:numCache>
            </c:numRef>
          </c:val>
          <c:smooth val="0"/>
          <c:extLst>
            <c:ext xmlns:c16="http://schemas.microsoft.com/office/drawing/2014/chart" uri="{C3380CC4-5D6E-409C-BE32-E72D297353CC}">
              <c16:uniqueId val="{00000001-90EE-4278-9EA1-83DAFDFD30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11.46</c:v>
                </c:pt>
                <c:pt idx="1">
                  <c:v>10.92</c:v>
                </c:pt>
                <c:pt idx="2">
                  <c:v>10.4</c:v>
                </c:pt>
                <c:pt idx="3">
                  <c:v>11.84</c:v>
                </c:pt>
                <c:pt idx="4">
                  <c:v>11.01</c:v>
                </c:pt>
              </c:numCache>
            </c:numRef>
          </c:val>
          <c:extLst>
            <c:ext xmlns:c16="http://schemas.microsoft.com/office/drawing/2014/chart" uri="{C3380CC4-5D6E-409C-BE32-E72D297353CC}">
              <c16:uniqueId val="{00000000-6DEA-46D7-BDAA-AA0EBD0B159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71.84</c:v>
                </c:pt>
                <c:pt idx="4">
                  <c:v>73.36</c:v>
                </c:pt>
              </c:numCache>
            </c:numRef>
          </c:val>
          <c:smooth val="0"/>
          <c:extLst>
            <c:ext xmlns:c16="http://schemas.microsoft.com/office/drawing/2014/chart" uri="{C3380CC4-5D6E-409C-BE32-E72D297353CC}">
              <c16:uniqueId val="{00000001-6DEA-46D7-BDAA-AA0EBD0B159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1340.79</c:v>
                </c:pt>
                <c:pt idx="1">
                  <c:v>1445.48</c:v>
                </c:pt>
                <c:pt idx="2">
                  <c:v>1481.12</c:v>
                </c:pt>
                <c:pt idx="3">
                  <c:v>1535.47</c:v>
                </c:pt>
                <c:pt idx="4">
                  <c:v>1466.17</c:v>
                </c:pt>
              </c:numCache>
            </c:numRef>
          </c:val>
          <c:extLst>
            <c:ext xmlns:c16="http://schemas.microsoft.com/office/drawing/2014/chart" uri="{C3380CC4-5D6E-409C-BE32-E72D297353CC}">
              <c16:uniqueId val="{00000000-48EB-40D3-AD9A-799D749AE4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228.47</c:v>
                </c:pt>
                <c:pt idx="4">
                  <c:v>224.88</c:v>
                </c:pt>
              </c:numCache>
            </c:numRef>
          </c:val>
          <c:smooth val="0"/>
          <c:extLst>
            <c:ext xmlns:c16="http://schemas.microsoft.com/office/drawing/2014/chart" uri="{C3380CC4-5D6E-409C-BE32-E72D297353CC}">
              <c16:uniqueId val="{00000001-48EB-40D3-AD9A-799D749AE4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40" zoomScaleNormal="40" workbookViewId="0">
      <selection activeCell="CH54" sqref="CH5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大月市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23183</v>
      </c>
      <c r="AM8" s="69"/>
      <c r="AN8" s="69"/>
      <c r="AO8" s="69"/>
      <c r="AP8" s="69"/>
      <c r="AQ8" s="69"/>
      <c r="AR8" s="69"/>
      <c r="AS8" s="69"/>
      <c r="AT8" s="68">
        <f>データ!T6</f>
        <v>280.25</v>
      </c>
      <c r="AU8" s="68"/>
      <c r="AV8" s="68"/>
      <c r="AW8" s="68"/>
      <c r="AX8" s="68"/>
      <c r="AY8" s="68"/>
      <c r="AZ8" s="68"/>
      <c r="BA8" s="68"/>
      <c r="BB8" s="68">
        <f>データ!U6</f>
        <v>82.72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1.68</v>
      </c>
      <c r="Q10" s="68"/>
      <c r="R10" s="68"/>
      <c r="S10" s="68"/>
      <c r="T10" s="68"/>
      <c r="U10" s="68"/>
      <c r="V10" s="68"/>
      <c r="W10" s="68">
        <f>データ!Q6</f>
        <v>100</v>
      </c>
      <c r="X10" s="68"/>
      <c r="Y10" s="68"/>
      <c r="Z10" s="68"/>
      <c r="AA10" s="68"/>
      <c r="AB10" s="68"/>
      <c r="AC10" s="68"/>
      <c r="AD10" s="69">
        <f>データ!R6</f>
        <v>2640</v>
      </c>
      <c r="AE10" s="69"/>
      <c r="AF10" s="69"/>
      <c r="AG10" s="69"/>
      <c r="AH10" s="69"/>
      <c r="AI10" s="69"/>
      <c r="AJ10" s="69"/>
      <c r="AK10" s="2"/>
      <c r="AL10" s="69">
        <f>データ!V6</f>
        <v>387</v>
      </c>
      <c r="AM10" s="69"/>
      <c r="AN10" s="69"/>
      <c r="AO10" s="69"/>
      <c r="AP10" s="69"/>
      <c r="AQ10" s="69"/>
      <c r="AR10" s="69"/>
      <c r="AS10" s="69"/>
      <c r="AT10" s="68">
        <f>データ!W6</f>
        <v>0.17</v>
      </c>
      <c r="AU10" s="68"/>
      <c r="AV10" s="68"/>
      <c r="AW10" s="68"/>
      <c r="AX10" s="68"/>
      <c r="AY10" s="68"/>
      <c r="AZ10" s="68"/>
      <c r="BA10" s="68"/>
      <c r="BB10" s="68">
        <f>データ!X6</f>
        <v>2276.4699999999998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QV/1jJA1XVfkpHyVNzMkTcET/AXx6OChWAKLJzd17ATL+2s5DfsceKdqomvL9Nz+lafIdWcI1Ue4pqN7jfCIOw==" saltValue="9MpImPYp606/88FULw92+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192066</v>
      </c>
      <c r="D6" s="33">
        <f t="shared" si="3"/>
        <v>47</v>
      </c>
      <c r="E6" s="33">
        <f t="shared" si="3"/>
        <v>17</v>
      </c>
      <c r="F6" s="33">
        <f t="shared" si="3"/>
        <v>4</v>
      </c>
      <c r="G6" s="33">
        <f t="shared" si="3"/>
        <v>0</v>
      </c>
      <c r="H6" s="33" t="str">
        <f t="shared" si="3"/>
        <v>山梨県　大月市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1.68</v>
      </c>
      <c r="Q6" s="34">
        <f t="shared" si="3"/>
        <v>100</v>
      </c>
      <c r="R6" s="34">
        <f t="shared" si="3"/>
        <v>2640</v>
      </c>
      <c r="S6" s="34">
        <f t="shared" si="3"/>
        <v>23183</v>
      </c>
      <c r="T6" s="34">
        <f t="shared" si="3"/>
        <v>280.25</v>
      </c>
      <c r="U6" s="34">
        <f t="shared" si="3"/>
        <v>82.72</v>
      </c>
      <c r="V6" s="34">
        <f t="shared" si="3"/>
        <v>387</v>
      </c>
      <c r="W6" s="34">
        <f t="shared" si="3"/>
        <v>0.17</v>
      </c>
      <c r="X6" s="34">
        <f t="shared" si="3"/>
        <v>2276.4699999999998</v>
      </c>
      <c r="Y6" s="35">
        <f>IF(Y7="",NA(),Y7)</f>
        <v>32.909999999999997</v>
      </c>
      <c r="Z6" s="35">
        <f t="shared" ref="Z6:AH6" si="4">IF(Z7="",NA(),Z7)</f>
        <v>31.51</v>
      </c>
      <c r="AA6" s="35">
        <f t="shared" si="4"/>
        <v>31.23</v>
      </c>
      <c r="AB6" s="35">
        <f t="shared" si="4"/>
        <v>29.5</v>
      </c>
      <c r="AC6" s="35">
        <f t="shared" si="4"/>
        <v>27.44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12443.03</v>
      </c>
      <c r="BG6" s="35">
        <f t="shared" ref="BG6:BO6" si="7">IF(BG7="",NA(),BG7)</f>
        <v>11856.07</v>
      </c>
      <c r="BH6" s="35">
        <f t="shared" si="7"/>
        <v>11521.42</v>
      </c>
      <c r="BI6" s="35">
        <f t="shared" si="7"/>
        <v>9574.17</v>
      </c>
      <c r="BJ6" s="35">
        <f t="shared" si="7"/>
        <v>10508.29</v>
      </c>
      <c r="BK6" s="35">
        <f t="shared" si="7"/>
        <v>1592.72</v>
      </c>
      <c r="BL6" s="35">
        <f t="shared" si="7"/>
        <v>1223.96</v>
      </c>
      <c r="BM6" s="35">
        <f t="shared" si="7"/>
        <v>1269.1500000000001</v>
      </c>
      <c r="BN6" s="35">
        <f t="shared" si="7"/>
        <v>1206.79</v>
      </c>
      <c r="BO6" s="35">
        <f t="shared" si="7"/>
        <v>1258.43</v>
      </c>
      <c r="BP6" s="34" t="str">
        <f>IF(BP7="","",IF(BP7="-","【-】","【"&amp;SUBSTITUTE(TEXT(BP7,"#,##0.00"),"-","△")&amp;"】"))</f>
        <v>【1,260.21】</v>
      </c>
      <c r="BQ6" s="35">
        <f>IF(BQ7="",NA(),BQ7)</f>
        <v>11.46</v>
      </c>
      <c r="BR6" s="35">
        <f t="shared" ref="BR6:BZ6" si="8">IF(BR7="",NA(),BR7)</f>
        <v>10.92</v>
      </c>
      <c r="BS6" s="35">
        <f t="shared" si="8"/>
        <v>10.4</v>
      </c>
      <c r="BT6" s="35">
        <f t="shared" si="8"/>
        <v>11.84</v>
      </c>
      <c r="BU6" s="35">
        <f t="shared" si="8"/>
        <v>11.01</v>
      </c>
      <c r="BV6" s="35">
        <f t="shared" si="8"/>
        <v>53.7</v>
      </c>
      <c r="BW6" s="35">
        <f t="shared" si="8"/>
        <v>61.54</v>
      </c>
      <c r="BX6" s="35">
        <f t="shared" si="8"/>
        <v>63.97</v>
      </c>
      <c r="BY6" s="35">
        <f t="shared" si="8"/>
        <v>71.84</v>
      </c>
      <c r="BZ6" s="35">
        <f t="shared" si="8"/>
        <v>73.36</v>
      </c>
      <c r="CA6" s="34" t="str">
        <f>IF(CA7="","",IF(CA7="-","【-】","【"&amp;SUBSTITUTE(TEXT(CA7,"#,##0.00"),"-","△")&amp;"】"))</f>
        <v>【75.29】</v>
      </c>
      <c r="CB6" s="35">
        <f>IF(CB7="",NA(),CB7)</f>
        <v>1340.79</v>
      </c>
      <c r="CC6" s="35">
        <f t="shared" ref="CC6:CK6" si="9">IF(CC7="",NA(),CC7)</f>
        <v>1445.48</v>
      </c>
      <c r="CD6" s="35">
        <f t="shared" si="9"/>
        <v>1481.12</v>
      </c>
      <c r="CE6" s="35">
        <f t="shared" si="9"/>
        <v>1535.47</v>
      </c>
      <c r="CF6" s="35">
        <f t="shared" si="9"/>
        <v>1466.17</v>
      </c>
      <c r="CG6" s="35">
        <f t="shared" si="9"/>
        <v>300.35000000000002</v>
      </c>
      <c r="CH6" s="35">
        <f t="shared" si="9"/>
        <v>267.86</v>
      </c>
      <c r="CI6" s="35">
        <f t="shared" si="9"/>
        <v>256.82</v>
      </c>
      <c r="CJ6" s="35">
        <f t="shared" si="9"/>
        <v>228.47</v>
      </c>
      <c r="CK6" s="35">
        <f t="shared" si="9"/>
        <v>224.88</v>
      </c>
      <c r="CL6" s="34" t="str">
        <f>IF(CL7="","",IF(CL7="-","【-】","【"&amp;SUBSTITUTE(TEXT(CL7,"#,##0.00"),"-","△")&amp;"】"))</f>
        <v>【215.41】</v>
      </c>
      <c r="CM6" s="35">
        <f>IF(CM7="",NA(),CM7)</f>
        <v>42.1</v>
      </c>
      <c r="CN6" s="35">
        <f t="shared" ref="CN6:CV6" si="10">IF(CN7="",NA(),CN7)</f>
        <v>42.1</v>
      </c>
      <c r="CO6" s="35" t="str">
        <f t="shared" si="10"/>
        <v>-</v>
      </c>
      <c r="CP6" s="35" t="str">
        <f t="shared" si="10"/>
        <v>-</v>
      </c>
      <c r="CQ6" s="35" t="str">
        <f t="shared" si="10"/>
        <v>-</v>
      </c>
      <c r="CR6" s="35">
        <f t="shared" si="10"/>
        <v>37.72</v>
      </c>
      <c r="CS6" s="35">
        <f t="shared" si="10"/>
        <v>37.08</v>
      </c>
      <c r="CT6" s="35">
        <f t="shared" si="10"/>
        <v>37.46</v>
      </c>
      <c r="CU6" s="35">
        <f t="shared" si="10"/>
        <v>42.47</v>
      </c>
      <c r="CV6" s="35">
        <f t="shared" si="10"/>
        <v>42.4</v>
      </c>
      <c r="CW6" s="34" t="str">
        <f>IF(CW7="","",IF(CW7="-","【-】","【"&amp;SUBSTITUTE(TEXT(CW7,"#,##0.00"),"-","△")&amp;"】"))</f>
        <v>【42.90】</v>
      </c>
      <c r="CX6" s="35">
        <f>IF(CX7="",NA(),CX7)</f>
        <v>69.37</v>
      </c>
      <c r="CY6" s="35">
        <f t="shared" ref="CY6:DG6" si="11">IF(CY7="",NA(),CY7)</f>
        <v>69.37</v>
      </c>
      <c r="CZ6" s="35">
        <f t="shared" si="11"/>
        <v>54.91</v>
      </c>
      <c r="DA6" s="35">
        <f t="shared" si="11"/>
        <v>55.16</v>
      </c>
      <c r="DB6" s="35">
        <f t="shared" si="11"/>
        <v>48.32</v>
      </c>
      <c r="DC6" s="35">
        <f t="shared" si="11"/>
        <v>68.459999999999994</v>
      </c>
      <c r="DD6" s="35">
        <f t="shared" si="11"/>
        <v>67.22</v>
      </c>
      <c r="DE6" s="35">
        <f t="shared" si="11"/>
        <v>67.459999999999994</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0.36</v>
      </c>
      <c r="EN6" s="35">
        <f t="shared" si="14"/>
        <v>0.39</v>
      </c>
      <c r="EO6" s="34" t="str">
        <f>IF(EO7="","",IF(EO7="-","【-】","【"&amp;SUBSTITUTE(TEXT(EO7,"#,##0.00"),"-","△")&amp;"】"))</f>
        <v>【0.30】</v>
      </c>
    </row>
    <row r="7" spans="1:145" s="36" customFormat="1" x14ac:dyDescent="0.15">
      <c r="A7" s="28"/>
      <c r="B7" s="37">
        <v>2020</v>
      </c>
      <c r="C7" s="37">
        <v>192066</v>
      </c>
      <c r="D7" s="37">
        <v>47</v>
      </c>
      <c r="E7" s="37">
        <v>17</v>
      </c>
      <c r="F7" s="37">
        <v>4</v>
      </c>
      <c r="G7" s="37">
        <v>0</v>
      </c>
      <c r="H7" s="37" t="s">
        <v>98</v>
      </c>
      <c r="I7" s="37" t="s">
        <v>99</v>
      </c>
      <c r="J7" s="37" t="s">
        <v>100</v>
      </c>
      <c r="K7" s="37" t="s">
        <v>101</v>
      </c>
      <c r="L7" s="37" t="s">
        <v>102</v>
      </c>
      <c r="M7" s="37" t="s">
        <v>103</v>
      </c>
      <c r="N7" s="38" t="s">
        <v>104</v>
      </c>
      <c r="O7" s="38" t="s">
        <v>105</v>
      </c>
      <c r="P7" s="38">
        <v>1.68</v>
      </c>
      <c r="Q7" s="38">
        <v>100</v>
      </c>
      <c r="R7" s="38">
        <v>2640</v>
      </c>
      <c r="S7" s="38">
        <v>23183</v>
      </c>
      <c r="T7" s="38">
        <v>280.25</v>
      </c>
      <c r="U7" s="38">
        <v>82.72</v>
      </c>
      <c r="V7" s="38">
        <v>387</v>
      </c>
      <c r="W7" s="38">
        <v>0.17</v>
      </c>
      <c r="X7" s="38">
        <v>2276.4699999999998</v>
      </c>
      <c r="Y7" s="38">
        <v>32.909999999999997</v>
      </c>
      <c r="Z7" s="38">
        <v>31.51</v>
      </c>
      <c r="AA7" s="38">
        <v>31.23</v>
      </c>
      <c r="AB7" s="38">
        <v>29.5</v>
      </c>
      <c r="AC7" s="38">
        <v>27.44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12443.03</v>
      </c>
      <c r="BG7" s="38">
        <v>11856.07</v>
      </c>
      <c r="BH7" s="38">
        <v>11521.42</v>
      </c>
      <c r="BI7" s="38">
        <v>9574.17</v>
      </c>
      <c r="BJ7" s="38">
        <v>10508.29</v>
      </c>
      <c r="BK7" s="38">
        <v>1592.72</v>
      </c>
      <c r="BL7" s="38">
        <v>1223.96</v>
      </c>
      <c r="BM7" s="38">
        <v>1269.1500000000001</v>
      </c>
      <c r="BN7" s="38">
        <v>1206.79</v>
      </c>
      <c r="BO7" s="38">
        <v>1258.43</v>
      </c>
      <c r="BP7" s="38">
        <v>1260.21</v>
      </c>
      <c r="BQ7" s="38">
        <v>11.46</v>
      </c>
      <c r="BR7" s="38">
        <v>10.92</v>
      </c>
      <c r="BS7" s="38">
        <v>10.4</v>
      </c>
      <c r="BT7" s="38">
        <v>11.84</v>
      </c>
      <c r="BU7" s="38">
        <v>11.01</v>
      </c>
      <c r="BV7" s="38">
        <v>53.7</v>
      </c>
      <c r="BW7" s="38">
        <v>61.54</v>
      </c>
      <c r="BX7" s="38">
        <v>63.97</v>
      </c>
      <c r="BY7" s="38">
        <v>71.84</v>
      </c>
      <c r="BZ7" s="38">
        <v>73.36</v>
      </c>
      <c r="CA7" s="38">
        <v>75.290000000000006</v>
      </c>
      <c r="CB7" s="38">
        <v>1340.79</v>
      </c>
      <c r="CC7" s="38">
        <v>1445.48</v>
      </c>
      <c r="CD7" s="38">
        <v>1481.12</v>
      </c>
      <c r="CE7" s="38">
        <v>1535.47</v>
      </c>
      <c r="CF7" s="38">
        <v>1466.17</v>
      </c>
      <c r="CG7" s="38">
        <v>300.35000000000002</v>
      </c>
      <c r="CH7" s="38">
        <v>267.86</v>
      </c>
      <c r="CI7" s="38">
        <v>256.82</v>
      </c>
      <c r="CJ7" s="38">
        <v>228.47</v>
      </c>
      <c r="CK7" s="38">
        <v>224.88</v>
      </c>
      <c r="CL7" s="38">
        <v>215.41</v>
      </c>
      <c r="CM7" s="38">
        <v>42.1</v>
      </c>
      <c r="CN7" s="38">
        <v>42.1</v>
      </c>
      <c r="CO7" s="38" t="s">
        <v>104</v>
      </c>
      <c r="CP7" s="38" t="s">
        <v>104</v>
      </c>
      <c r="CQ7" s="38" t="s">
        <v>104</v>
      </c>
      <c r="CR7" s="38">
        <v>37.72</v>
      </c>
      <c r="CS7" s="38">
        <v>37.08</v>
      </c>
      <c r="CT7" s="38">
        <v>37.46</v>
      </c>
      <c r="CU7" s="38">
        <v>42.47</v>
      </c>
      <c r="CV7" s="38">
        <v>42.4</v>
      </c>
      <c r="CW7" s="38">
        <v>42.9</v>
      </c>
      <c r="CX7" s="38">
        <v>69.37</v>
      </c>
      <c r="CY7" s="38">
        <v>69.37</v>
      </c>
      <c r="CZ7" s="38">
        <v>54.91</v>
      </c>
      <c r="DA7" s="38">
        <v>55.16</v>
      </c>
      <c r="DB7" s="38">
        <v>48.32</v>
      </c>
      <c r="DC7" s="38">
        <v>68.459999999999994</v>
      </c>
      <c r="DD7" s="38">
        <v>67.22</v>
      </c>
      <c r="DE7" s="38">
        <v>67.459999999999994</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健太</cp:lastModifiedBy>
  <cp:lastPrinted>2022-01-11T00:14:25Z</cp:lastPrinted>
  <dcterms:created xsi:type="dcterms:W3CDTF">2021-12-03T07:50:57Z</dcterms:created>
  <dcterms:modified xsi:type="dcterms:W3CDTF">2022-01-11T00:14:27Z</dcterms:modified>
  <cp:category/>
</cp:coreProperties>
</file>