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005114\Downloads\経営比較分析表\R2決算\【経営比較分析表】2020_192058_47_1718\"/>
    </mc:Choice>
  </mc:AlternateContent>
  <workbookProtection workbookAlgorithmName="SHA-512" workbookHashValue="9wlJ2UbweoEyGwqTwOp5TyGP9FKP9fewk3OtM+0Sj9JYQi/2CVNp/EqJVK/HQY20m0n2mraIcrtDqITqtBrk1A==" workbookSaltValue="LWgZ6sHL4YdT96dIjZLdC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<sst xmlns="http://schemas.openxmlformats.org/spreadsheetml/2006/main" count="247" uniqueCount="120">
  <si>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</si>
  <si>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</si>
  <si>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</si>
  <si>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</si>
  <si>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</si>
  <si>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</si>
  <si>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</si>
  <si>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</si>
  <si>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</si>
  <si>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</si>
  <si>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</si>
  <si>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</si>
  <si>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</si>
  <si>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</si>
  <si>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</si>
  <si>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</si>
  <si>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</si>
  <si>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</si>
  <si>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</si>
  <si>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</si>
  <si>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</si>
  <si>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</si>
  <si>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</si>
  <si>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</si>
  <si>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</si>
  <si>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</si>
  <si>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</si>
  <si>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</si>
  <si>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</si>
  <si>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</si>
  <si>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</si>
  <si>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</si>
  <si>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</si>
  <si>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</si>
  <si>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</si>
  <si>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</si>
  <si>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</si>
  <si>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</si>
  <si>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</si>
  <si>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</si>
  <si>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</si>
  <si>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</si>
  <si>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</si>
  <si>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</si>
  <si>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</si>
  <si>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</si>
  <si>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</si>
  <si>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</si>
  <si>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</si>
  <si>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</si>
  <si>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</si>
  <si>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</si>
  <si>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</si>
  <si>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</si>
  <si>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</si>
  <si>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</si>
  <si>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</si>
  <si>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</si>
  <si>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</si>
  <si>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</si>
  <si>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</si>
  <si>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</si>
  <si>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</si>
  <si>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</si>
  <si>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</si>
  <si>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</si>
  <si>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</si>
  <si>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</si>
  <si>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</si>
  <si>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</si>
  <si>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</si>
  <si>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</si>
  <si>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</si>
  <si>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</si>
  <si>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</si>
  <si>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</si>
  <si>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</si>
  <si>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</si>
  <si>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</si>
  <si>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</si>
  <si>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</si>
  <si>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</si>
  <si>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</si>
  <si>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</si>
  <si>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</si>
  <si>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</si>
  <si>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</si>
  <si>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</si>
  <si>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</si>
  <si>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</si>
  <si>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</si>
  <si>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</si>
  <si>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</si>
  <si>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</si>
  <si>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</si>
  <si>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</si>
  <si>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</si>
  <si>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</si>
  <si>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山梨市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</si>
  <si>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</si>
  <si>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</si>
  <si>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</si>
  <si>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</si>
  <si>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</si>
  <si>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</si>
  <si>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</si>
  <si>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</si>
  <si>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</si>
  <si>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</si>
  <si>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</si>
  <si>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</si>
  <si>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</si>
  <si>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</si>
  <si>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</si>
  <si>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</si>
  <si>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</si>
  <si>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</si>
  <si>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依然として、一般会計の繰入金に依存しているため①収益的収支比率は100％になっている。
年々整備申請数が減少しており、整備の大半が新築に伴うものであることから、本来の目的である単独浄化槽からの転換が進んでいない。本事業の見直しを検討する段階にある。
④企業債残高対事業規模比率に関しては、設置整備数が平成17年度をピークに大幅に減少しているため、企業債の借り入れもそれに比例し、減少している。
⑤経費回収率のアップは、令和元年10月の使用料改定により、使用料が増加したことによるもの。</t>
    <phoneticPr fontId="4"/>
  </si>
  <si>
    <t>事業開始から20年以上経過し、設備の老朽化が進んでいるため、維持管理の費用負担が多いため、⑥汚水処理原価が類似団体平均値より高い状況であるため、計画的な修繕を進めていく必要がある。</t>
    <rPh sb="0" eb="2">
      <t>ジギョウ</t>
    </rPh>
    <rPh sb="2" eb="4">
      <t>カイシ</t>
    </rPh>
    <rPh sb="8" eb="11">
      <t>ネンイジョウ</t>
    </rPh>
    <rPh sb="11" eb="13">
      <t>ケイカ</t>
    </rPh>
    <rPh sb="15" eb="17">
      <t>セツビ</t>
    </rPh>
    <rPh sb="18" eb="21">
      <t>ロウキュウカ</t>
    </rPh>
    <rPh sb="22" eb="23">
      <t>スス</t>
    </rPh>
    <rPh sb="30" eb="32">
      <t>イジ</t>
    </rPh>
    <rPh sb="32" eb="34">
      <t>カンリ</t>
    </rPh>
    <rPh sb="35" eb="37">
      <t>ヒヨウ</t>
    </rPh>
    <rPh sb="37" eb="39">
      <t>フタン</t>
    </rPh>
    <rPh sb="40" eb="41">
      <t>オオ</t>
    </rPh>
    <rPh sb="46" eb="50">
      <t>オスイショリ</t>
    </rPh>
    <rPh sb="50" eb="52">
      <t>ゲンカ</t>
    </rPh>
    <rPh sb="62" eb="63">
      <t>タカ</t>
    </rPh>
    <phoneticPr fontId="4"/>
  </si>
  <si>
    <t>単独浄化槽からの転換が進まない中、公営企業会計への移行が令和5年度までと義務付けられた。料金改定も含め、抜本的な市町村設置型浄化槽事業の見直し図る必要がある。</t>
    <rPh sb="0" eb="5">
      <t>タンドクジョウカソウ</t>
    </rPh>
    <rPh sb="8" eb="10">
      <t>テンカン</t>
    </rPh>
    <rPh sb="11" eb="12">
      <t>スス</t>
    </rPh>
    <rPh sb="15" eb="16">
      <t>ナカ</t>
    </rPh>
    <rPh sb="17" eb="19">
      <t>コウエイ</t>
    </rPh>
    <rPh sb="19" eb="21">
      <t>キギョウ</t>
    </rPh>
    <rPh sb="21" eb="23">
      <t>カイケイ</t>
    </rPh>
    <rPh sb="25" eb="27">
      <t>イコウ</t>
    </rPh>
    <rPh sb="28" eb="29">
      <t>レイ</t>
    </rPh>
    <rPh sb="29" eb="30">
      <t>ワ</t>
    </rPh>
    <rPh sb="31" eb="33">
      <t>ネンド</t>
    </rPh>
    <rPh sb="36" eb="39">
      <t>ギムヅ</t>
    </rPh>
    <rPh sb="44" eb="46">
      <t>リョウキン</t>
    </rPh>
    <rPh sb="46" eb="48">
      <t>カイテイ</t>
    </rPh>
    <rPh sb="49" eb="50">
      <t>フク</t>
    </rPh>
    <rPh sb="52" eb="55">
      <t>バッポンテキ</t>
    </rPh>
    <rPh sb="56" eb="62">
      <t>シチョウソンセッチガタ</t>
    </rPh>
    <rPh sb="62" eb="65">
      <t>ジョウカソウ</t>
    </rPh>
    <rPh sb="65" eb="67">
      <t>ジギョウ</t>
    </rPh>
    <rPh sb="68" eb="70">
      <t>ミナオ</t>
    </rPh>
    <rPh sb="71" eb="72">
      <t>ハカ</t>
    </rPh>
    <rPh sb="73" eb="7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</si>
</sst>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6-4C7C-A88B-595213DCD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94894016"/>
        <c:axId val="-119488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96-4C7C-A88B-595213DCD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94894016"/>
        <c:axId val="-1194886944"/>
      </c:lineChart>
      <c:dateAx>
        <c:axId val="-1194894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1194886944"/>
        <c:crosses val="autoZero"/>
        <c:auto val="1"/>
        <c:lblOffset val="100"/>
        <c:baseTimeUnit val="years"/>
      </c:dateAx>
      <c:valAx>
        <c:axId val="-1194886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194894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27.9</c:v>
                </c:pt>
                <c:pt idx="1">
                  <c:v>27.47</c:v>
                </c:pt>
                <c:pt idx="2">
                  <c:v>26.59</c:v>
                </c:pt>
                <c:pt idx="3">
                  <c:v>25.63</c:v>
                </c:pt>
                <c:pt idx="4">
                  <c:v>24.77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EF-43AF-BCA7-0EA6C2D12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32377456"/>
        <c:axId val="-93237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61.94</c:v>
                </c:pt>
                <c:pt idx="1">
                  <c:v>61.79</c:v>
                </c:pt>
                <c:pt idx="2">
                  <c:v>59.94</c:v>
                </c:pt>
                <c:pt idx="3">
                  <c:v>59.64</c:v>
                </c:pt>
                <c:pt idx="4">
                  <c:v>58.19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EF-43AF-BCA7-0EA6C2D12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32377456"/>
        <c:axId val="-932370384"/>
      </c:lineChart>
      <c:dateAx>
        <c:axId val="-93237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932370384"/>
        <c:crosses val="autoZero"/>
        <c:auto val="1"/>
        <c:lblOffset val="100"/>
        <c:baseTimeUnit val="years"/>
      </c:dateAx>
      <c:valAx>
        <c:axId val="-93237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93237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2F-438E-B8E3-A60B15092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32375824"/>
        <c:axId val="-932368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94.14</c:v>
                </c:pt>
                <c:pt idx="1">
                  <c:v>92.44</c:v>
                </c:pt>
                <c:pt idx="2">
                  <c:v>89.66</c:v>
                </c:pt>
                <c:pt idx="3">
                  <c:v>90.63</c:v>
                </c:pt>
                <c:pt idx="4">
                  <c:v>87.8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2F-438E-B8E3-A60B15092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32375824"/>
        <c:axId val="-932368752"/>
      </c:lineChart>
      <c:dateAx>
        <c:axId val="-932375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932368752"/>
        <c:crosses val="autoZero"/>
        <c:auto val="1"/>
        <c:lblOffset val="100"/>
        <c:baseTimeUnit val="years"/>
      </c:dateAx>
      <c:valAx>
        <c:axId val="-932368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93237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99.42</c:v>
                </c:pt>
                <c:pt idx="1">
                  <c:v>99.17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A7-4695-8241-9A2DB01BB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94892928"/>
        <c:axId val="-119489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A7-4695-8241-9A2DB01BB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94892928"/>
        <c:axId val="-1194892384"/>
      </c:lineChart>
      <c:dateAx>
        <c:axId val="-11948929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1194892384"/>
        <c:crosses val="autoZero"/>
        <c:auto val="1"/>
        <c:lblOffset val="100"/>
        <c:baseTimeUnit val="years"/>
      </c:dateAx>
      <c:valAx>
        <c:axId val="-119489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194892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25-47FF-A1FE-342718FA6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94890752"/>
        <c:axId val="-11948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25-47FF-A1FE-342718FA6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94890752"/>
        <c:axId val="-1194884224"/>
      </c:lineChart>
      <c:dateAx>
        <c:axId val="-11948907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1194884224"/>
        <c:crosses val="autoZero"/>
        <c:auto val="1"/>
        <c:lblOffset val="100"/>
        <c:baseTimeUnit val="years"/>
      </c:dateAx>
      <c:valAx>
        <c:axId val="-11948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19489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4D-4B94-850E-79BE9B720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94886400"/>
        <c:axId val="-119488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4D-4B94-850E-79BE9B720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94886400"/>
        <c:axId val="-1194885856"/>
      </c:lineChart>
      <c:dateAx>
        <c:axId val="-1194886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1194885856"/>
        <c:crosses val="autoZero"/>
        <c:auto val="1"/>
        <c:lblOffset val="100"/>
        <c:baseTimeUnit val="years"/>
      </c:dateAx>
      <c:valAx>
        <c:axId val="-119488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194886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70-447B-9244-5D14950A4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28144432"/>
        <c:axId val="-93236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70-447B-9244-5D14950A4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8144432"/>
        <c:axId val="-932362768"/>
      </c:lineChart>
      <c:dateAx>
        <c:axId val="-122814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932362768"/>
        <c:crosses val="autoZero"/>
        <c:auto val="1"/>
        <c:lblOffset val="100"/>
        <c:baseTimeUnit val="years"/>
      </c:dateAx>
      <c:valAx>
        <c:axId val="-932362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122814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18-45AA-8CC8-B32B059DF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32363312"/>
        <c:axId val="-93237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18-45AA-8CC8-B32B059DF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32363312"/>
        <c:axId val="-932373648"/>
      </c:lineChart>
      <c:dateAx>
        <c:axId val="-9323633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932373648"/>
        <c:crosses val="autoZero"/>
        <c:auto val="1"/>
        <c:lblOffset val="100"/>
        <c:baseTimeUnit val="years"/>
      </c:dateAx>
      <c:valAx>
        <c:axId val="-93237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93236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1063.31</c:v>
                </c:pt>
                <c:pt idx="1">
                  <c:v>562.04999999999995</c:v>
                </c:pt>
                <c:pt idx="2">
                  <c:v>283.54000000000002</c:v>
                </c:pt>
                <c:pt idx="3">
                  <c:v>268.79000000000002</c:v>
                </c:pt>
                <c:pt idx="4">
                  <c:v>247.32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50-47E7-9006-1DFBEAA3B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32362224"/>
        <c:axId val="-93236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248.44</c:v>
                </c:pt>
                <c:pt idx="1">
                  <c:v>244.85</c:v>
                </c:pt>
                <c:pt idx="2">
                  <c:v>296.89</c:v>
                </c:pt>
                <c:pt idx="3">
                  <c:v>270.57</c:v>
                </c:pt>
                <c:pt idx="4">
                  <c:v>294.27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50-47E7-9006-1DFBEAA3B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32362224"/>
        <c:axId val="-932369840"/>
      </c:lineChart>
      <c:dateAx>
        <c:axId val="-9323622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932369840"/>
        <c:crosses val="autoZero"/>
        <c:auto val="1"/>
        <c:lblOffset val="100"/>
        <c:baseTimeUnit val="years"/>
      </c:dateAx>
      <c:valAx>
        <c:axId val="-93236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932362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61.22</c:v>
                </c:pt>
                <c:pt idx="1">
                  <c:v>59.94</c:v>
                </c:pt>
                <c:pt idx="2">
                  <c:v>56.25</c:v>
                </c:pt>
                <c:pt idx="3">
                  <c:v>61.59</c:v>
                </c:pt>
                <c:pt idx="4">
                  <c:v>62.94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30-497E-9140-7DCE47261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32364944"/>
        <c:axId val="-93237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66.73</c:v>
                </c:pt>
                <c:pt idx="1">
                  <c:v>64.78</c:v>
                </c:pt>
                <c:pt idx="2">
                  <c:v>63.06</c:v>
                </c:pt>
                <c:pt idx="3">
                  <c:v>62.5</c:v>
                </c:pt>
                <c:pt idx="4">
                  <c:v>60.59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30-497E-9140-7DCE47261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32364944"/>
        <c:axId val="-932373104"/>
      </c:lineChart>
      <c:dateAx>
        <c:axId val="-932364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932373104"/>
        <c:crosses val="autoZero"/>
        <c:auto val="1"/>
        <c:lblOffset val="100"/>
        <c:baseTimeUnit val="years"/>
      </c:dateAx>
      <c:valAx>
        <c:axId val="-93237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932364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304.82</c:v>
                </c:pt>
                <c:pt idx="1">
                  <c:v>323.58</c:v>
                </c:pt>
                <c:pt idx="2">
                  <c:v>351.03</c:v>
                </c:pt>
                <c:pt idx="3">
                  <c:v>334.04</c:v>
                </c:pt>
                <c:pt idx="4">
                  <c:v>343.17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B1-41ED-B3AE-C1E763314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32371472"/>
        <c:axId val="-93237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241.29</c:v>
                </c:pt>
                <c:pt idx="1">
                  <c:v>250.21</c:v>
                </c:pt>
                <c:pt idx="2">
                  <c:v>264.77</c:v>
                </c:pt>
                <c:pt idx="3">
                  <c:v>269.33</c:v>
                </c:pt>
                <c:pt idx="4">
                  <c:v>280.23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B1-41ED-B3AE-C1E763314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32371472"/>
        <c:axId val="-932370928"/>
      </c:lineChart>
      <c:dateAx>
        <c:axId val="-9323714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-932370928"/>
        <c:crosses val="autoZero"/>
        <c:auto val="1"/>
        <c:lblOffset val="100"/>
        <c:baseTimeUnit val="years"/>
      </c:dateAx>
      <c:valAx>
        <c:axId val="-93237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932371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V43" zoomScale="80" zoomScaleNormal="8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山梨県　山梨市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34244</v>
      </c>
      <c r="AM8" s="69"/>
      <c r="AN8" s="69"/>
      <c r="AO8" s="69"/>
      <c r="AP8" s="69"/>
      <c r="AQ8" s="69"/>
      <c r="AR8" s="69"/>
      <c r="AS8" s="69"/>
      <c r="AT8" s="68">
        <f>データ!T6</f>
        <v>289.8</v>
      </c>
      <c r="AU8" s="68"/>
      <c r="AV8" s="68"/>
      <c r="AW8" s="68"/>
      <c r="AX8" s="68"/>
      <c r="AY8" s="68"/>
      <c r="AZ8" s="68"/>
      <c r="BA8" s="68"/>
      <c r="BB8" s="68">
        <f>データ!U6</f>
        <v>118.16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4.08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3405</v>
      </c>
      <c r="AE10" s="69"/>
      <c r="AF10" s="69"/>
      <c r="AG10" s="69"/>
      <c r="AH10" s="69"/>
      <c r="AI10" s="69"/>
      <c r="AJ10" s="69"/>
      <c r="AK10" s="2"/>
      <c r="AL10" s="69">
        <f>データ!V6</f>
        <v>1389</v>
      </c>
      <c r="AM10" s="69"/>
      <c r="AN10" s="69"/>
      <c r="AO10" s="69"/>
      <c r="AP10" s="69"/>
      <c r="AQ10" s="69"/>
      <c r="AR10" s="69"/>
      <c r="AS10" s="69"/>
      <c r="AT10" s="68">
        <f>データ!W6</f>
        <v>9.14</v>
      </c>
      <c r="AU10" s="68"/>
      <c r="AV10" s="68"/>
      <c r="AW10" s="68"/>
      <c r="AX10" s="68"/>
      <c r="AY10" s="68"/>
      <c r="AZ10" s="68"/>
      <c r="BA10" s="68"/>
      <c r="BB10" s="68">
        <f>データ!X6</f>
        <v>151.97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【314.13】</v>
      </c>
      <c r="I86" s="26" t="str">
        <f>データ!CA6</f>
        <v>【58.42】</v>
      </c>
      <c r="J86" s="26" t="str">
        <f>データ!CL6</f>
        <v>【282.28】</v>
      </c>
      <c r="K86" s="26" t="str">
        <f>データ!CW6</f>
        <v>【57.83】</v>
      </c>
      <c r="L86" s="26" t="str">
        <f>データ!DH6</f>
        <v>【77.67】</v>
      </c>
      <c r="M86" s="26" t="s">
        <v>44</v>
      </c>
      <c r="N86" s="26" t="s">
        <v>44</v>
      </c>
      <c r="O86" s="26" t="str">
        <f>データ!EO6</f>
        <v>【-】</v>
      </c>
    </row>
  </sheetData>
  <sheetProtection algorithmName="SHA-512" hashValue="MrF1IZIhkKASfR4D/rC0urMZw6dhKZeIhW35Iq02hRzGSkDvF1+IKU2JsZPl2cksvH27ENJhBG5jeKGNQ1WJlg==" saltValue="vACBaCebjvWIC5aX6aOae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192058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山梨県　山梨市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4.08</v>
      </c>
      <c r="Q6" s="34">
        <f t="shared" si="3"/>
        <v>100</v>
      </c>
      <c r="R6" s="34">
        <f t="shared" si="3"/>
        <v>3405</v>
      </c>
      <c r="S6" s="34">
        <f t="shared" si="3"/>
        <v>34244</v>
      </c>
      <c r="T6" s="34">
        <f t="shared" si="3"/>
        <v>289.8</v>
      </c>
      <c r="U6" s="34">
        <f t="shared" si="3"/>
        <v>118.16</v>
      </c>
      <c r="V6" s="34">
        <f t="shared" si="3"/>
        <v>1389</v>
      </c>
      <c r="W6" s="34">
        <f t="shared" si="3"/>
        <v>9.14</v>
      </c>
      <c r="X6" s="34">
        <f t="shared" si="3"/>
        <v>151.97</v>
      </c>
      <c r="Y6" s="35">
        <f>IF(Y7="",NA(),Y7)</f>
        <v>99.42</v>
      </c>
      <c r="Z6" s="35">
        <f t="shared" ref="Z6:AH6" si="4">IF(Z7="",NA(),Z7)</f>
        <v>99.17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1063.31</v>
      </c>
      <c r="BG6" s="35">
        <f t="shared" ref="BG6:BO6" si="7">IF(BG7="",NA(),BG7)</f>
        <v>562.04999999999995</v>
      </c>
      <c r="BH6" s="35">
        <f t="shared" si="7"/>
        <v>283.54000000000002</v>
      </c>
      <c r="BI6" s="35">
        <f t="shared" si="7"/>
        <v>268.79000000000002</v>
      </c>
      <c r="BJ6" s="35">
        <f t="shared" si="7"/>
        <v>247.32</v>
      </c>
      <c r="BK6" s="35">
        <f t="shared" si="7"/>
        <v>248.44</v>
      </c>
      <c r="BL6" s="35">
        <f t="shared" si="7"/>
        <v>244.85</v>
      </c>
      <c r="BM6" s="35">
        <f t="shared" si="7"/>
        <v>296.89</v>
      </c>
      <c r="BN6" s="35">
        <f t="shared" si="7"/>
        <v>270.57</v>
      </c>
      <c r="BO6" s="35">
        <f t="shared" si="7"/>
        <v>294.27</v>
      </c>
      <c r="BP6" s="34" t="str">
        <f>IF(BP7="","",IF(BP7="-","【-】","【"&amp;SUBSTITUTE(TEXT(BP7,"#,##0.00"),"-","△")&amp;"】"))</f>
        <v>【314.13】</v>
      </c>
      <c r="BQ6" s="35">
        <f>IF(BQ7="",NA(),BQ7)</f>
        <v>61.22</v>
      </c>
      <c r="BR6" s="35">
        <f t="shared" ref="BR6:BZ6" si="8">IF(BR7="",NA(),BR7)</f>
        <v>59.94</v>
      </c>
      <c r="BS6" s="35">
        <f t="shared" si="8"/>
        <v>56.25</v>
      </c>
      <c r="BT6" s="35">
        <f t="shared" si="8"/>
        <v>61.59</v>
      </c>
      <c r="BU6" s="35">
        <f t="shared" si="8"/>
        <v>62.94</v>
      </c>
      <c r="BV6" s="35">
        <f t="shared" si="8"/>
        <v>66.73</v>
      </c>
      <c r="BW6" s="35">
        <f t="shared" si="8"/>
        <v>64.78</v>
      </c>
      <c r="BX6" s="35">
        <f t="shared" si="8"/>
        <v>63.06</v>
      </c>
      <c r="BY6" s="35">
        <f t="shared" si="8"/>
        <v>62.5</v>
      </c>
      <c r="BZ6" s="35">
        <f t="shared" si="8"/>
        <v>60.59</v>
      </c>
      <c r="CA6" s="34" t="str">
        <f>IF(CA7="","",IF(CA7="-","【-】","【"&amp;SUBSTITUTE(TEXT(CA7,"#,##0.00"),"-","△")&amp;"】"))</f>
        <v>【58.42】</v>
      </c>
      <c r="CB6" s="35">
        <f>IF(CB7="",NA(),CB7)</f>
        <v>304.82</v>
      </c>
      <c r="CC6" s="35">
        <f t="shared" ref="CC6:CK6" si="9">IF(CC7="",NA(),CC7)</f>
        <v>323.58</v>
      </c>
      <c r="CD6" s="35">
        <f t="shared" si="9"/>
        <v>351.03</v>
      </c>
      <c r="CE6" s="35">
        <f t="shared" si="9"/>
        <v>334.04</v>
      </c>
      <c r="CF6" s="35">
        <f t="shared" si="9"/>
        <v>343.17</v>
      </c>
      <c r="CG6" s="35">
        <f t="shared" si="9"/>
        <v>241.29</v>
      </c>
      <c r="CH6" s="35">
        <f t="shared" si="9"/>
        <v>250.21</v>
      </c>
      <c r="CI6" s="35">
        <f t="shared" si="9"/>
        <v>264.77</v>
      </c>
      <c r="CJ6" s="35">
        <f t="shared" si="9"/>
        <v>269.33</v>
      </c>
      <c r="CK6" s="35">
        <f t="shared" si="9"/>
        <v>280.23</v>
      </c>
      <c r="CL6" s="34" t="str">
        <f>IF(CL7="","",IF(CL7="-","【-】","【"&amp;SUBSTITUTE(TEXT(CL7,"#,##0.00"),"-","△")&amp;"】"))</f>
        <v>【282.28】</v>
      </c>
      <c r="CM6" s="35">
        <f>IF(CM7="",NA(),CM7)</f>
        <v>27.9</v>
      </c>
      <c r="CN6" s="35">
        <f t="shared" ref="CN6:CV6" si="10">IF(CN7="",NA(),CN7)</f>
        <v>27.47</v>
      </c>
      <c r="CO6" s="35">
        <f t="shared" si="10"/>
        <v>26.59</v>
      </c>
      <c r="CP6" s="35">
        <f t="shared" si="10"/>
        <v>25.63</v>
      </c>
      <c r="CQ6" s="35">
        <f t="shared" si="10"/>
        <v>24.77</v>
      </c>
      <c r="CR6" s="35">
        <f t="shared" si="10"/>
        <v>61.94</v>
      </c>
      <c r="CS6" s="35">
        <f t="shared" si="10"/>
        <v>61.79</v>
      </c>
      <c r="CT6" s="35">
        <f t="shared" si="10"/>
        <v>59.94</v>
      </c>
      <c r="CU6" s="35">
        <f t="shared" si="10"/>
        <v>59.64</v>
      </c>
      <c r="CV6" s="35">
        <f t="shared" si="10"/>
        <v>58.19</v>
      </c>
      <c r="CW6" s="34" t="str">
        <f>IF(CW7="","",IF(CW7="-","【-】","【"&amp;SUBSTITUTE(TEXT(CW7,"#,##0.00"),"-","△")&amp;"】"))</f>
        <v>【57.83】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94.14</v>
      </c>
      <c r="DD6" s="35">
        <f t="shared" si="11"/>
        <v>92.44</v>
      </c>
      <c r="DE6" s="35">
        <f t="shared" si="11"/>
        <v>89.66</v>
      </c>
      <c r="DF6" s="35">
        <f t="shared" si="11"/>
        <v>90.63</v>
      </c>
      <c r="DG6" s="35">
        <f t="shared" si="11"/>
        <v>87.8</v>
      </c>
      <c r="DH6" s="34" t="str">
        <f>IF(DH7="","",IF(DH7="-","【-】","【"&amp;SUBSTITUTE(TEXT(DH7,"#,##0.00"),"-","△")&amp;"】"))</f>
        <v>【77.67】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2020</v>
      </c>
      <c r="C7" s="37">
        <v>192058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4.08</v>
      </c>
      <c r="Q7" s="38">
        <v>100</v>
      </c>
      <c r="R7" s="38">
        <v>3405</v>
      </c>
      <c r="S7" s="38">
        <v>34244</v>
      </c>
      <c r="T7" s="38">
        <v>289.8</v>
      </c>
      <c r="U7" s="38">
        <v>118.16</v>
      </c>
      <c r="V7" s="38">
        <v>1389</v>
      </c>
      <c r="W7" s="38">
        <v>9.14</v>
      </c>
      <c r="X7" s="38">
        <v>151.97</v>
      </c>
      <c r="Y7" s="38">
        <v>99.42</v>
      </c>
      <c r="Z7" s="38">
        <v>99.17</v>
      </c>
      <c r="AA7" s="38">
        <v>100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1063.31</v>
      </c>
      <c r="BG7" s="38">
        <v>562.04999999999995</v>
      </c>
      <c r="BH7" s="38">
        <v>283.54000000000002</v>
      </c>
      <c r="BI7" s="38">
        <v>268.79000000000002</v>
      </c>
      <c r="BJ7" s="38">
        <v>247.32</v>
      </c>
      <c r="BK7" s="38">
        <v>248.44</v>
      </c>
      <c r="BL7" s="38">
        <v>244.85</v>
      </c>
      <c r="BM7" s="38">
        <v>296.89</v>
      </c>
      <c r="BN7" s="38">
        <v>270.57</v>
      </c>
      <c r="BO7" s="38">
        <v>294.27</v>
      </c>
      <c r="BP7" s="38">
        <v>314.13</v>
      </c>
      <c r="BQ7" s="38">
        <v>61.22</v>
      </c>
      <c r="BR7" s="38">
        <v>59.94</v>
      </c>
      <c r="BS7" s="38">
        <v>56.25</v>
      </c>
      <c r="BT7" s="38">
        <v>61.59</v>
      </c>
      <c r="BU7" s="38">
        <v>62.94</v>
      </c>
      <c r="BV7" s="38">
        <v>66.73</v>
      </c>
      <c r="BW7" s="38">
        <v>64.78</v>
      </c>
      <c r="BX7" s="38">
        <v>63.06</v>
      </c>
      <c r="BY7" s="38">
        <v>62.5</v>
      </c>
      <c r="BZ7" s="38">
        <v>60.59</v>
      </c>
      <c r="CA7" s="38">
        <v>58.42</v>
      </c>
      <c r="CB7" s="38">
        <v>304.82</v>
      </c>
      <c r="CC7" s="38">
        <v>323.58</v>
      </c>
      <c r="CD7" s="38">
        <v>351.03</v>
      </c>
      <c r="CE7" s="38">
        <v>334.04</v>
      </c>
      <c r="CF7" s="38">
        <v>343.17</v>
      </c>
      <c r="CG7" s="38">
        <v>241.29</v>
      </c>
      <c r="CH7" s="38">
        <v>250.21</v>
      </c>
      <c r="CI7" s="38">
        <v>264.77</v>
      </c>
      <c r="CJ7" s="38">
        <v>269.33</v>
      </c>
      <c r="CK7" s="38">
        <v>280.23</v>
      </c>
      <c r="CL7" s="38">
        <v>282.27999999999997</v>
      </c>
      <c r="CM7" s="38">
        <v>27.9</v>
      </c>
      <c r="CN7" s="38">
        <v>27.47</v>
      </c>
      <c r="CO7" s="38">
        <v>26.59</v>
      </c>
      <c r="CP7" s="38">
        <v>25.63</v>
      </c>
      <c r="CQ7" s="38">
        <v>24.77</v>
      </c>
      <c r="CR7" s="38">
        <v>61.94</v>
      </c>
      <c r="CS7" s="38">
        <v>61.79</v>
      </c>
      <c r="CT7" s="38">
        <v>59.94</v>
      </c>
      <c r="CU7" s="38">
        <v>59.64</v>
      </c>
      <c r="CV7" s="38">
        <v>58.19</v>
      </c>
      <c r="CW7" s="38">
        <v>57.83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94.14</v>
      </c>
      <c r="DD7" s="38">
        <v>92.44</v>
      </c>
      <c r="DE7" s="38">
        <v>89.66</v>
      </c>
      <c r="DF7" s="38">
        <v>90.63</v>
      </c>
      <c r="DG7" s="38">
        <v>87.8</v>
      </c>
      <c r="DH7" s="38">
        <v>77.67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油井 一彦</cp:lastModifiedBy>
  <dcterms:created xsi:type="dcterms:W3CDTF">2021-12-03T08:10:21Z</dcterms:created>
  <dcterms:modified xsi:type="dcterms:W3CDTF">2022-01-21T00:42:51Z</dcterms:modified>
  <cp:category/>
</cp:coreProperties>
</file>