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病院事業\"/>
    </mc:Choice>
  </mc:AlternateContent>
  <workbookProtection workbookAlgorithmName="SHA-512" workbookHashValue="rpSZkwYlDOu/XsD+8P8A7Y5QdK2cLGhC2hSxPgrN9T33nMCAZ9iJ8FWZ5MWgloBohxkFoOGxA6wzYcb/8PLeHg==" workbookSaltValue="OKvpzOaGRPyIXYke12005g==" workbookSpinCount="100000" lockStructure="1"/>
  <bookViews>
    <workbookView xWindow="0" yWindow="0" windowWidth="23040" windowHeight="87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X6" i="5"/>
  <c r="W6" i="5"/>
  <c r="V6" i="5"/>
  <c r="U6" i="5"/>
  <c r="T6" i="5"/>
  <c r="S6" i="5"/>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FZ10" i="4"/>
  <c r="EG10" i="4"/>
  <c r="CN10" i="4"/>
  <c r="AU10" i="4"/>
  <c r="B10" i="4"/>
  <c r="LP8" i="4"/>
  <c r="JW8" i="4"/>
  <c r="ID8" i="4"/>
  <c r="FZ8" i="4"/>
  <c r="EG8" i="4"/>
  <c r="AU8" i="4"/>
  <c r="B8" i="4"/>
  <c r="B6" i="4"/>
  <c r="MH78" i="4" l="1"/>
  <c r="IZ32" i="4"/>
  <c r="HM78" i="4"/>
  <c r="FL54" i="4"/>
  <c r="FL32" i="4"/>
  <c r="BX54" i="4"/>
  <c r="CS78" i="4"/>
  <c r="MN54" i="4"/>
  <c r="MN32" i="4"/>
  <c r="IZ54" i="4"/>
  <c r="BX32" i="4"/>
  <c r="C11" i="5"/>
  <c r="D11" i="5"/>
  <c r="E11" i="5"/>
  <c r="B11" i="5"/>
  <c r="AN78" i="4" l="1"/>
  <c r="AE54" i="4"/>
  <c r="AE32" i="4"/>
  <c r="KU54" i="4"/>
  <c r="KU32" i="4"/>
  <c r="KC78" i="4"/>
  <c r="HG54" i="4"/>
  <c r="HG32" i="4"/>
  <c r="FH78" i="4"/>
  <c r="DS54" i="4"/>
  <c r="DS32" i="4"/>
  <c r="LO78" i="4"/>
  <c r="IK54" i="4"/>
  <c r="IK32" i="4"/>
  <c r="EW32" i="4"/>
  <c r="GT78" i="4"/>
  <c r="EW54" i="4"/>
  <c r="BZ78" i="4"/>
  <c r="BI54" i="4"/>
  <c r="BI32" i="4"/>
  <c r="LY54" i="4"/>
  <c r="LY32" i="4"/>
  <c r="GR54" i="4"/>
  <c r="EO78" i="4"/>
  <c r="DD54" i="4"/>
  <c r="DD32" i="4"/>
  <c r="P54" i="4"/>
  <c r="U78" i="4"/>
  <c r="P32" i="4"/>
  <c r="KF54" i="4"/>
  <c r="KF32" i="4"/>
  <c r="JJ78" i="4"/>
  <c r="GR32" i="4"/>
  <c r="AT54" i="4"/>
  <c r="AT32" i="4"/>
  <c r="LJ54" i="4"/>
  <c r="LJ32" i="4"/>
  <c r="HV54" i="4"/>
  <c r="KV78" i="4"/>
  <c r="GA78" i="4"/>
  <c r="EH54" i="4"/>
  <c r="EH32" i="4"/>
  <c r="BG78" i="4"/>
  <c r="HV32" i="4"/>
</calcChain>
</file>

<file path=xl/sharedStrings.xml><?xml version="1.0" encoding="utf-8"?>
<sst xmlns="http://schemas.openxmlformats.org/spreadsheetml/2006/main" count="323" uniqueCount="180">
  <si>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</si>
  <si>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</si>
  <si>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</si>
  <si>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</si>
  <si>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</si>
  <si>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</si>
  <si>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</si>
  <si>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</si>
  <si>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</si>
  <si>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</si>
  <si>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</si>
  <si>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</si>
  <si>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</si>
  <si>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</si>
  <si>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</si>
  <si>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</si>
  <si>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</si>
  <si>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</si>
  <si>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</si>
  <si>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</si>
  <si>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</si>
  <si>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</si>
  <si>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</si>
  <si>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</si>
  <si>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</si>
  <si>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</si>
  <si>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</si>
  <si>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</si>
  <si>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</si>
  <si>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</si>
  <si>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</si>
  <si>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</si>
  <si>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</si>
  <si>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</si>
  <si>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</si>
  <si>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</si>
  <si>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</si>
  <si>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</si>
  <si>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</si>
  <si>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</si>
  <si>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</si>
  <si>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</si>
  <si>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</si>
  <si>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</si>
  <si>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</si>
  <si>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</si>
  <si>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</si>
  <si>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</si>
  <si>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</si>
  <si>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</si>
  <si>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</si>
  <si>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</si>
  <si>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</si>
  <si>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</si>
  <si>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</si>
  <si>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</si>
  <si>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</si>
  <si>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</si>
  <si>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</si>
  <si>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</si>
  <si>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</si>
  <si>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</si>
  <si>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</si>
  <si>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</si>
  <si>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</si>
  <si>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</si>
  <si>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</si>
  <si>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</si>
  <si>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</si>
  <si>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</si>
  <si>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</si>
  <si>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</si>
  <si>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</si>
  <si>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</si>
  <si>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</si>
  <si>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</si>
  <si>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</si>
  <si>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</si>
  <si>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</si>
  <si>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</si>
  <si>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</si>
  <si>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</si>
  <si>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</si>
  <si>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</si>
  <si>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</si>
  <si>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</si>
  <si>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</si>
  <si>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</si>
  <si>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</si>
  <si>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</si>
  <si>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</si>
  <si>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</si>
  <si>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</si>
  <si>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</si>
  <si>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</si>
  <si>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</si>
  <si>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</si>
  <si>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</si>
  <si>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</si>
  <si>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</si>
  <si>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</si>
  <si>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</si>
  <si>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</si>
  <si>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</si>
  <si>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</si>
  <si>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</si>
  <si>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</si>
  <si>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</si>
  <si>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</si>
  <si>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</si>
  <si>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</si>
  <si>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</si>
  <si>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</si>
  <si>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</si>
  <si>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</si>
  <si>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</si>
  <si>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</si>
  <si>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</si>
  <si>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</si>
  <si>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</si>
  <si>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</si>
  <si>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</si>
  <si>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</si>
  <si>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</si>
  <si>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</si>
  <si>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</si>
  <si>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</si>
  <si>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</si>
  <si>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</si>
  <si>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</si>
  <si>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</si>
  <si>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</si>
  <si>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</si>
  <si>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</si>
  <si>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</si>
  <si>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</si>
  <si>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</si>
  <si>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</si>
  <si>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</si>
  <si>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</si>
  <si>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</si>
  <si>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</si>
  <si>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</si>
  <si>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</si>
  <si>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</si>
  <si>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</si>
  <si>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</si>
  <si>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</si>
  <si>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</si>
  <si>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</si>
  <si>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</si>
  <si>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</si>
  <si>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</si>
  <si>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</si>
  <si>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</si>
  <si>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</si>
  <si>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</si>
  <si>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</si>
  <si>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</si>
  <si>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</si>
  <si>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</si>
  <si>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</si>
  <si>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</si>
  <si>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</si>
  <si>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</si>
  <si>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</si>
  <si>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</si>
  <si>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ガ</t>
  </si>
  <si>
    <t>救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</si>
  <si>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</si>
  <si>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</si>
  <si>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</si>
  <si>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</si>
  <si>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</si>
  <si>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</si>
  <si>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</si>
  <si>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富士北麓地域において唯一の公立病院であり、救急医療・高度医療といった不採算部門を抱えるほか、地域がん診療連携拠点病院・地域災害拠点病院、更には新型コロナウイルス感染症患者の受け入れを行う重点医療機関等として、当地域の中核的役割を担っている。
</t>
    <rPh sb="69" eb="70">
      <t>サラ</t>
    </rPh>
    <rPh sb="72" eb="74">
      <t>シンガタ</t>
    </rPh>
    <rPh sb="81" eb="84">
      <t>カンセンショウ</t>
    </rPh>
    <rPh sb="84" eb="86">
      <t>カンジャ</t>
    </rPh>
    <rPh sb="87" eb="88">
      <t>ウ</t>
    </rPh>
    <rPh sb="89" eb="90">
      <t>イ</t>
    </rPh>
    <rPh sb="92" eb="93">
      <t>オコナ</t>
    </rPh>
    <rPh sb="94" eb="96">
      <t>ジュウテン</t>
    </rPh>
    <rPh sb="96" eb="98">
      <t>イリョウ</t>
    </rPh>
    <rPh sb="98" eb="100">
      <t>キカン</t>
    </rPh>
    <phoneticPr fontId="5"/>
  </si>
  <si>
    <t>　累積欠損金比率が非常に低いこと等から、一定の健全性は確保されている。しかしながら、平成28年度からの推移をみると悪化の一途をたどっている。また、現在、新型コロナウイルス感染症の拡大の影響により、病院経営を取り巻く環境は過去に類を見ないほどの苦境に立たされている。
　今後、施設の老朽化に伴う更新、修繕費用の増加や退職給付引当金の計上など、多大な費用を要することが見込まれていることから、経費の節減対策を実施すると同時に、集患対策を進めて行くほか、新型コロナウイルス感染症対策として講じられる国等からの様々な支援を最大限得られるよう、国等の動向を注視し、着実な収益の確保を図ることで、経営の健全化に努めていきたい。</t>
    <phoneticPr fontId="5"/>
  </si>
  <si>
    <t>　令和2年度の経常収支比率は全国的に大きく伸びているが、当院では退職給付引当金への計上が大きく影響し、令和元年度と比較しても大きな改善には至らなかった。患者1人1日あたり入院収益・外来収益については上昇しているが、平均と比べると差が開いている。職員給与費対医業収益比率の悪化はコロナの影響で収益が大きく減少した事と、職員へのコロナ関連手当の支給等が大きな要因となっている。材料費対医業収益比率は前年度同様、類似団体よりも良い値となっている。これは、価格比較分析に基づく薬品・材料の価格交渉を徹底した事によるものと考えられる。病床利用率は依然として低いため、集患対策が必要。</t>
    <rPh sb="7" eb="9">
      <t>ケイジョウ</t>
    </rPh>
    <rPh sb="9" eb="11">
      <t>シュウシ</t>
    </rPh>
    <rPh sb="11" eb="13">
      <t>ヒリツ</t>
    </rPh>
    <rPh sb="28" eb="30">
      <t>トウイン</t>
    </rPh>
    <rPh sb="32" eb="34">
      <t>タイショク</t>
    </rPh>
    <rPh sb="34" eb="36">
      <t>キュウフ</t>
    </rPh>
    <rPh sb="36" eb="38">
      <t>ヒキアテ</t>
    </rPh>
    <rPh sb="38" eb="39">
      <t>キン</t>
    </rPh>
    <rPh sb="41" eb="43">
      <t>ケイジョウ</t>
    </rPh>
    <rPh sb="44" eb="45">
      <t>オオ</t>
    </rPh>
    <rPh sb="47" eb="49">
      <t>エイキョウ</t>
    </rPh>
    <rPh sb="51" eb="53">
      <t>レイワ</t>
    </rPh>
    <rPh sb="53" eb="54">
      <t>ガン</t>
    </rPh>
    <rPh sb="54" eb="55">
      <t>ネン</t>
    </rPh>
    <rPh sb="55" eb="56">
      <t>ド</t>
    </rPh>
    <rPh sb="57" eb="59">
      <t>ヒカク</t>
    </rPh>
    <rPh sb="62" eb="63">
      <t>オオ</t>
    </rPh>
    <rPh sb="65" eb="67">
      <t>カイゼン</t>
    </rPh>
    <rPh sb="69" eb="70">
      <t>イタ</t>
    </rPh>
    <rPh sb="92" eb="94">
      <t>シュウエキ</t>
    </rPh>
    <rPh sb="99" eb="101">
      <t>ジョウショウ</t>
    </rPh>
    <rPh sb="107" eb="109">
      <t>ヘイキン</t>
    </rPh>
    <rPh sb="110" eb="111">
      <t>クラ</t>
    </rPh>
    <rPh sb="114" eb="115">
      <t>サ</t>
    </rPh>
    <rPh sb="116" eb="117">
      <t>ヒラ</t>
    </rPh>
    <rPh sb="135" eb="137">
      <t>アッカ</t>
    </rPh>
    <rPh sb="142" eb="144">
      <t>エイキョウ</t>
    </rPh>
    <rPh sb="145" eb="147">
      <t>シュウエキ</t>
    </rPh>
    <rPh sb="148" eb="149">
      <t>オオ</t>
    </rPh>
    <rPh sb="151" eb="153">
      <t>ゲンショウ</t>
    </rPh>
    <rPh sb="155" eb="156">
      <t>コト</t>
    </rPh>
    <rPh sb="158" eb="160">
      <t>ショクイン</t>
    </rPh>
    <rPh sb="165" eb="167">
      <t>カンレン</t>
    </rPh>
    <rPh sb="167" eb="169">
      <t>テアテ</t>
    </rPh>
    <rPh sb="170" eb="172">
      <t>シキュウ</t>
    </rPh>
    <rPh sb="172" eb="173">
      <t>ナド</t>
    </rPh>
    <rPh sb="174" eb="175">
      <t>オオ</t>
    </rPh>
    <rPh sb="177" eb="179">
      <t>ヨウイン</t>
    </rPh>
    <rPh sb="200" eb="202">
      <t>ドウヨウ</t>
    </rPh>
    <rPh sb="210" eb="211">
      <t>ヨ</t>
    </rPh>
    <rPh sb="212" eb="213">
      <t>アタイ</t>
    </rPh>
    <phoneticPr fontId="5"/>
  </si>
  <si>
    <t xml:space="preserve"> 有形固定資産減価償却率について、令和元年度と比較すると若干の改善がみられるものの、依然として類似団体より老朽化の進捗度合いが高くなっている。本院は当該地に移転してから約20年が経過し、施設や医療機器等の老朽化が進んでいることから、早急に対策を講じていかなければならない。
　器械備品減価償却率は数値的には改善している。また、１床当たり有形固定資産については大きく上昇している。これらはdaVinciなど高度医療機器整備を実施したことが大きな要因となっているもので、過去に整備した機器の老朽化は今も進んでいる。
　医療の停滞を招かないよう、今後も引き続き更新・整備を図っていく。</t>
    <rPh sb="1" eb="3">
      <t>ユウケイ</t>
    </rPh>
    <rPh sb="3" eb="5">
      <t>コテイ</t>
    </rPh>
    <rPh sb="5" eb="7">
      <t>シサン</t>
    </rPh>
    <rPh sb="7" eb="9">
      <t>ゲンカ</t>
    </rPh>
    <rPh sb="9" eb="11">
      <t>ショウキャク</t>
    </rPh>
    <rPh sb="11" eb="12">
      <t>リツ</t>
    </rPh>
    <rPh sb="42" eb="44">
      <t>イゼン</t>
    </rPh>
    <rPh sb="84" eb="85">
      <t>ヤク</t>
    </rPh>
    <rPh sb="138" eb="140">
      <t>キカイ</t>
    </rPh>
    <rPh sb="140" eb="142">
      <t>ビヒン</t>
    </rPh>
    <rPh sb="142" eb="144">
      <t>ゲンカ</t>
    </rPh>
    <rPh sb="144" eb="146">
      <t>ショウキャク</t>
    </rPh>
    <rPh sb="146" eb="147">
      <t>リツ</t>
    </rPh>
    <rPh sb="148" eb="151">
      <t>スウチテキ</t>
    </rPh>
    <rPh sb="153" eb="155">
      <t>カイゼン</t>
    </rPh>
    <rPh sb="164" eb="165">
      <t>ショウ</t>
    </rPh>
    <rPh sb="165" eb="166">
      <t>ア</t>
    </rPh>
    <rPh sb="168" eb="170">
      <t>ユウケイ</t>
    </rPh>
    <rPh sb="170" eb="172">
      <t>コテイ</t>
    </rPh>
    <rPh sb="172" eb="174">
      <t>シサン</t>
    </rPh>
    <rPh sb="179" eb="180">
      <t>オオ</t>
    </rPh>
    <rPh sb="182" eb="184">
      <t>ジョウショウ</t>
    </rPh>
    <rPh sb="202" eb="204">
      <t>コウド</t>
    </rPh>
    <rPh sb="204" eb="206">
      <t>イリョウ</t>
    </rPh>
    <rPh sb="206" eb="208">
      <t>キキ</t>
    </rPh>
    <rPh sb="208" eb="210">
      <t>セイビ</t>
    </rPh>
    <rPh sb="211" eb="213">
      <t>ジッシ</t>
    </rPh>
    <rPh sb="218" eb="219">
      <t>オオ</t>
    </rPh>
    <rPh sb="221" eb="223">
      <t>ヨウイン</t>
    </rPh>
    <rPh sb="233" eb="235">
      <t>カコ</t>
    </rPh>
    <rPh sb="236" eb="238">
      <t>セイビ</t>
    </rPh>
    <rPh sb="240" eb="242">
      <t>キキ</t>
    </rPh>
    <rPh sb="243" eb="246">
      <t>ロウキュウカ</t>
    </rPh>
    <rPh sb="247" eb="248">
      <t>イマ</t>
    </rPh>
    <rPh sb="249" eb="250">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</si>
</sst>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c:v>
                </c:pt>
                <c:pt idx="1">
                  <c:v>78.8</c:v>
                </c:pt>
                <c:pt idx="2">
                  <c:v>72.599999999999994</c:v>
                </c:pt>
                <c:pt idx="3">
                  <c:v>72.5</c:v>
                </c:pt>
                <c:pt idx="4">
                  <c:v>62.1</c:v>
                </c:pt>
              </c:numCache>
            </c:numRef>
          </c:val>
          <c:extLst>
            <c:ext xmlns:c16="http://schemas.microsoft.com/office/drawing/2014/chart" uri="{C3380CC4-5D6E-409C-BE32-E72D297353CC}">
              <c16:uniqueId val="{00000000-BC87-431C-8D59-E55B1BA53DA3}"/>
            </c:ext>
          </c:extLst>
        </c:ser>
        <c:dLbls>
          <c:showLegendKey val="0"/>
          <c:showVal val="0"/>
          <c:showCatName val="0"/>
          <c:showSerName val="0"/>
          <c:showPercent val="0"/>
          <c:showBubbleSize val="0"/>
        </c:dLbls>
        <c:gapWidth val="150"/>
        <c:axId val="364489352"/>
        <c:axId val="3644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BC87-431C-8D59-E55B1BA53DA3}"/>
            </c:ext>
          </c:extLst>
        </c:ser>
        <c:dLbls>
          <c:showLegendKey val="0"/>
          <c:showVal val="0"/>
          <c:showCatName val="0"/>
          <c:showSerName val="0"/>
          <c:showPercent val="0"/>
          <c:showBubbleSize val="0"/>
        </c:dLbls>
        <c:marker val="1"/>
        <c:smooth val="0"/>
        <c:axId val="364489352"/>
        <c:axId val="364487000"/>
      </c:lineChart>
      <c:catAx>
        <c:axId val="364489352"/>
        <c:scaling>
          <c:orientation val="minMax"/>
        </c:scaling>
        <c:delete val="1"/>
        <c:axPos val="b"/>
        <c:numFmt formatCode="General" sourceLinked="1"/>
        <c:majorTickMark val="none"/>
        <c:minorTickMark val="none"/>
        <c:tickLblPos val="none"/>
        <c:crossAx val="364487000"/>
        <c:crosses val="autoZero"/>
        <c:auto val="1"/>
        <c:lblAlgn val="ctr"/>
        <c:lblOffset val="100"/>
        <c:noMultiLvlLbl val="1"/>
      </c:catAx>
      <c:valAx>
        <c:axId val="36448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12380</c:v>
                </c:pt>
                <c:pt idx="1">
                  <c:v>13115</c:v>
                </c:pt>
                <c:pt idx="2">
                  <c:v>13376</c:v>
                </c:pt>
                <c:pt idx="3">
                  <c:v>13528</c:v>
                </c:pt>
                <c:pt idx="4">
                  <c:v>14280</c:v>
                </c:pt>
              </c:numCache>
            </c:numRef>
          </c:val>
          <c:extLst>
            <c:ext xmlns:c16="http://schemas.microsoft.com/office/drawing/2014/chart" uri="{C3380CC4-5D6E-409C-BE32-E72D297353CC}">
              <c16:uniqueId val="{00000000-DC8C-464F-A5A9-40ABCF8FB948}"/>
            </c:ext>
          </c:extLst>
        </c:ser>
        <c:dLbls>
          <c:showLegendKey val="0"/>
          <c:showVal val="0"/>
          <c:showCatName val="0"/>
          <c:showSerName val="0"/>
          <c:showPercent val="0"/>
          <c:showBubbleSize val="0"/>
        </c:dLbls>
        <c:gapWidth val="150"/>
        <c:axId val="366385696"/>
        <c:axId val="36638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DC8C-464F-A5A9-40ABCF8FB948}"/>
            </c:ext>
          </c:extLst>
        </c:ser>
        <c:dLbls>
          <c:showLegendKey val="0"/>
          <c:showVal val="0"/>
          <c:showCatName val="0"/>
          <c:showSerName val="0"/>
          <c:showPercent val="0"/>
          <c:showBubbleSize val="0"/>
        </c:dLbls>
        <c:marker val="1"/>
        <c:smooth val="0"/>
        <c:axId val="366385696"/>
        <c:axId val="366386088"/>
      </c:lineChart>
      <c:catAx>
        <c:axId val="366385696"/>
        <c:scaling>
          <c:orientation val="minMax"/>
        </c:scaling>
        <c:delete val="1"/>
        <c:axPos val="b"/>
        <c:numFmt formatCode="General" sourceLinked="1"/>
        <c:majorTickMark val="none"/>
        <c:minorTickMark val="none"/>
        <c:tickLblPos val="none"/>
        <c:crossAx val="366386088"/>
        <c:crosses val="autoZero"/>
        <c:auto val="1"/>
        <c:lblAlgn val="ctr"/>
        <c:lblOffset val="100"/>
        <c:noMultiLvlLbl val="1"/>
      </c:catAx>
      <c:valAx>
        <c:axId val="366386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44023</c:v>
                </c:pt>
                <c:pt idx="1">
                  <c:v>45577</c:v>
                </c:pt>
                <c:pt idx="2">
                  <c:v>49712</c:v>
                </c:pt>
                <c:pt idx="3">
                  <c:v>51962</c:v>
                </c:pt>
                <c:pt idx="4">
                  <c:v>54391</c:v>
                </c:pt>
              </c:numCache>
            </c:numRef>
          </c:val>
          <c:extLst>
            <c:ext xmlns:c16="http://schemas.microsoft.com/office/drawing/2014/chart" uri="{C3380CC4-5D6E-409C-BE32-E72D297353CC}">
              <c16:uniqueId val="{00000000-18F3-4990-9EE3-548B5E0ECAC9}"/>
            </c:ext>
          </c:extLst>
        </c:ser>
        <c:dLbls>
          <c:showLegendKey val="0"/>
          <c:showVal val="0"/>
          <c:showCatName val="0"/>
          <c:showSerName val="0"/>
          <c:showPercent val="0"/>
          <c:showBubbleSize val="0"/>
        </c:dLbls>
        <c:gapWidth val="150"/>
        <c:axId val="366386872"/>
        <c:axId val="3663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18F3-4990-9EE3-548B5E0ECAC9}"/>
            </c:ext>
          </c:extLst>
        </c:ser>
        <c:dLbls>
          <c:showLegendKey val="0"/>
          <c:showVal val="0"/>
          <c:showCatName val="0"/>
          <c:showSerName val="0"/>
          <c:showPercent val="0"/>
          <c:showBubbleSize val="0"/>
        </c:dLbls>
        <c:marker val="1"/>
        <c:smooth val="0"/>
        <c:axId val="366386872"/>
        <c:axId val="366382952"/>
      </c:lineChart>
      <c:catAx>
        <c:axId val="366386872"/>
        <c:scaling>
          <c:orientation val="minMax"/>
        </c:scaling>
        <c:delete val="1"/>
        <c:axPos val="b"/>
        <c:numFmt formatCode="General" sourceLinked="1"/>
        <c:majorTickMark val="none"/>
        <c:minorTickMark val="none"/>
        <c:tickLblPos val="none"/>
        <c:crossAx val="366382952"/>
        <c:crosses val="autoZero"/>
        <c:auto val="1"/>
        <c:lblAlgn val="ctr"/>
        <c:lblOffset val="100"/>
        <c:noMultiLvlLbl val="1"/>
      </c:catAx>
      <c:valAx>
        <c:axId val="366382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8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c:v>
                </c:pt>
                <c:pt idx="1">
                  <c:v>7.7</c:v>
                </c:pt>
                <c:pt idx="2">
                  <c:v>10.6</c:v>
                </c:pt>
                <c:pt idx="3">
                  <c:v>12.4</c:v>
                </c:pt>
                <c:pt idx="4">
                  <c:v>15.8</c:v>
                </c:pt>
              </c:numCache>
            </c:numRef>
          </c:val>
          <c:extLst>
            <c:ext xmlns:c16="http://schemas.microsoft.com/office/drawing/2014/chart" uri="{C3380CC4-5D6E-409C-BE32-E72D297353CC}">
              <c16:uniqueId val="{00000000-86C2-4DED-8BBF-D451E8B7AEF2}"/>
            </c:ext>
          </c:extLst>
        </c:ser>
        <c:dLbls>
          <c:showLegendKey val="0"/>
          <c:showVal val="0"/>
          <c:showCatName val="0"/>
          <c:showSerName val="0"/>
          <c:showPercent val="0"/>
          <c:showBubbleSize val="0"/>
        </c:dLbls>
        <c:gapWidth val="150"/>
        <c:axId val="364486216"/>
        <c:axId val="36596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6C2-4DED-8BBF-D451E8B7AEF2}"/>
            </c:ext>
          </c:extLst>
        </c:ser>
        <c:dLbls>
          <c:showLegendKey val="0"/>
          <c:showVal val="0"/>
          <c:showCatName val="0"/>
          <c:showSerName val="0"/>
          <c:showPercent val="0"/>
          <c:showBubbleSize val="0"/>
        </c:dLbls>
        <c:marker val="1"/>
        <c:smooth val="0"/>
        <c:axId val="364486216"/>
        <c:axId val="365964888"/>
      </c:lineChart>
      <c:catAx>
        <c:axId val="364486216"/>
        <c:scaling>
          <c:orientation val="minMax"/>
        </c:scaling>
        <c:delete val="1"/>
        <c:axPos val="b"/>
        <c:numFmt formatCode="General" sourceLinked="1"/>
        <c:majorTickMark val="none"/>
        <c:minorTickMark val="none"/>
        <c:tickLblPos val="none"/>
        <c:crossAx val="365964888"/>
        <c:crosses val="autoZero"/>
        <c:auto val="1"/>
        <c:lblAlgn val="ctr"/>
        <c:lblOffset val="100"/>
        <c:noMultiLvlLbl val="1"/>
      </c:catAx>
      <c:valAx>
        <c:axId val="36596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89.7</c:v>
                </c:pt>
                <c:pt idx="1">
                  <c:v>85.6</c:v>
                </c:pt>
                <c:pt idx="2">
                  <c:v>89.5</c:v>
                </c:pt>
                <c:pt idx="3">
                  <c:v>90.7</c:v>
                </c:pt>
                <c:pt idx="4">
                  <c:v>82.6</c:v>
                </c:pt>
              </c:numCache>
            </c:numRef>
          </c:val>
          <c:extLst>
            <c:ext xmlns:c16="http://schemas.microsoft.com/office/drawing/2014/chart" uri="{C3380CC4-5D6E-409C-BE32-E72D297353CC}">
              <c16:uniqueId val="{00000000-3B58-41FD-B67A-F9FEA4962AC2}"/>
            </c:ext>
          </c:extLst>
        </c:ser>
        <c:dLbls>
          <c:showLegendKey val="0"/>
          <c:showVal val="0"/>
          <c:showCatName val="0"/>
          <c:showSerName val="0"/>
          <c:showPercent val="0"/>
          <c:showBubbleSize val="0"/>
        </c:dLbls>
        <c:gapWidth val="150"/>
        <c:axId val="365962144"/>
        <c:axId val="3659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B58-41FD-B67A-F9FEA4962AC2}"/>
            </c:ext>
          </c:extLst>
        </c:ser>
        <c:dLbls>
          <c:showLegendKey val="0"/>
          <c:showVal val="0"/>
          <c:showCatName val="0"/>
          <c:showSerName val="0"/>
          <c:showPercent val="0"/>
          <c:showBubbleSize val="0"/>
        </c:dLbls>
        <c:marker val="1"/>
        <c:smooth val="0"/>
        <c:axId val="365962144"/>
        <c:axId val="365968416"/>
      </c:lineChart>
      <c:catAx>
        <c:axId val="365962144"/>
        <c:scaling>
          <c:orientation val="minMax"/>
        </c:scaling>
        <c:delete val="1"/>
        <c:axPos val="b"/>
        <c:numFmt formatCode="General" sourceLinked="1"/>
        <c:majorTickMark val="none"/>
        <c:minorTickMark val="none"/>
        <c:tickLblPos val="none"/>
        <c:crossAx val="365968416"/>
        <c:crosses val="autoZero"/>
        <c:auto val="1"/>
        <c:lblAlgn val="ctr"/>
        <c:lblOffset val="100"/>
        <c:noMultiLvlLbl val="1"/>
      </c:catAx>
      <c:valAx>
        <c:axId val="36596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96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99.6</c:v>
                </c:pt>
                <c:pt idx="1">
                  <c:v>94.5</c:v>
                </c:pt>
                <c:pt idx="2">
                  <c:v>95.9</c:v>
                </c:pt>
                <c:pt idx="3">
                  <c:v>96.5</c:v>
                </c:pt>
                <c:pt idx="4">
                  <c:v>96.6</c:v>
                </c:pt>
              </c:numCache>
            </c:numRef>
          </c:val>
          <c:extLst>
            <c:ext xmlns:c16="http://schemas.microsoft.com/office/drawing/2014/chart" uri="{C3380CC4-5D6E-409C-BE32-E72D297353CC}">
              <c16:uniqueId val="{00000000-A98C-4C94-9442-F6D48A441773}"/>
            </c:ext>
          </c:extLst>
        </c:ser>
        <c:dLbls>
          <c:showLegendKey val="0"/>
          <c:showVal val="0"/>
          <c:showCatName val="0"/>
          <c:showSerName val="0"/>
          <c:showPercent val="0"/>
          <c:showBubbleSize val="0"/>
        </c:dLbls>
        <c:gapWidth val="150"/>
        <c:axId val="365963712"/>
        <c:axId val="3659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98C-4C94-9442-F6D48A441773}"/>
            </c:ext>
          </c:extLst>
        </c:ser>
        <c:dLbls>
          <c:showLegendKey val="0"/>
          <c:showVal val="0"/>
          <c:showCatName val="0"/>
          <c:showSerName val="0"/>
          <c:showPercent val="0"/>
          <c:showBubbleSize val="0"/>
        </c:dLbls>
        <c:marker val="1"/>
        <c:smooth val="0"/>
        <c:axId val="365963712"/>
        <c:axId val="365961752"/>
      </c:lineChart>
      <c:catAx>
        <c:axId val="365963712"/>
        <c:scaling>
          <c:orientation val="minMax"/>
        </c:scaling>
        <c:delete val="1"/>
        <c:axPos val="b"/>
        <c:numFmt formatCode="General" sourceLinked="1"/>
        <c:majorTickMark val="none"/>
        <c:minorTickMark val="none"/>
        <c:tickLblPos val="none"/>
        <c:crossAx val="365961752"/>
        <c:crosses val="autoZero"/>
        <c:auto val="1"/>
        <c:lblAlgn val="ctr"/>
        <c:lblOffset val="100"/>
        <c:noMultiLvlLbl val="1"/>
      </c:catAx>
      <c:valAx>
        <c:axId val="36596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596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60.7</c:v>
                </c:pt>
                <c:pt idx="1">
                  <c:v>64.599999999999994</c:v>
                </c:pt>
                <c:pt idx="2">
                  <c:v>66.8</c:v>
                </c:pt>
                <c:pt idx="3">
                  <c:v>69.2</c:v>
                </c:pt>
                <c:pt idx="4">
                  <c:v>67.8</c:v>
                </c:pt>
              </c:numCache>
            </c:numRef>
          </c:val>
          <c:extLst>
            <c:ext xmlns:c16="http://schemas.microsoft.com/office/drawing/2014/chart" uri="{C3380CC4-5D6E-409C-BE32-E72D297353CC}">
              <c16:uniqueId val="{00000000-E0AD-492C-A2B1-524AE6599271}"/>
            </c:ext>
          </c:extLst>
        </c:ser>
        <c:dLbls>
          <c:showLegendKey val="0"/>
          <c:showVal val="0"/>
          <c:showCatName val="0"/>
          <c:showSerName val="0"/>
          <c:showPercent val="0"/>
          <c:showBubbleSize val="0"/>
        </c:dLbls>
        <c:gapWidth val="150"/>
        <c:axId val="365962928"/>
        <c:axId val="3659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E0AD-492C-A2B1-524AE6599271}"/>
            </c:ext>
          </c:extLst>
        </c:ser>
        <c:dLbls>
          <c:showLegendKey val="0"/>
          <c:showVal val="0"/>
          <c:showCatName val="0"/>
          <c:showSerName val="0"/>
          <c:showPercent val="0"/>
          <c:showBubbleSize val="0"/>
        </c:dLbls>
        <c:marker val="1"/>
        <c:smooth val="0"/>
        <c:axId val="365962928"/>
        <c:axId val="365966064"/>
      </c:lineChart>
      <c:catAx>
        <c:axId val="365962928"/>
        <c:scaling>
          <c:orientation val="minMax"/>
        </c:scaling>
        <c:delete val="1"/>
        <c:axPos val="b"/>
        <c:numFmt formatCode="General" sourceLinked="1"/>
        <c:majorTickMark val="none"/>
        <c:minorTickMark val="none"/>
        <c:tickLblPos val="none"/>
        <c:crossAx val="365966064"/>
        <c:crosses val="autoZero"/>
        <c:auto val="1"/>
        <c:lblAlgn val="ctr"/>
        <c:lblOffset val="100"/>
        <c:noMultiLvlLbl val="1"/>
      </c:catAx>
      <c:valAx>
        <c:axId val="36596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96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78.7</c:v>
                </c:pt>
                <c:pt idx="2">
                  <c:v>79.900000000000006</c:v>
                </c:pt>
                <c:pt idx="3">
                  <c:v>82.1</c:v>
                </c:pt>
                <c:pt idx="4">
                  <c:v>73.7</c:v>
                </c:pt>
              </c:numCache>
            </c:numRef>
          </c:val>
          <c:extLst>
            <c:ext xmlns:c16="http://schemas.microsoft.com/office/drawing/2014/chart" uri="{C3380CC4-5D6E-409C-BE32-E72D297353CC}">
              <c16:uniqueId val="{00000000-9698-4FA7-AF8D-649546A05821}"/>
            </c:ext>
          </c:extLst>
        </c:ser>
        <c:dLbls>
          <c:showLegendKey val="0"/>
          <c:showVal val="0"/>
          <c:showCatName val="0"/>
          <c:showSerName val="0"/>
          <c:showPercent val="0"/>
          <c:showBubbleSize val="0"/>
        </c:dLbls>
        <c:gapWidth val="150"/>
        <c:axId val="365963320"/>
        <c:axId val="3659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9698-4FA7-AF8D-649546A05821}"/>
            </c:ext>
          </c:extLst>
        </c:ser>
        <c:dLbls>
          <c:showLegendKey val="0"/>
          <c:showVal val="0"/>
          <c:showCatName val="0"/>
          <c:showSerName val="0"/>
          <c:showPercent val="0"/>
          <c:showBubbleSize val="0"/>
        </c:dLbls>
        <c:marker val="1"/>
        <c:smooth val="0"/>
        <c:axId val="365963320"/>
        <c:axId val="365968808"/>
      </c:lineChart>
      <c:catAx>
        <c:axId val="365963320"/>
        <c:scaling>
          <c:orientation val="minMax"/>
        </c:scaling>
        <c:delete val="1"/>
        <c:axPos val="b"/>
        <c:numFmt formatCode="General" sourceLinked="1"/>
        <c:majorTickMark val="none"/>
        <c:minorTickMark val="none"/>
        <c:tickLblPos val="none"/>
        <c:crossAx val="365968808"/>
        <c:crosses val="autoZero"/>
        <c:auto val="1"/>
        <c:lblAlgn val="ctr"/>
        <c:lblOffset val="100"/>
        <c:noMultiLvlLbl val="1"/>
      </c:catAx>
      <c:valAx>
        <c:axId val="36596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96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51024126</c:v>
                </c:pt>
                <c:pt idx="1">
                  <c:v>50885790</c:v>
                </c:pt>
                <c:pt idx="2">
                  <c:v>51226277</c:v>
                </c:pt>
                <c:pt idx="3">
                  <c:v>51256684</c:v>
                </c:pt>
                <c:pt idx="4">
                  <c:v>53891265</c:v>
                </c:pt>
              </c:numCache>
            </c:numRef>
          </c:val>
          <c:extLst>
            <c:ext xmlns:c16="http://schemas.microsoft.com/office/drawing/2014/chart" uri="{C3380CC4-5D6E-409C-BE32-E72D297353CC}">
              <c16:uniqueId val="{00000000-9514-45A3-9680-9F068BFDBB7F}"/>
            </c:ext>
          </c:extLst>
        </c:ser>
        <c:dLbls>
          <c:showLegendKey val="0"/>
          <c:showVal val="0"/>
          <c:showCatName val="0"/>
          <c:showSerName val="0"/>
          <c:showPercent val="0"/>
          <c:showBubbleSize val="0"/>
        </c:dLbls>
        <c:gapWidth val="150"/>
        <c:axId val="365964496"/>
        <c:axId val="36638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9514-45A3-9680-9F068BFDBB7F}"/>
            </c:ext>
          </c:extLst>
        </c:ser>
        <c:dLbls>
          <c:showLegendKey val="0"/>
          <c:showVal val="0"/>
          <c:showCatName val="0"/>
          <c:showSerName val="0"/>
          <c:showPercent val="0"/>
          <c:showBubbleSize val="0"/>
        </c:dLbls>
        <c:marker val="1"/>
        <c:smooth val="0"/>
        <c:axId val="365964496"/>
        <c:axId val="366386480"/>
      </c:lineChart>
      <c:catAx>
        <c:axId val="365964496"/>
        <c:scaling>
          <c:orientation val="minMax"/>
        </c:scaling>
        <c:delete val="1"/>
        <c:axPos val="b"/>
        <c:numFmt formatCode="General" sourceLinked="1"/>
        <c:majorTickMark val="none"/>
        <c:minorTickMark val="none"/>
        <c:tickLblPos val="none"/>
        <c:crossAx val="366386480"/>
        <c:crosses val="autoZero"/>
        <c:auto val="1"/>
        <c:lblAlgn val="ctr"/>
        <c:lblOffset val="100"/>
        <c:noMultiLvlLbl val="1"/>
      </c:catAx>
      <c:valAx>
        <c:axId val="366386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96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22.6</c:v>
                </c:pt>
                <c:pt idx="1">
                  <c:v>23.2</c:v>
                </c:pt>
                <c:pt idx="2">
                  <c:v>23.7</c:v>
                </c:pt>
                <c:pt idx="3">
                  <c:v>23.7</c:v>
                </c:pt>
                <c:pt idx="4">
                  <c:v>23.6</c:v>
                </c:pt>
              </c:numCache>
            </c:numRef>
          </c:val>
          <c:extLst>
            <c:ext xmlns:c16="http://schemas.microsoft.com/office/drawing/2014/chart" uri="{C3380CC4-5D6E-409C-BE32-E72D297353CC}">
              <c16:uniqueId val="{00000000-88E0-486B-9ADE-803A5AA73DDB}"/>
            </c:ext>
          </c:extLst>
        </c:ser>
        <c:dLbls>
          <c:showLegendKey val="0"/>
          <c:showVal val="0"/>
          <c:showCatName val="0"/>
          <c:showSerName val="0"/>
          <c:showPercent val="0"/>
          <c:showBubbleSize val="0"/>
        </c:dLbls>
        <c:gapWidth val="150"/>
        <c:axId val="366388048"/>
        <c:axId val="36639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88E0-486B-9ADE-803A5AA73DDB}"/>
            </c:ext>
          </c:extLst>
        </c:ser>
        <c:dLbls>
          <c:showLegendKey val="0"/>
          <c:showVal val="0"/>
          <c:showCatName val="0"/>
          <c:showSerName val="0"/>
          <c:showPercent val="0"/>
          <c:showBubbleSize val="0"/>
        </c:dLbls>
        <c:marker val="1"/>
        <c:smooth val="0"/>
        <c:axId val="366388048"/>
        <c:axId val="366390008"/>
      </c:lineChart>
      <c:catAx>
        <c:axId val="366388048"/>
        <c:scaling>
          <c:orientation val="minMax"/>
        </c:scaling>
        <c:delete val="1"/>
        <c:axPos val="b"/>
        <c:numFmt formatCode="General" sourceLinked="1"/>
        <c:majorTickMark val="none"/>
        <c:minorTickMark val="none"/>
        <c:tickLblPos val="none"/>
        <c:crossAx val="366390008"/>
        <c:crosses val="autoZero"/>
        <c:auto val="1"/>
        <c:lblAlgn val="ctr"/>
        <c:lblOffset val="100"/>
        <c:noMultiLvlLbl val="1"/>
      </c:catAx>
      <c:valAx>
        <c:axId val="36639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8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57.2</c:v>
                </c:pt>
                <c:pt idx="1">
                  <c:v>61</c:v>
                </c:pt>
                <c:pt idx="2">
                  <c:v>59.2</c:v>
                </c:pt>
                <c:pt idx="3">
                  <c:v>58.3</c:v>
                </c:pt>
                <c:pt idx="4">
                  <c:v>66.900000000000006</c:v>
                </c:pt>
              </c:numCache>
            </c:numRef>
          </c:val>
          <c:extLst>
            <c:ext xmlns:c16="http://schemas.microsoft.com/office/drawing/2014/chart" uri="{C3380CC4-5D6E-409C-BE32-E72D297353CC}">
              <c16:uniqueId val="{00000000-8754-4DC6-A88D-41278F0E3C88}"/>
            </c:ext>
          </c:extLst>
        </c:ser>
        <c:dLbls>
          <c:showLegendKey val="0"/>
          <c:showVal val="0"/>
          <c:showCatName val="0"/>
          <c:showSerName val="0"/>
          <c:showPercent val="0"/>
          <c:showBubbleSize val="0"/>
        </c:dLbls>
        <c:gapWidth val="150"/>
        <c:axId val="366388440"/>
        <c:axId val="3663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8754-4DC6-A88D-41278F0E3C88}"/>
            </c:ext>
          </c:extLst>
        </c:ser>
        <c:dLbls>
          <c:showLegendKey val="0"/>
          <c:showVal val="0"/>
          <c:showCatName val="0"/>
          <c:showSerName val="0"/>
          <c:showPercent val="0"/>
          <c:showBubbleSize val="0"/>
        </c:dLbls>
        <c:marker val="1"/>
        <c:smooth val="0"/>
        <c:axId val="366388440"/>
        <c:axId val="366390400"/>
      </c:lineChart>
      <c:catAx>
        <c:axId val="366388440"/>
        <c:scaling>
          <c:orientation val="minMax"/>
        </c:scaling>
        <c:delete val="1"/>
        <c:axPos val="b"/>
        <c:numFmt formatCode="General" sourceLinked="1"/>
        <c:majorTickMark val="none"/>
        <c:minorTickMark val="none"/>
        <c:tickLblPos val="none"/>
        <c:crossAx val="366390400"/>
        <c:crosses val="autoZero"/>
        <c:auto val="1"/>
        <c:lblAlgn val="ctr"/>
        <c:lblOffset val="100"/>
        <c:noMultiLvlLbl val="1"/>
      </c:catAx>
      <c:valAx>
        <c:axId val="3663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8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山梨県富士吉田市　国保市立病院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48183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23358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99.6</v>
      </c>
      <c r="Q33" s="130"/>
      <c r="R33" s="130"/>
      <c r="S33" s="130"/>
      <c r="T33" s="130"/>
      <c r="U33" s="130"/>
      <c r="V33" s="130"/>
      <c r="W33" s="130"/>
      <c r="X33" s="130"/>
      <c r="Y33" s="130"/>
      <c r="Z33" s="130"/>
      <c r="AA33" s="130"/>
      <c r="AB33" s="130"/>
      <c r="AC33" s="130"/>
      <c r="AD33" s="131"/>
      <c r="AE33" s="129">
        <f>データ!AJ7</f>
        <v>94.5</v>
      </c>
      <c r="AF33" s="130"/>
      <c r="AG33" s="130"/>
      <c r="AH33" s="130"/>
      <c r="AI33" s="130"/>
      <c r="AJ33" s="130"/>
      <c r="AK33" s="130"/>
      <c r="AL33" s="130"/>
      <c r="AM33" s="130"/>
      <c r="AN33" s="130"/>
      <c r="AO33" s="130"/>
      <c r="AP33" s="130"/>
      <c r="AQ33" s="130"/>
      <c r="AR33" s="130"/>
      <c r="AS33" s="131"/>
      <c r="AT33" s="129">
        <f>データ!AK7</f>
        <v>95.9</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96.6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89.7</v>
      </c>
      <c r="DE33" s="130"/>
      <c r="DF33" s="130"/>
      <c r="DG33" s="130"/>
      <c r="DH33" s="130"/>
      <c r="DI33" s="130"/>
      <c r="DJ33" s="130"/>
      <c r="DK33" s="130"/>
      <c r="DL33" s="130"/>
      <c r="DM33" s="130"/>
      <c r="DN33" s="130"/>
      <c r="DO33" s="130"/>
      <c r="DP33" s="130"/>
      <c r="DQ33" s="130"/>
      <c r="DR33" s="131"/>
      <c r="DS33" s="129">
        <f>データ!AU7</f>
        <v>85.6</v>
      </c>
      <c r="DT33" s="130"/>
      <c r="DU33" s="130"/>
      <c r="DV33" s="130"/>
      <c r="DW33" s="130"/>
      <c r="DX33" s="130"/>
      <c r="DY33" s="130"/>
      <c r="DZ33" s="130"/>
      <c r="EA33" s="130"/>
      <c r="EB33" s="130"/>
      <c r="EC33" s="130"/>
      <c r="ED33" s="130"/>
      <c r="EE33" s="130"/>
      <c r="EF33" s="130"/>
      <c r="EG33" s="131"/>
      <c r="EH33" s="129">
        <f>データ!AV7</f>
        <v>89.5</v>
      </c>
      <c r="EI33" s="130"/>
      <c r="EJ33" s="130"/>
      <c r="EK33" s="130"/>
      <c r="EL33" s="130"/>
      <c r="EM33" s="130"/>
      <c r="EN33" s="130"/>
      <c r="EO33" s="130"/>
      <c r="EP33" s="130"/>
      <c r="EQ33" s="130"/>
      <c r="ER33" s="130"/>
      <c r="ES33" s="130"/>
      <c r="ET33" s="130"/>
      <c r="EU33" s="130"/>
      <c r="EV33" s="131"/>
      <c r="EW33" s="129">
        <f>データ!AW7</f>
        <v>90.7</v>
      </c>
      <c r="EX33" s="130"/>
      <c r="EY33" s="130"/>
      <c r="EZ33" s="130"/>
      <c r="FA33" s="130"/>
      <c r="FB33" s="130"/>
      <c r="FC33" s="130"/>
      <c r="FD33" s="130"/>
      <c r="FE33" s="130"/>
      <c r="FF33" s="130"/>
      <c r="FG33" s="130"/>
      <c r="FH33" s="130"/>
      <c r="FI33" s="130"/>
      <c r="FJ33" s="130"/>
      <c r="FK33" s="131"/>
      <c r="FL33" s="129">
        <f>データ!AX7</f>
        <v>82.6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v>
      </c>
      <c r="GS33" s="130"/>
      <c r="GT33" s="130"/>
      <c r="GU33" s="130"/>
      <c r="GV33" s="130"/>
      <c r="GW33" s="130"/>
      <c r="GX33" s="130"/>
      <c r="GY33" s="130"/>
      <c r="GZ33" s="130"/>
      <c r="HA33" s="130"/>
      <c r="HB33" s="130"/>
      <c r="HC33" s="130"/>
      <c r="HD33" s="130"/>
      <c r="HE33" s="130"/>
      <c r="HF33" s="131"/>
      <c r="HG33" s="129">
        <f>データ!BF7</f>
        <v>7.7</v>
      </c>
      <c r="HH33" s="130"/>
      <c r="HI33" s="130"/>
      <c r="HJ33" s="130"/>
      <c r="HK33" s="130"/>
      <c r="HL33" s="130"/>
      <c r="HM33" s="130"/>
      <c r="HN33" s="130"/>
      <c r="HO33" s="130"/>
      <c r="HP33" s="130"/>
      <c r="HQ33" s="130"/>
      <c r="HR33" s="130"/>
      <c r="HS33" s="130"/>
      <c r="HT33" s="130"/>
      <c r="HU33" s="131"/>
      <c r="HV33" s="129">
        <f>データ!BG7</f>
        <v>10.6</v>
      </c>
      <c r="HW33" s="130"/>
      <c r="HX33" s="130"/>
      <c r="HY33" s="130"/>
      <c r="HZ33" s="130"/>
      <c r="IA33" s="130"/>
      <c r="IB33" s="130"/>
      <c r="IC33" s="130"/>
      <c r="ID33" s="130"/>
      <c r="IE33" s="130"/>
      <c r="IF33" s="130"/>
      <c r="IG33" s="130"/>
      <c r="IH33" s="130"/>
      <c r="II33" s="130"/>
      <c r="IJ33" s="131"/>
      <c r="IK33" s="129">
        <f>データ!BH7</f>
        <v>12.4</v>
      </c>
      <c r="IL33" s="130"/>
      <c r="IM33" s="130"/>
      <c r="IN33" s="130"/>
      <c r="IO33" s="130"/>
      <c r="IP33" s="130"/>
      <c r="IQ33" s="130"/>
      <c r="IR33" s="130"/>
      <c r="IS33" s="130"/>
      <c r="IT33" s="130"/>
      <c r="IU33" s="130"/>
      <c r="IV33" s="130"/>
      <c r="IW33" s="130"/>
      <c r="IX33" s="130"/>
      <c r="IY33" s="131"/>
      <c r="IZ33" s="129">
        <f>データ!BI7</f>
        <v>15.8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v>
      </c>
      <c r="KG33" s="130"/>
      <c r="KH33" s="130"/>
      <c r="KI33" s="130"/>
      <c r="KJ33" s="130"/>
      <c r="KK33" s="130"/>
      <c r="KL33" s="130"/>
      <c r="KM33" s="130"/>
      <c r="KN33" s="130"/>
      <c r="KO33" s="130"/>
      <c r="KP33" s="130"/>
      <c r="KQ33" s="130"/>
      <c r="KR33" s="130"/>
      <c r="KS33" s="130"/>
      <c r="KT33" s="131"/>
      <c r="KU33" s="129">
        <f>データ!BQ7</f>
        <v>78.8</v>
      </c>
      <c r="KV33" s="130"/>
      <c r="KW33" s="130"/>
      <c r="KX33" s="130"/>
      <c r="KY33" s="130"/>
      <c r="KZ33" s="130"/>
      <c r="LA33" s="130"/>
      <c r="LB33" s="130"/>
      <c r="LC33" s="130"/>
      <c r="LD33" s="130"/>
      <c r="LE33" s="130"/>
      <c r="LF33" s="130"/>
      <c r="LG33" s="130"/>
      <c r="LH33" s="130"/>
      <c r="LI33" s="131"/>
      <c r="LJ33" s="129">
        <f>データ!BR7</f>
        <v>72.599999999999994</v>
      </c>
      <c r="LK33" s="130"/>
      <c r="LL33" s="130"/>
      <c r="LM33" s="130"/>
      <c r="LN33" s="130"/>
      <c r="LO33" s="130"/>
      <c r="LP33" s="130"/>
      <c r="LQ33" s="130"/>
      <c r="LR33" s="130"/>
      <c r="LS33" s="130"/>
      <c r="LT33" s="130"/>
      <c r="LU33" s="130"/>
      <c r="LV33" s="130"/>
      <c r="LW33" s="130"/>
      <c r="LX33" s="131"/>
      <c r="LY33" s="129">
        <f>データ!BS7</f>
        <v>72.5</v>
      </c>
      <c r="LZ33" s="130"/>
      <c r="MA33" s="130"/>
      <c r="MB33" s="130"/>
      <c r="MC33" s="130"/>
      <c r="MD33" s="130"/>
      <c r="ME33" s="130"/>
      <c r="MF33" s="130"/>
      <c r="MG33" s="130"/>
      <c r="MH33" s="130"/>
      <c r="MI33" s="130"/>
      <c r="MJ33" s="130"/>
      <c r="MK33" s="130"/>
      <c r="ML33" s="130"/>
      <c r="MM33" s="131"/>
      <c r="MN33" s="129">
        <f>データ!BT7</f>
        <v>62.1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67" t="s">
        <v>179</v>
      </c>
      <c r="NK54" s="168"/>
      <c r="NL54" s="168"/>
      <c r="NM54" s="168"/>
      <c r="NN54" s="168"/>
      <c r="NO54" s="168"/>
      <c r="NP54" s="168"/>
      <c r="NQ54" s="168"/>
      <c r="NR54" s="168"/>
      <c r="NS54" s="168"/>
      <c r="NT54" s="168"/>
      <c r="NU54" s="168"/>
      <c r="NV54" s="168"/>
      <c r="NW54" s="168"/>
      <c r="NX54" s="169"/>
    </row>
    <row r="55" spans="1:393" ht="13.5" customHeight="1" x14ac:dyDescent="0.2">
      <c r="A55" s="2"/>
      <c r="B55" s="25"/>
      <c r="C55" s="5"/>
      <c r="D55" s="5"/>
      <c r="E55" s="5"/>
      <c r="F55" s="5"/>
      <c r="G55" s="128" t="s">
        <v>57</v>
      </c>
      <c r="H55" s="128"/>
      <c r="I55" s="128"/>
      <c r="J55" s="128"/>
      <c r="K55" s="128"/>
      <c r="L55" s="128"/>
      <c r="M55" s="128"/>
      <c r="N55" s="128"/>
      <c r="O55" s="128"/>
      <c r="P55" s="144">
        <f>データ!CA7</f>
        <v>44023</v>
      </c>
      <c r="Q55" s="145"/>
      <c r="R55" s="145"/>
      <c r="S55" s="145"/>
      <c r="T55" s="145"/>
      <c r="U55" s="145"/>
      <c r="V55" s="145"/>
      <c r="W55" s="145"/>
      <c r="X55" s="145"/>
      <c r="Y55" s="145"/>
      <c r="Z55" s="145"/>
      <c r="AA55" s="145"/>
      <c r="AB55" s="145"/>
      <c r="AC55" s="145"/>
      <c r="AD55" s="146"/>
      <c r="AE55" s="144">
        <f>データ!CB7</f>
        <v>45577</v>
      </c>
      <c r="AF55" s="145"/>
      <c r="AG55" s="145"/>
      <c r="AH55" s="145"/>
      <c r="AI55" s="145"/>
      <c r="AJ55" s="145"/>
      <c r="AK55" s="145"/>
      <c r="AL55" s="145"/>
      <c r="AM55" s="145"/>
      <c r="AN55" s="145"/>
      <c r="AO55" s="145"/>
      <c r="AP55" s="145"/>
      <c r="AQ55" s="145"/>
      <c r="AR55" s="145"/>
      <c r="AS55" s="146"/>
      <c r="AT55" s="144">
        <f>データ!CC7</f>
        <v>49712</v>
      </c>
      <c r="AU55" s="145"/>
      <c r="AV55" s="145"/>
      <c r="AW55" s="145"/>
      <c r="AX55" s="145"/>
      <c r="AY55" s="145"/>
      <c r="AZ55" s="145"/>
      <c r="BA55" s="145"/>
      <c r="BB55" s="145"/>
      <c r="BC55" s="145"/>
      <c r="BD55" s="145"/>
      <c r="BE55" s="145"/>
      <c r="BF55" s="145"/>
      <c r="BG55" s="145"/>
      <c r="BH55" s="146"/>
      <c r="BI55" s="144">
        <f>データ!CD7</f>
        <v>51962</v>
      </c>
      <c r="BJ55" s="145"/>
      <c r="BK55" s="145"/>
      <c r="BL55" s="145"/>
      <c r="BM55" s="145"/>
      <c r="BN55" s="145"/>
      <c r="BO55" s="145"/>
      <c r="BP55" s="145"/>
      <c r="BQ55" s="145"/>
      <c r="BR55" s="145"/>
      <c r="BS55" s="145"/>
      <c r="BT55" s="145"/>
      <c r="BU55" s="145"/>
      <c r="BV55" s="145"/>
      <c r="BW55" s="146"/>
      <c r="BX55" s="144">
        <f>データ!CE7</f>
        <v>54391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12380</v>
      </c>
      <c r="DE55" s="145"/>
      <c r="DF55" s="145"/>
      <c r="DG55" s="145"/>
      <c r="DH55" s="145"/>
      <c r="DI55" s="145"/>
      <c r="DJ55" s="145"/>
      <c r="DK55" s="145"/>
      <c r="DL55" s="145"/>
      <c r="DM55" s="145"/>
      <c r="DN55" s="145"/>
      <c r="DO55" s="145"/>
      <c r="DP55" s="145"/>
      <c r="DQ55" s="145"/>
      <c r="DR55" s="146"/>
      <c r="DS55" s="144">
        <f>データ!CM7</f>
        <v>13115</v>
      </c>
      <c r="DT55" s="145"/>
      <c r="DU55" s="145"/>
      <c r="DV55" s="145"/>
      <c r="DW55" s="145"/>
      <c r="DX55" s="145"/>
      <c r="DY55" s="145"/>
      <c r="DZ55" s="145"/>
      <c r="EA55" s="145"/>
      <c r="EB55" s="145"/>
      <c r="EC55" s="145"/>
      <c r="ED55" s="145"/>
      <c r="EE55" s="145"/>
      <c r="EF55" s="145"/>
      <c r="EG55" s="146"/>
      <c r="EH55" s="144">
        <f>データ!CN7</f>
        <v>13376</v>
      </c>
      <c r="EI55" s="145"/>
      <c r="EJ55" s="145"/>
      <c r="EK55" s="145"/>
      <c r="EL55" s="145"/>
      <c r="EM55" s="145"/>
      <c r="EN55" s="145"/>
      <c r="EO55" s="145"/>
      <c r="EP55" s="145"/>
      <c r="EQ55" s="145"/>
      <c r="ER55" s="145"/>
      <c r="ES55" s="145"/>
      <c r="ET55" s="145"/>
      <c r="EU55" s="145"/>
      <c r="EV55" s="146"/>
      <c r="EW55" s="144">
        <f>データ!CO7</f>
        <v>13528</v>
      </c>
      <c r="EX55" s="145"/>
      <c r="EY55" s="145"/>
      <c r="EZ55" s="145"/>
      <c r="FA55" s="145"/>
      <c r="FB55" s="145"/>
      <c r="FC55" s="145"/>
      <c r="FD55" s="145"/>
      <c r="FE55" s="145"/>
      <c r="FF55" s="145"/>
      <c r="FG55" s="145"/>
      <c r="FH55" s="145"/>
      <c r="FI55" s="145"/>
      <c r="FJ55" s="145"/>
      <c r="FK55" s="146"/>
      <c r="FL55" s="144">
        <f>データ!CP7</f>
        <v>14280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57.2</v>
      </c>
      <c r="GS55" s="130"/>
      <c r="GT55" s="130"/>
      <c r="GU55" s="130"/>
      <c r="GV55" s="130"/>
      <c r="GW55" s="130"/>
      <c r="GX55" s="130"/>
      <c r="GY55" s="130"/>
      <c r="GZ55" s="130"/>
      <c r="HA55" s="130"/>
      <c r="HB55" s="130"/>
      <c r="HC55" s="130"/>
      <c r="HD55" s="130"/>
      <c r="HE55" s="130"/>
      <c r="HF55" s="131"/>
      <c r="HG55" s="129">
        <f>データ!CX7</f>
        <v>61</v>
      </c>
      <c r="HH55" s="130"/>
      <c r="HI55" s="130"/>
      <c r="HJ55" s="130"/>
      <c r="HK55" s="130"/>
      <c r="HL55" s="130"/>
      <c r="HM55" s="130"/>
      <c r="HN55" s="130"/>
      <c r="HO55" s="130"/>
      <c r="HP55" s="130"/>
      <c r="HQ55" s="130"/>
      <c r="HR55" s="130"/>
      <c r="HS55" s="130"/>
      <c r="HT55" s="130"/>
      <c r="HU55" s="131"/>
      <c r="HV55" s="129">
        <f>データ!CY7</f>
        <v>59.2</v>
      </c>
      <c r="HW55" s="130"/>
      <c r="HX55" s="130"/>
      <c r="HY55" s="130"/>
      <c r="HZ55" s="130"/>
      <c r="IA55" s="130"/>
      <c r="IB55" s="130"/>
      <c r="IC55" s="130"/>
      <c r="ID55" s="130"/>
      <c r="IE55" s="130"/>
      <c r="IF55" s="130"/>
      <c r="IG55" s="130"/>
      <c r="IH55" s="130"/>
      <c r="II55" s="130"/>
      <c r="IJ55" s="131"/>
      <c r="IK55" s="129">
        <f>データ!CZ7</f>
        <v>58.3</v>
      </c>
      <c r="IL55" s="130"/>
      <c r="IM55" s="130"/>
      <c r="IN55" s="130"/>
      <c r="IO55" s="130"/>
      <c r="IP55" s="130"/>
      <c r="IQ55" s="130"/>
      <c r="IR55" s="130"/>
      <c r="IS55" s="130"/>
      <c r="IT55" s="130"/>
      <c r="IU55" s="130"/>
      <c r="IV55" s="130"/>
      <c r="IW55" s="130"/>
      <c r="IX55" s="130"/>
      <c r="IY55" s="131"/>
      <c r="IZ55" s="129">
        <f>データ!DA7</f>
        <v>66.900000000000006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22.6</v>
      </c>
      <c r="KG55" s="130"/>
      <c r="KH55" s="130"/>
      <c r="KI55" s="130"/>
      <c r="KJ55" s="130"/>
      <c r="KK55" s="130"/>
      <c r="KL55" s="130"/>
      <c r="KM55" s="130"/>
      <c r="KN55" s="130"/>
      <c r="KO55" s="130"/>
      <c r="KP55" s="130"/>
      <c r="KQ55" s="130"/>
      <c r="KR55" s="130"/>
      <c r="KS55" s="130"/>
      <c r="KT55" s="131"/>
      <c r="KU55" s="129">
        <f>データ!DI7</f>
        <v>23.2</v>
      </c>
      <c r="KV55" s="130"/>
      <c r="KW55" s="130"/>
      <c r="KX55" s="130"/>
      <c r="KY55" s="130"/>
      <c r="KZ55" s="130"/>
      <c r="LA55" s="130"/>
      <c r="LB55" s="130"/>
      <c r="LC55" s="130"/>
      <c r="LD55" s="130"/>
      <c r="LE55" s="130"/>
      <c r="LF55" s="130"/>
      <c r="LG55" s="130"/>
      <c r="LH55" s="130"/>
      <c r="LI55" s="131"/>
      <c r="LJ55" s="129">
        <f>データ!DJ7</f>
        <v>23.7</v>
      </c>
      <c r="LK55" s="130"/>
      <c r="LL55" s="130"/>
      <c r="LM55" s="130"/>
      <c r="LN55" s="130"/>
      <c r="LO55" s="130"/>
      <c r="LP55" s="130"/>
      <c r="LQ55" s="130"/>
      <c r="LR55" s="130"/>
      <c r="LS55" s="130"/>
      <c r="LT55" s="130"/>
      <c r="LU55" s="130"/>
      <c r="LV55" s="130"/>
      <c r="LW55" s="130"/>
      <c r="LX55" s="131"/>
      <c r="LY55" s="129">
        <f>データ!DK7</f>
        <v>23.7</v>
      </c>
      <c r="LZ55" s="130"/>
      <c r="MA55" s="130"/>
      <c r="MB55" s="130"/>
      <c r="MC55" s="130"/>
      <c r="MD55" s="130"/>
      <c r="ME55" s="130"/>
      <c r="MF55" s="130"/>
      <c r="MG55" s="130"/>
      <c r="MH55" s="130"/>
      <c r="MI55" s="130"/>
      <c r="MJ55" s="130"/>
      <c r="MK55" s="130"/>
      <c r="ML55" s="130"/>
      <c r="MM55" s="131"/>
      <c r="MN55" s="129">
        <f>データ!DL7</f>
        <v>23.6</v>
      </c>
      <c r="MO55" s="130"/>
      <c r="MP55" s="130"/>
      <c r="MQ55" s="130"/>
      <c r="MR55" s="130"/>
      <c r="MS55" s="130"/>
      <c r="MT55" s="130"/>
      <c r="MU55" s="130"/>
      <c r="MV55" s="130"/>
      <c r="MW55" s="130"/>
      <c r="MX55" s="130"/>
      <c r="MY55" s="130"/>
      <c r="MZ55" s="130"/>
      <c r="NA55" s="130"/>
      <c r="NB55" s="131"/>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3" ht="13.5" customHeight="1" x14ac:dyDescent="0.2">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7"/>
      <c r="NK60" s="168"/>
      <c r="NL60" s="168"/>
      <c r="NM60" s="168"/>
      <c r="NN60" s="168"/>
      <c r="NO60" s="168"/>
      <c r="NP60" s="168"/>
      <c r="NQ60" s="168"/>
      <c r="NR60" s="168"/>
      <c r="NS60" s="168"/>
      <c r="NT60" s="168"/>
      <c r="NU60" s="168"/>
      <c r="NV60" s="168"/>
      <c r="NW60" s="168"/>
      <c r="NX60" s="16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7"/>
      <c r="NK61" s="168"/>
      <c r="NL61" s="168"/>
      <c r="NM61" s="168"/>
      <c r="NN61" s="168"/>
      <c r="NO61" s="168"/>
      <c r="NP61" s="168"/>
      <c r="NQ61" s="168"/>
      <c r="NR61" s="168"/>
      <c r="NS61" s="168"/>
      <c r="NT61" s="168"/>
      <c r="NU61" s="168"/>
      <c r="NV61" s="168"/>
      <c r="NW61" s="168"/>
      <c r="NX61" s="169"/>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7"/>
      <c r="NK62" s="168"/>
      <c r="NL62" s="168"/>
      <c r="NM62" s="168"/>
      <c r="NN62" s="168"/>
      <c r="NO62" s="168"/>
      <c r="NP62" s="168"/>
      <c r="NQ62" s="168"/>
      <c r="NR62" s="168"/>
      <c r="NS62" s="168"/>
      <c r="NT62" s="168"/>
      <c r="NU62" s="168"/>
      <c r="NV62" s="168"/>
      <c r="NW62" s="168"/>
      <c r="NX62" s="169"/>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7"/>
      <c r="NK63" s="168"/>
      <c r="NL63" s="168"/>
      <c r="NM63" s="168"/>
      <c r="NN63" s="168"/>
      <c r="NO63" s="168"/>
      <c r="NP63" s="168"/>
      <c r="NQ63" s="168"/>
      <c r="NR63" s="168"/>
      <c r="NS63" s="168"/>
      <c r="NT63" s="168"/>
      <c r="NU63" s="168"/>
      <c r="NV63" s="168"/>
      <c r="NW63" s="168"/>
      <c r="NX63" s="16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f>データ!DS7</f>
        <v>60.7</v>
      </c>
      <c r="V79" s="157"/>
      <c r="W79" s="157"/>
      <c r="X79" s="157"/>
      <c r="Y79" s="157"/>
      <c r="Z79" s="157"/>
      <c r="AA79" s="157"/>
      <c r="AB79" s="157"/>
      <c r="AC79" s="157"/>
      <c r="AD79" s="157"/>
      <c r="AE79" s="157"/>
      <c r="AF79" s="157"/>
      <c r="AG79" s="157"/>
      <c r="AH79" s="157"/>
      <c r="AI79" s="157"/>
      <c r="AJ79" s="157"/>
      <c r="AK79" s="157"/>
      <c r="AL79" s="157"/>
      <c r="AM79" s="157"/>
      <c r="AN79" s="157">
        <f>データ!DT7</f>
        <v>64.599999999999994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66.8</v>
      </c>
      <c r="BH79" s="157"/>
      <c r="BI79" s="157"/>
      <c r="BJ79" s="157"/>
      <c r="BK79" s="157"/>
      <c r="BL79" s="157"/>
      <c r="BM79" s="157"/>
      <c r="BN79" s="157"/>
      <c r="BO79" s="157"/>
      <c r="BP79" s="157"/>
      <c r="BQ79" s="157"/>
      <c r="BR79" s="157"/>
      <c r="BS79" s="157"/>
      <c r="BT79" s="157"/>
      <c r="BU79" s="157"/>
      <c r="BV79" s="157"/>
      <c r="BW79" s="157"/>
      <c r="BX79" s="157"/>
      <c r="BY79" s="157"/>
      <c r="BZ79" s="157">
        <f>データ!DV7</f>
        <v>69.2</v>
      </c>
      <c r="CA79" s="157"/>
      <c r="CB79" s="157"/>
      <c r="CC79" s="157"/>
      <c r="CD79" s="157"/>
      <c r="CE79" s="157"/>
      <c r="CF79" s="157"/>
      <c r="CG79" s="157"/>
      <c r="CH79" s="157"/>
      <c r="CI79" s="157"/>
      <c r="CJ79" s="157"/>
      <c r="CK79" s="157"/>
      <c r="CL79" s="157"/>
      <c r="CM79" s="157"/>
      <c r="CN79" s="157"/>
      <c r="CO79" s="157"/>
      <c r="CP79" s="157"/>
      <c r="CQ79" s="157"/>
      <c r="CR79" s="157"/>
      <c r="CS79" s="157">
        <f>データ!DW7</f>
        <v>67.8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76.2</v>
      </c>
      <c r="EP79" s="157"/>
      <c r="EQ79" s="157"/>
      <c r="ER79" s="157"/>
      <c r="ES79" s="157"/>
      <c r="ET79" s="157"/>
      <c r="EU79" s="157"/>
      <c r="EV79" s="157"/>
      <c r="EW79" s="157"/>
      <c r="EX79" s="157"/>
      <c r="EY79" s="157"/>
      <c r="EZ79" s="157"/>
      <c r="FA79" s="157"/>
      <c r="FB79" s="157"/>
      <c r="FC79" s="157"/>
      <c r="FD79" s="157"/>
      <c r="FE79" s="157"/>
      <c r="FF79" s="157"/>
      <c r="FG79" s="157"/>
      <c r="FH79" s="157">
        <f>データ!EE7</f>
        <v>78.7</v>
      </c>
      <c r="FI79" s="157"/>
      <c r="FJ79" s="157"/>
      <c r="FK79" s="157"/>
      <c r="FL79" s="157"/>
      <c r="FM79" s="157"/>
      <c r="FN79" s="157"/>
      <c r="FO79" s="157"/>
      <c r="FP79" s="157"/>
      <c r="FQ79" s="157"/>
      <c r="FR79" s="157"/>
      <c r="FS79" s="157"/>
      <c r="FT79" s="157"/>
      <c r="FU79" s="157"/>
      <c r="FV79" s="157"/>
      <c r="FW79" s="157"/>
      <c r="FX79" s="157"/>
      <c r="FY79" s="157"/>
      <c r="FZ79" s="157"/>
      <c r="GA79" s="157">
        <f>データ!EF7</f>
        <v>79.900000000000006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82.1</v>
      </c>
      <c r="GU79" s="157"/>
      <c r="GV79" s="157"/>
      <c r="GW79" s="157"/>
      <c r="GX79" s="157"/>
      <c r="GY79" s="157"/>
      <c r="GZ79" s="157"/>
      <c r="HA79" s="157"/>
      <c r="HB79" s="157"/>
      <c r="HC79" s="157"/>
      <c r="HD79" s="157"/>
      <c r="HE79" s="157"/>
      <c r="HF79" s="157"/>
      <c r="HG79" s="157"/>
      <c r="HH79" s="157"/>
      <c r="HI79" s="157"/>
      <c r="HJ79" s="157"/>
      <c r="HK79" s="157"/>
      <c r="HL79" s="157"/>
      <c r="HM79" s="157">
        <f>データ!EH7</f>
        <v>73.7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51024126</v>
      </c>
      <c r="JK79" s="158"/>
      <c r="JL79" s="158"/>
      <c r="JM79" s="158"/>
      <c r="JN79" s="158"/>
      <c r="JO79" s="158"/>
      <c r="JP79" s="158"/>
      <c r="JQ79" s="158"/>
      <c r="JR79" s="158"/>
      <c r="JS79" s="158"/>
      <c r="JT79" s="158"/>
      <c r="JU79" s="158"/>
      <c r="JV79" s="158"/>
      <c r="JW79" s="158"/>
      <c r="JX79" s="158"/>
      <c r="JY79" s="158"/>
      <c r="JZ79" s="158"/>
      <c r="KA79" s="158"/>
      <c r="KB79" s="158"/>
      <c r="KC79" s="158">
        <f>データ!EP7</f>
        <v>50885790</v>
      </c>
      <c r="KD79" s="158"/>
      <c r="KE79" s="158"/>
      <c r="KF79" s="158"/>
      <c r="KG79" s="158"/>
      <c r="KH79" s="158"/>
      <c r="KI79" s="158"/>
      <c r="KJ79" s="158"/>
      <c r="KK79" s="158"/>
      <c r="KL79" s="158"/>
      <c r="KM79" s="158"/>
      <c r="KN79" s="158"/>
      <c r="KO79" s="158"/>
      <c r="KP79" s="158"/>
      <c r="KQ79" s="158"/>
      <c r="KR79" s="158"/>
      <c r="KS79" s="158"/>
      <c r="KT79" s="158"/>
      <c r="KU79" s="158"/>
      <c r="KV79" s="158">
        <f>データ!EQ7</f>
        <v>51226277</v>
      </c>
      <c r="KW79" s="158"/>
      <c r="KX79" s="158"/>
      <c r="KY79" s="158"/>
      <c r="KZ79" s="158"/>
      <c r="LA79" s="158"/>
      <c r="LB79" s="158"/>
      <c r="LC79" s="158"/>
      <c r="LD79" s="158"/>
      <c r="LE79" s="158"/>
      <c r="LF79" s="158"/>
      <c r="LG79" s="158"/>
      <c r="LH79" s="158"/>
      <c r="LI79" s="158"/>
      <c r="LJ79" s="158"/>
      <c r="LK79" s="158"/>
      <c r="LL79" s="158"/>
      <c r="LM79" s="158"/>
      <c r="LN79" s="158"/>
      <c r="LO79" s="158">
        <f>データ!ER7</f>
        <v>51256684</v>
      </c>
      <c r="LP79" s="158"/>
      <c r="LQ79" s="158"/>
      <c r="LR79" s="158"/>
      <c r="LS79" s="158"/>
      <c r="LT79" s="158"/>
      <c r="LU79" s="158"/>
      <c r="LV79" s="158"/>
      <c r="LW79" s="158"/>
      <c r="LX79" s="158"/>
      <c r="LY79" s="158"/>
      <c r="LZ79" s="158"/>
      <c r="MA79" s="158"/>
      <c r="MB79" s="158"/>
      <c r="MC79" s="158"/>
      <c r="MD79" s="158"/>
      <c r="ME79" s="158"/>
      <c r="MF79" s="158"/>
      <c r="MG79" s="158"/>
      <c r="MH79" s="158">
        <f>データ!ES7</f>
        <v>53891265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HRJRPcRjL9tSRyrYsnW58lZsfEr7c71cpEe+bf0rwMKvWVkUSBdhbLylGOhmWAKn9bwGooVzNfqzfYhNNOzyA==" saltValue="tvjdtiipRS6YDZgNQJSNa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2">
      <c r="A6" s="48" t="s">
        <v>155</v>
      </c>
      <c r="B6" s="63">
        <f>B8</f>
        <v>2020</v>
      </c>
      <c r="C6" s="63">
        <f t="shared" ref="C6:M6" si="2">C8</f>
        <v>192023</v>
      </c>
      <c r="D6" s="63">
        <f t="shared" si="2"/>
        <v>46</v>
      </c>
      <c r="E6" s="63">
        <f t="shared" si="2"/>
        <v>6</v>
      </c>
      <c r="F6" s="63">
        <f t="shared" si="2"/>
        <v>0</v>
      </c>
      <c r="G6" s="63">
        <f t="shared" si="2"/>
        <v>1</v>
      </c>
      <c r="H6" s="161" t="str">
        <f>IF(H8&lt;&gt;I8,H8,"")&amp;IF(I8&lt;&gt;J8,I8,"")&amp;"　"&amp;J8</f>
        <v>山梨県富士吉田市　国保市立病院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22</v>
      </c>
      <c r="R6" s="63" t="str">
        <f t="shared" si="3"/>
        <v>対象</v>
      </c>
      <c r="S6" s="63" t="str">
        <f t="shared" si="3"/>
        <v>ド 透 I ガ</v>
      </c>
      <c r="T6" s="63" t="str">
        <f t="shared" si="3"/>
        <v>救 が 感 災 輪</v>
      </c>
      <c r="U6" s="64">
        <f>U8</f>
        <v>48183</v>
      </c>
      <c r="V6" s="64">
        <f>V8</f>
        <v>23358</v>
      </c>
      <c r="W6" s="63" t="str">
        <f>W8</f>
        <v>-</v>
      </c>
      <c r="X6" s="63" t="str">
        <f t="shared" ref="X6" si="4">X8</f>
        <v>第２種該当</v>
      </c>
      <c r="Y6" s="63" t="str">
        <f t="shared" si="3"/>
        <v>７：１</v>
      </c>
      <c r="Z6" s="64">
        <f t="shared" si="3"/>
        <v>256</v>
      </c>
      <c r="AA6" s="64">
        <f t="shared" si="3"/>
        <v>50</v>
      </c>
      <c r="AB6" s="64" t="str">
        <f t="shared" si="3"/>
        <v>-</v>
      </c>
      <c r="AC6" s="64" t="str">
        <f t="shared" si="3"/>
        <v>-</v>
      </c>
      <c r="AD6" s="64">
        <f t="shared" si="3"/>
        <v>4</v>
      </c>
      <c r="AE6" s="64">
        <f t="shared" si="3"/>
        <v>310</v>
      </c>
      <c r="AF6" s="64">
        <f t="shared" si="3"/>
        <v>256</v>
      </c>
      <c r="AG6" s="64">
        <f t="shared" si="3"/>
        <v>50</v>
      </c>
      <c r="AH6" s="64">
        <f t="shared" si="3"/>
        <v>306</v>
      </c>
      <c r="AI6" s="65">
        <f>IF(AI8="-",NA(),AI8)</f>
        <v>99.6</v>
      </c>
      <c r="AJ6" s="65">
        <f t="shared" ref="AJ6:AR6" si="5">IF(AJ8="-",NA(),AJ8)</f>
        <v>94.5</v>
      </c>
      <c r="AK6" s="65">
        <f t="shared" si="5"/>
        <v>95.9</v>
      </c>
      <c r="AL6" s="65">
        <f t="shared" si="5"/>
        <v>96.5</v>
      </c>
      <c r="AM6" s="65">
        <f t="shared" si="5"/>
        <v>96.6</v>
      </c>
      <c r="AN6" s="65">
        <f t="shared" si="5"/>
        <v>97.2</v>
      </c>
      <c r="AO6" s="65">
        <f t="shared" si="5"/>
        <v>97</v>
      </c>
      <c r="AP6" s="65">
        <f t="shared" si="5"/>
        <v>97.8</v>
      </c>
      <c r="AQ6" s="65">
        <f t="shared" si="5"/>
        <v>97</v>
      </c>
      <c r="AR6" s="65">
        <f t="shared" si="5"/>
        <v>102.4</v>
      </c>
      <c r="AS6" s="65" t="str">
        <f>IF(AS8="-","【-】","【"&amp;SUBSTITUTE(TEXT(AS8,"#,##0.0"),"-","△")&amp;"】")</f>
        <v>【102.5】</v>
      </c>
      <c r="AT6" s="65">
        <f>IF(AT8="-",NA(),AT8)</f>
        <v>89.7</v>
      </c>
      <c r="AU6" s="65">
        <f t="shared" ref="AU6:BC6" si="6">IF(AU8="-",NA(),AU8)</f>
        <v>85.6</v>
      </c>
      <c r="AV6" s="65">
        <f t="shared" si="6"/>
        <v>89.5</v>
      </c>
      <c r="AW6" s="65">
        <f t="shared" si="6"/>
        <v>90.7</v>
      </c>
      <c r="AX6" s="65">
        <f t="shared" si="6"/>
        <v>82.6</v>
      </c>
      <c r="AY6" s="65">
        <f t="shared" si="6"/>
        <v>90.1</v>
      </c>
      <c r="AZ6" s="65">
        <f t="shared" si="6"/>
        <v>89.6</v>
      </c>
      <c r="BA6" s="65">
        <f t="shared" si="6"/>
        <v>89.7</v>
      </c>
      <c r="BB6" s="65">
        <f t="shared" si="6"/>
        <v>89.3</v>
      </c>
      <c r="BC6" s="65">
        <f t="shared" si="6"/>
        <v>84.1</v>
      </c>
      <c r="BD6" s="65" t="str">
        <f>IF(BD8="-","【-】","【"&amp;SUBSTITUTE(TEXT(BD8,"#,##0.0"),"-","△")&amp;"】")</f>
        <v>【84.7】</v>
      </c>
      <c r="BE6" s="65">
        <f>IF(BE8="-",NA(),BE8)</f>
        <v>1.7</v>
      </c>
      <c r="BF6" s="65">
        <f t="shared" ref="BF6:BN6" si="7">IF(BF8="-",NA(),BF8)</f>
        <v>7.7</v>
      </c>
      <c r="BG6" s="65">
        <f t="shared" si="7"/>
        <v>10.6</v>
      </c>
      <c r="BH6" s="65">
        <f t="shared" si="7"/>
        <v>12.4</v>
      </c>
      <c r="BI6" s="65">
        <f t="shared" si="7"/>
        <v>15.8</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82</v>
      </c>
      <c r="BQ6" s="65">
        <f t="shared" ref="BQ6:BY6" si="8">IF(BQ8="-",NA(),BQ8)</f>
        <v>78.8</v>
      </c>
      <c r="BR6" s="65">
        <f t="shared" si="8"/>
        <v>72.599999999999994</v>
      </c>
      <c r="BS6" s="65">
        <f t="shared" si="8"/>
        <v>72.5</v>
      </c>
      <c r="BT6" s="65">
        <f t="shared" si="8"/>
        <v>62.1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44023</v>
      </c>
      <c r="CB6" s="66">
        <f t="shared" ref="CB6:CJ6" si="9">IF(CB8="-",NA(),CB8)</f>
        <v>45577</v>
      </c>
      <c r="CC6" s="66">
        <f t="shared" si="9"/>
        <v>49712</v>
      </c>
      <c r="CD6" s="66">
        <f t="shared" si="9"/>
        <v>51962</v>
      </c>
      <c r="CE6" s="66">
        <f t="shared" si="9"/>
        <v>54391</v>
      </c>
      <c r="CF6" s="66">
        <f t="shared" si="9"/>
        <v>50510</v>
      </c>
      <c r="CG6" s="66">
        <f t="shared" si="9"/>
        <v>50958</v>
      </c>
      <c r="CH6" s="66">
        <f t="shared" si="9"/>
        <v>52405</v>
      </c>
      <c r="CI6" s="66">
        <f t="shared" si="9"/>
        <v>53523</v>
      </c>
      <c r="CJ6" s="66">
        <f t="shared" si="9"/>
        <v>57368</v>
      </c>
      <c r="CK6" s="65" t="str">
        <f>IF(CK8="-","【-】","【"&amp;SUBSTITUTE(TEXT(CK8,"#,##0"),"-","△")&amp;"】")</f>
        <v>【56,733】</v>
      </c>
      <c r="CL6" s="66">
        <f>IF(CL8="-",NA(),CL8)</f>
        <v>12380</v>
      </c>
      <c r="CM6" s="66">
        <f t="shared" ref="CM6:CU6" si="10">IF(CM8="-",NA(),CM8)</f>
        <v>13115</v>
      </c>
      <c r="CN6" s="66">
        <f t="shared" si="10"/>
        <v>13376</v>
      </c>
      <c r="CO6" s="66">
        <f t="shared" si="10"/>
        <v>13528</v>
      </c>
      <c r="CP6" s="66">
        <f t="shared" si="10"/>
        <v>14280</v>
      </c>
      <c r="CQ6" s="66">
        <f t="shared" si="10"/>
        <v>13552</v>
      </c>
      <c r="CR6" s="66">
        <f t="shared" si="10"/>
        <v>13792</v>
      </c>
      <c r="CS6" s="66">
        <f t="shared" si="10"/>
        <v>14290</v>
      </c>
      <c r="CT6" s="66">
        <f t="shared" si="10"/>
        <v>15111</v>
      </c>
      <c r="CU6" s="66">
        <f t="shared" si="10"/>
        <v>15986</v>
      </c>
      <c r="CV6" s="65" t="str">
        <f>IF(CV8="-","【-】","【"&amp;SUBSTITUTE(TEXT(CV8,"#,##0"),"-","△")&amp;"】")</f>
        <v>【16,778】</v>
      </c>
      <c r="CW6" s="65">
        <f>IF(CW8="-",NA(),CW8)</f>
        <v>57.2</v>
      </c>
      <c r="CX6" s="65">
        <f t="shared" ref="CX6:DF6" si="11">IF(CX8="-",NA(),CX8)</f>
        <v>61</v>
      </c>
      <c r="CY6" s="65">
        <f t="shared" si="11"/>
        <v>59.2</v>
      </c>
      <c r="CZ6" s="65">
        <f t="shared" si="11"/>
        <v>58.3</v>
      </c>
      <c r="DA6" s="65">
        <f t="shared" si="11"/>
        <v>66.900000000000006</v>
      </c>
      <c r="DB6" s="65">
        <f t="shared" si="11"/>
        <v>55.8</v>
      </c>
      <c r="DC6" s="65">
        <f t="shared" si="11"/>
        <v>56.1</v>
      </c>
      <c r="DD6" s="65">
        <f t="shared" si="11"/>
        <v>56</v>
      </c>
      <c r="DE6" s="65">
        <f t="shared" si="11"/>
        <v>56.2</v>
      </c>
      <c r="DF6" s="65">
        <f t="shared" si="11"/>
        <v>60.8</v>
      </c>
      <c r="DG6" s="65" t="str">
        <f>IF(DG8="-","【-】","【"&amp;SUBSTITUTE(TEXT(DG8,"#,##0.0"),"-","△")&amp;"】")</f>
        <v>【58.8】</v>
      </c>
      <c r="DH6" s="65">
        <f>IF(DH8="-",NA(),DH8)</f>
        <v>22.6</v>
      </c>
      <c r="DI6" s="65">
        <f t="shared" ref="DI6:DQ6" si="12">IF(DI8="-",NA(),DI8)</f>
        <v>23.2</v>
      </c>
      <c r="DJ6" s="65">
        <f t="shared" si="12"/>
        <v>23.7</v>
      </c>
      <c r="DK6" s="65">
        <f t="shared" si="12"/>
        <v>23.7</v>
      </c>
      <c r="DL6" s="65">
        <f t="shared" si="12"/>
        <v>23.6</v>
      </c>
      <c r="DM6" s="65">
        <f t="shared" si="12"/>
        <v>23.8</v>
      </c>
      <c r="DN6" s="65">
        <f t="shared" si="12"/>
        <v>23.9</v>
      </c>
      <c r="DO6" s="65">
        <f t="shared" si="12"/>
        <v>23.6</v>
      </c>
      <c r="DP6" s="65">
        <f t="shared" si="12"/>
        <v>24.2</v>
      </c>
      <c r="DQ6" s="65">
        <f t="shared" si="12"/>
        <v>24.1</v>
      </c>
      <c r="DR6" s="65" t="str">
        <f>IF(DR8="-","【-】","【"&amp;SUBSTITUTE(TEXT(DR8,"#,##0.0"),"-","△")&amp;"】")</f>
        <v>【24.8】</v>
      </c>
      <c r="DS6" s="65">
        <f>IF(DS8="-",NA(),DS8)</f>
        <v>60.7</v>
      </c>
      <c r="DT6" s="65">
        <f t="shared" ref="DT6:EB6" si="13">IF(DT8="-",NA(),DT8)</f>
        <v>64.599999999999994</v>
      </c>
      <c r="DU6" s="65">
        <f t="shared" si="13"/>
        <v>66.8</v>
      </c>
      <c r="DV6" s="65">
        <f t="shared" si="13"/>
        <v>69.2</v>
      </c>
      <c r="DW6" s="65">
        <f t="shared" si="13"/>
        <v>67.8</v>
      </c>
      <c r="DX6" s="65">
        <f t="shared" si="13"/>
        <v>49.8</v>
      </c>
      <c r="DY6" s="65">
        <f t="shared" si="13"/>
        <v>50.9</v>
      </c>
      <c r="DZ6" s="65">
        <f t="shared" si="13"/>
        <v>51.9</v>
      </c>
      <c r="EA6" s="65">
        <f t="shared" si="13"/>
        <v>52.9</v>
      </c>
      <c r="EB6" s="65">
        <f t="shared" si="13"/>
        <v>54.3</v>
      </c>
      <c r="EC6" s="65" t="str">
        <f>IF(EC8="-","【-】","【"&amp;SUBSTITUTE(TEXT(EC8,"#,##0.0"),"-","△")&amp;"】")</f>
        <v>【54.8】</v>
      </c>
      <c r="ED6" s="65">
        <f>IF(ED8="-",NA(),ED8)</f>
        <v>76.2</v>
      </c>
      <c r="EE6" s="65">
        <f t="shared" ref="EE6:EM6" si="14">IF(EE8="-",NA(),EE8)</f>
        <v>78.7</v>
      </c>
      <c r="EF6" s="65">
        <f t="shared" si="14"/>
        <v>79.900000000000006</v>
      </c>
      <c r="EG6" s="65">
        <f t="shared" si="14"/>
        <v>82.1</v>
      </c>
      <c r="EH6" s="65">
        <f t="shared" si="14"/>
        <v>73.7</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51024126</v>
      </c>
      <c r="EP6" s="66">
        <f t="shared" ref="EP6:EX6" si="15">IF(EP8="-",NA(),EP8)</f>
        <v>50885790</v>
      </c>
      <c r="EQ6" s="66">
        <f t="shared" si="15"/>
        <v>51226277</v>
      </c>
      <c r="ER6" s="66">
        <f t="shared" si="15"/>
        <v>51256684</v>
      </c>
      <c r="ES6" s="66">
        <f t="shared" si="15"/>
        <v>53891265</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156</v>
      </c>
      <c r="B7" s="63">
        <f t="shared" ref="B7:AH7" si="16">B8</f>
        <v>2020</v>
      </c>
      <c r="C7" s="63">
        <f t="shared" si="16"/>
        <v>192023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22</v>
      </c>
      <c r="R7" s="63" t="str">
        <f t="shared" si="16"/>
        <v>対象</v>
      </c>
      <c r="S7" s="63" t="str">
        <f t="shared" si="16"/>
        <v>ド 透 I ガ</v>
      </c>
      <c r="T7" s="63" t="str">
        <f t="shared" si="16"/>
        <v>救 が 感 災 輪</v>
      </c>
      <c r="U7" s="64">
        <f>U8</f>
        <v>48183</v>
      </c>
      <c r="V7" s="64">
        <f>V8</f>
        <v>23358</v>
      </c>
      <c r="W7" s="63" t="str">
        <f>W8</f>
        <v>-</v>
      </c>
      <c r="X7" s="63" t="str">
        <f t="shared" si="16"/>
        <v>第２種該当</v>
      </c>
      <c r="Y7" s="63" t="str">
        <f t="shared" si="16"/>
        <v>７：１</v>
      </c>
      <c r="Z7" s="64">
        <f t="shared" si="16"/>
        <v>256</v>
      </c>
      <c r="AA7" s="64">
        <f t="shared" si="16"/>
        <v>50</v>
      </c>
      <c r="AB7" s="64" t="str">
        <f t="shared" si="16"/>
        <v>-</v>
      </c>
      <c r="AC7" s="64" t="str">
        <f t="shared" si="16"/>
        <v>-</v>
      </c>
      <c r="AD7" s="64">
        <f t="shared" si="16"/>
        <v>4</v>
      </c>
      <c r="AE7" s="64">
        <f t="shared" si="16"/>
        <v>310</v>
      </c>
      <c r="AF7" s="64">
        <f t="shared" si="16"/>
        <v>256</v>
      </c>
      <c r="AG7" s="64">
        <f t="shared" si="16"/>
        <v>50</v>
      </c>
      <c r="AH7" s="64">
        <f t="shared" si="16"/>
        <v>306</v>
      </c>
      <c r="AI7" s="65">
        <f>AI8</f>
        <v>99.6</v>
      </c>
      <c r="AJ7" s="65">
        <f t="shared" ref="AJ7:AR7" si="17">AJ8</f>
        <v>94.5</v>
      </c>
      <c r="AK7" s="65">
        <f t="shared" si="17"/>
        <v>95.9</v>
      </c>
      <c r="AL7" s="65">
        <f t="shared" si="17"/>
        <v>96.5</v>
      </c>
      <c r="AM7" s="65">
        <f t="shared" si="17"/>
        <v>96.6</v>
      </c>
      <c r="AN7" s="65">
        <f t="shared" si="17"/>
        <v>97.2</v>
      </c>
      <c r="AO7" s="65">
        <f t="shared" si="17"/>
        <v>97</v>
      </c>
      <c r="AP7" s="65">
        <f t="shared" si="17"/>
        <v>97.8</v>
      </c>
      <c r="AQ7" s="65">
        <f t="shared" si="17"/>
        <v>97</v>
      </c>
      <c r="AR7" s="65">
        <f t="shared" si="17"/>
        <v>102.4</v>
      </c>
      <c r="AS7" s="65"/>
      <c r="AT7" s="65">
        <f>AT8</f>
        <v>89.7</v>
      </c>
      <c r="AU7" s="65">
        <f t="shared" ref="AU7:BC7" si="18">AU8</f>
        <v>85.6</v>
      </c>
      <c r="AV7" s="65">
        <f t="shared" si="18"/>
        <v>89.5</v>
      </c>
      <c r="AW7" s="65">
        <f t="shared" si="18"/>
        <v>90.7</v>
      </c>
      <c r="AX7" s="65">
        <f t="shared" si="18"/>
        <v>82.6</v>
      </c>
      <c r="AY7" s="65">
        <f t="shared" si="18"/>
        <v>90.1</v>
      </c>
      <c r="AZ7" s="65">
        <f t="shared" si="18"/>
        <v>89.6</v>
      </c>
      <c r="BA7" s="65">
        <f t="shared" si="18"/>
        <v>89.7</v>
      </c>
      <c r="BB7" s="65">
        <f t="shared" si="18"/>
        <v>89.3</v>
      </c>
      <c r="BC7" s="65">
        <f t="shared" si="18"/>
        <v>84.1</v>
      </c>
      <c r="BD7" s="65"/>
      <c r="BE7" s="65">
        <f>BE8</f>
        <v>1.7</v>
      </c>
      <c r="BF7" s="65">
        <f t="shared" ref="BF7:BN7" si="19">BF8</f>
        <v>7.7</v>
      </c>
      <c r="BG7" s="65">
        <f t="shared" si="19"/>
        <v>10.6</v>
      </c>
      <c r="BH7" s="65">
        <f t="shared" si="19"/>
        <v>12.4</v>
      </c>
      <c r="BI7" s="65">
        <f t="shared" si="19"/>
        <v>15.8</v>
      </c>
      <c r="BJ7" s="65">
        <f t="shared" si="19"/>
        <v>76.3</v>
      </c>
      <c r="BK7" s="65">
        <f t="shared" si="19"/>
        <v>80.7</v>
      </c>
      <c r="BL7" s="65">
        <f t="shared" si="19"/>
        <v>75.900000000000006</v>
      </c>
      <c r="BM7" s="65">
        <f t="shared" si="19"/>
        <v>75.099999999999994</v>
      </c>
      <c r="BN7" s="65">
        <f t="shared" si="19"/>
        <v>83.2</v>
      </c>
      <c r="BO7" s="65"/>
      <c r="BP7" s="65">
        <f>BP8</f>
        <v>82</v>
      </c>
      <c r="BQ7" s="65">
        <f t="shared" ref="BQ7:BY7" si="20">BQ8</f>
        <v>78.8</v>
      </c>
      <c r="BR7" s="65">
        <f t="shared" si="20"/>
        <v>72.599999999999994</v>
      </c>
      <c r="BS7" s="65">
        <f t="shared" si="20"/>
        <v>72.5</v>
      </c>
      <c r="BT7" s="65">
        <f t="shared" si="20"/>
        <v>62.1</v>
      </c>
      <c r="BU7" s="65">
        <f t="shared" si="20"/>
        <v>72.599999999999994</v>
      </c>
      <c r="BV7" s="65">
        <f t="shared" si="20"/>
        <v>73.5</v>
      </c>
      <c r="BW7" s="65">
        <f t="shared" si="20"/>
        <v>74.099999999999994</v>
      </c>
      <c r="BX7" s="65">
        <f t="shared" si="20"/>
        <v>74.400000000000006</v>
      </c>
      <c r="BY7" s="65">
        <f t="shared" si="20"/>
        <v>66.5</v>
      </c>
      <c r="BZ7" s="65"/>
      <c r="CA7" s="66">
        <f>CA8</f>
        <v>44023</v>
      </c>
      <c r="CB7" s="66">
        <f t="shared" ref="CB7:CJ7" si="21">CB8</f>
        <v>45577</v>
      </c>
      <c r="CC7" s="66">
        <f t="shared" si="21"/>
        <v>49712</v>
      </c>
      <c r="CD7" s="66">
        <f t="shared" si="21"/>
        <v>51962</v>
      </c>
      <c r="CE7" s="66">
        <f t="shared" si="21"/>
        <v>54391</v>
      </c>
      <c r="CF7" s="66">
        <f t="shared" si="21"/>
        <v>50510</v>
      </c>
      <c r="CG7" s="66">
        <f t="shared" si="21"/>
        <v>50958</v>
      </c>
      <c r="CH7" s="66">
        <f t="shared" si="21"/>
        <v>52405</v>
      </c>
      <c r="CI7" s="66">
        <f t="shared" si="21"/>
        <v>53523</v>
      </c>
      <c r="CJ7" s="66">
        <f t="shared" si="21"/>
        <v>57368</v>
      </c>
      <c r="CK7" s="65"/>
      <c r="CL7" s="66">
        <f>CL8</f>
        <v>12380</v>
      </c>
      <c r="CM7" s="66">
        <f t="shared" ref="CM7:CU7" si="22">CM8</f>
        <v>13115</v>
      </c>
      <c r="CN7" s="66">
        <f t="shared" si="22"/>
        <v>13376</v>
      </c>
      <c r="CO7" s="66">
        <f t="shared" si="22"/>
        <v>13528</v>
      </c>
      <c r="CP7" s="66">
        <f t="shared" si="22"/>
        <v>14280</v>
      </c>
      <c r="CQ7" s="66">
        <f t="shared" si="22"/>
        <v>13552</v>
      </c>
      <c r="CR7" s="66">
        <f t="shared" si="22"/>
        <v>13792</v>
      </c>
      <c r="CS7" s="66">
        <f t="shared" si="22"/>
        <v>14290</v>
      </c>
      <c r="CT7" s="66">
        <f t="shared" si="22"/>
        <v>15111</v>
      </c>
      <c r="CU7" s="66">
        <f t="shared" si="22"/>
        <v>15986</v>
      </c>
      <c r="CV7" s="65"/>
      <c r="CW7" s="65">
        <f>CW8</f>
        <v>57.2</v>
      </c>
      <c r="CX7" s="65">
        <f t="shared" ref="CX7:DF7" si="23">CX8</f>
        <v>61</v>
      </c>
      <c r="CY7" s="65">
        <f t="shared" si="23"/>
        <v>59.2</v>
      </c>
      <c r="CZ7" s="65">
        <f t="shared" si="23"/>
        <v>58.3</v>
      </c>
      <c r="DA7" s="65">
        <f t="shared" si="23"/>
        <v>66.900000000000006</v>
      </c>
      <c r="DB7" s="65">
        <f t="shared" si="23"/>
        <v>55.8</v>
      </c>
      <c r="DC7" s="65">
        <f t="shared" si="23"/>
        <v>56.1</v>
      </c>
      <c r="DD7" s="65">
        <f t="shared" si="23"/>
        <v>56</v>
      </c>
      <c r="DE7" s="65">
        <f t="shared" si="23"/>
        <v>56.2</v>
      </c>
      <c r="DF7" s="65">
        <f t="shared" si="23"/>
        <v>60.8</v>
      </c>
      <c r="DG7" s="65"/>
      <c r="DH7" s="65">
        <f>DH8</f>
        <v>22.6</v>
      </c>
      <c r="DI7" s="65">
        <f t="shared" ref="DI7:DQ7" si="24">DI8</f>
        <v>23.2</v>
      </c>
      <c r="DJ7" s="65">
        <f t="shared" si="24"/>
        <v>23.7</v>
      </c>
      <c r="DK7" s="65">
        <f t="shared" si="24"/>
        <v>23.7</v>
      </c>
      <c r="DL7" s="65">
        <f t="shared" si="24"/>
        <v>23.6</v>
      </c>
      <c r="DM7" s="65">
        <f t="shared" si="24"/>
        <v>23.8</v>
      </c>
      <c r="DN7" s="65">
        <f t="shared" si="24"/>
        <v>23.9</v>
      </c>
      <c r="DO7" s="65">
        <f t="shared" si="24"/>
        <v>23.6</v>
      </c>
      <c r="DP7" s="65">
        <f t="shared" si="24"/>
        <v>24.2</v>
      </c>
      <c r="DQ7" s="65">
        <f t="shared" si="24"/>
        <v>24.1</v>
      </c>
      <c r="DR7" s="65"/>
      <c r="DS7" s="65">
        <f>DS8</f>
        <v>60.7</v>
      </c>
      <c r="DT7" s="65">
        <f t="shared" ref="DT7:EB7" si="25">DT8</f>
        <v>64.599999999999994</v>
      </c>
      <c r="DU7" s="65">
        <f t="shared" si="25"/>
        <v>66.8</v>
      </c>
      <c r="DV7" s="65">
        <f t="shared" si="25"/>
        <v>69.2</v>
      </c>
      <c r="DW7" s="65">
        <f t="shared" si="25"/>
        <v>67.8</v>
      </c>
      <c r="DX7" s="65">
        <f t="shared" si="25"/>
        <v>49.8</v>
      </c>
      <c r="DY7" s="65">
        <f t="shared" si="25"/>
        <v>50.9</v>
      </c>
      <c r="DZ7" s="65">
        <f t="shared" si="25"/>
        <v>51.9</v>
      </c>
      <c r="EA7" s="65">
        <f t="shared" si="25"/>
        <v>52.9</v>
      </c>
      <c r="EB7" s="65">
        <f t="shared" si="25"/>
        <v>54.3</v>
      </c>
      <c r="EC7" s="65"/>
      <c r="ED7" s="65">
        <f>ED8</f>
        <v>76.2</v>
      </c>
      <c r="EE7" s="65">
        <f t="shared" ref="EE7:EM7" si="26">EE8</f>
        <v>78.7</v>
      </c>
      <c r="EF7" s="65">
        <f t="shared" si="26"/>
        <v>79.900000000000006</v>
      </c>
      <c r="EG7" s="65">
        <f t="shared" si="26"/>
        <v>82.1</v>
      </c>
      <c r="EH7" s="65">
        <f t="shared" si="26"/>
        <v>73.7</v>
      </c>
      <c r="EI7" s="65">
        <f t="shared" si="26"/>
        <v>65</v>
      </c>
      <c r="EJ7" s="65">
        <f t="shared" si="26"/>
        <v>66.8</v>
      </c>
      <c r="EK7" s="65">
        <f t="shared" si="26"/>
        <v>68.2</v>
      </c>
      <c r="EL7" s="65">
        <f t="shared" si="26"/>
        <v>69.400000000000006</v>
      </c>
      <c r="EM7" s="65">
        <f t="shared" si="26"/>
        <v>69.900000000000006</v>
      </c>
      <c r="EN7" s="65"/>
      <c r="EO7" s="66">
        <f>EO8</f>
        <v>51024126</v>
      </c>
      <c r="EP7" s="66">
        <f t="shared" ref="EP7:EX7" si="27">EP8</f>
        <v>50885790</v>
      </c>
      <c r="EQ7" s="66">
        <f t="shared" si="27"/>
        <v>51226277</v>
      </c>
      <c r="ER7" s="66">
        <f t="shared" si="27"/>
        <v>51256684</v>
      </c>
      <c r="ES7" s="66">
        <f t="shared" si="27"/>
        <v>53891265</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192023</v>
      </c>
      <c r="D8" s="68">
        <v>46</v>
      </c>
      <c r="E8" s="68">
        <v>6</v>
      </c>
      <c r="F8" s="68">
        <v>0</v>
      </c>
      <c r="G8" s="68">
        <v>1</v>
      </c>
      <c r="H8" s="68" t="s">
        <v>157</v>
      </c>
      <c r="I8" s="68" t="s">
        <v>158</v>
      </c>
      <c r="J8" s="68" t="s">
        <v>159</v>
      </c>
      <c r="K8" s="68" t="s">
        <v>160</v>
      </c>
      <c r="L8" s="68" t="s">
        <v>161</v>
      </c>
      <c r="M8" s="68" t="s">
        <v>162</v>
      </c>
      <c r="N8" s="68" t="s">
        <v>163</v>
      </c>
      <c r="O8" s="68" t="s">
        <v>164</v>
      </c>
      <c r="P8" s="68" t="s">
        <v>165</v>
      </c>
      <c r="Q8" s="69">
        <v>22</v>
      </c>
      <c r="R8" s="68" t="s">
        <v>166</v>
      </c>
      <c r="S8" s="68" t="s">
        <v>167</v>
      </c>
      <c r="T8" s="68" t="s">
        <v>168</v>
      </c>
      <c r="U8" s="69">
        <v>48183</v>
      </c>
      <c r="V8" s="69">
        <v>23358</v>
      </c>
      <c r="W8" s="68" t="s">
        <v>39</v>
      </c>
      <c r="X8" s="68" t="s">
        <v>169</v>
      </c>
      <c r="Y8" s="70" t="s">
        <v>170</v>
      </c>
      <c r="Z8" s="69">
        <v>256</v>
      </c>
      <c r="AA8" s="69">
        <v>50</v>
      </c>
      <c r="AB8" s="69" t="s">
        <v>39</v>
      </c>
      <c r="AC8" s="69" t="s">
        <v>39</v>
      </c>
      <c r="AD8" s="69">
        <v>4</v>
      </c>
      <c r="AE8" s="69">
        <v>310</v>
      </c>
      <c r="AF8" s="69">
        <v>256</v>
      </c>
      <c r="AG8" s="69">
        <v>50</v>
      </c>
      <c r="AH8" s="69">
        <v>306</v>
      </c>
      <c r="AI8" s="71">
        <v>99.6</v>
      </c>
      <c r="AJ8" s="71">
        <v>94.5</v>
      </c>
      <c r="AK8" s="71">
        <v>95.9</v>
      </c>
      <c r="AL8" s="71">
        <v>96.5</v>
      </c>
      <c r="AM8" s="71">
        <v>96.6</v>
      </c>
      <c r="AN8" s="71">
        <v>97.2</v>
      </c>
      <c r="AO8" s="71">
        <v>97</v>
      </c>
      <c r="AP8" s="71">
        <v>97.8</v>
      </c>
      <c r="AQ8" s="71">
        <v>97</v>
      </c>
      <c r="AR8" s="71">
        <v>102.4</v>
      </c>
      <c r="AS8" s="71">
        <v>102.5</v>
      </c>
      <c r="AT8" s="71">
        <v>89.7</v>
      </c>
      <c r="AU8" s="71">
        <v>85.6</v>
      </c>
      <c r="AV8" s="71">
        <v>89.5</v>
      </c>
      <c r="AW8" s="71">
        <v>90.7</v>
      </c>
      <c r="AX8" s="71">
        <v>82.6</v>
      </c>
      <c r="AY8" s="71">
        <v>90.1</v>
      </c>
      <c r="AZ8" s="71">
        <v>89.6</v>
      </c>
      <c r="BA8" s="71">
        <v>89.7</v>
      </c>
      <c r="BB8" s="71">
        <v>89.3</v>
      </c>
      <c r="BC8" s="71">
        <v>84.1</v>
      </c>
      <c r="BD8" s="71">
        <v>84.7</v>
      </c>
      <c r="BE8" s="72">
        <v>1.7</v>
      </c>
      <c r="BF8" s="72">
        <v>7.7</v>
      </c>
      <c r="BG8" s="72">
        <v>10.6</v>
      </c>
      <c r="BH8" s="72">
        <v>12.4</v>
      </c>
      <c r="BI8" s="72">
        <v>15.8</v>
      </c>
      <c r="BJ8" s="72">
        <v>76.3</v>
      </c>
      <c r="BK8" s="72">
        <v>80.7</v>
      </c>
      <c r="BL8" s="72">
        <v>75.900000000000006</v>
      </c>
      <c r="BM8" s="72">
        <v>75.099999999999994</v>
      </c>
      <c r="BN8" s="72">
        <v>83.2</v>
      </c>
      <c r="BO8" s="72">
        <v>69.3</v>
      </c>
      <c r="BP8" s="71">
        <v>82</v>
      </c>
      <c r="BQ8" s="71">
        <v>78.8</v>
      </c>
      <c r="BR8" s="71">
        <v>72.599999999999994</v>
      </c>
      <c r="BS8" s="71">
        <v>72.5</v>
      </c>
      <c r="BT8" s="71">
        <v>62.1</v>
      </c>
      <c r="BU8" s="71">
        <v>72.599999999999994</v>
      </c>
      <c r="BV8" s="71">
        <v>73.5</v>
      </c>
      <c r="BW8" s="71">
        <v>74.099999999999994</v>
      </c>
      <c r="BX8" s="71">
        <v>74.400000000000006</v>
      </c>
      <c r="BY8" s="71">
        <v>66.5</v>
      </c>
      <c r="BZ8" s="71">
        <v>67.2</v>
      </c>
      <c r="CA8" s="72">
        <v>44023</v>
      </c>
      <c r="CB8" s="72">
        <v>45577</v>
      </c>
      <c r="CC8" s="72">
        <v>49712</v>
      </c>
      <c r="CD8" s="72">
        <v>51962</v>
      </c>
      <c r="CE8" s="72">
        <v>54391</v>
      </c>
      <c r="CF8" s="72">
        <v>50510</v>
      </c>
      <c r="CG8" s="72">
        <v>50958</v>
      </c>
      <c r="CH8" s="72">
        <v>52405</v>
      </c>
      <c r="CI8" s="72">
        <v>53523</v>
      </c>
      <c r="CJ8" s="72">
        <v>57368</v>
      </c>
      <c r="CK8" s="71">
        <v>56733</v>
      </c>
      <c r="CL8" s="72">
        <v>12380</v>
      </c>
      <c r="CM8" s="72">
        <v>13115</v>
      </c>
      <c r="CN8" s="72">
        <v>13376</v>
      </c>
      <c r="CO8" s="72">
        <v>13528</v>
      </c>
      <c r="CP8" s="72">
        <v>14280</v>
      </c>
      <c r="CQ8" s="72">
        <v>13552</v>
      </c>
      <c r="CR8" s="72">
        <v>13792</v>
      </c>
      <c r="CS8" s="72">
        <v>14290</v>
      </c>
      <c r="CT8" s="72">
        <v>15111</v>
      </c>
      <c r="CU8" s="72">
        <v>15986</v>
      </c>
      <c r="CV8" s="71">
        <v>16778</v>
      </c>
      <c r="CW8" s="72">
        <v>57.2</v>
      </c>
      <c r="CX8" s="72">
        <v>61</v>
      </c>
      <c r="CY8" s="72">
        <v>59.2</v>
      </c>
      <c r="CZ8" s="72">
        <v>58.3</v>
      </c>
      <c r="DA8" s="72">
        <v>66.900000000000006</v>
      </c>
      <c r="DB8" s="72">
        <v>55.8</v>
      </c>
      <c r="DC8" s="72">
        <v>56.1</v>
      </c>
      <c r="DD8" s="72">
        <v>56</v>
      </c>
      <c r="DE8" s="72">
        <v>56.2</v>
      </c>
      <c r="DF8" s="72">
        <v>60.8</v>
      </c>
      <c r="DG8" s="72">
        <v>58.8</v>
      </c>
      <c r="DH8" s="72">
        <v>22.6</v>
      </c>
      <c r="DI8" s="72">
        <v>23.2</v>
      </c>
      <c r="DJ8" s="72">
        <v>23.7</v>
      </c>
      <c r="DK8" s="72">
        <v>23.7</v>
      </c>
      <c r="DL8" s="72">
        <v>23.6</v>
      </c>
      <c r="DM8" s="72">
        <v>23.8</v>
      </c>
      <c r="DN8" s="72">
        <v>23.9</v>
      </c>
      <c r="DO8" s="72">
        <v>23.6</v>
      </c>
      <c r="DP8" s="72">
        <v>24.2</v>
      </c>
      <c r="DQ8" s="72">
        <v>24.1</v>
      </c>
      <c r="DR8" s="72">
        <v>24.8</v>
      </c>
      <c r="DS8" s="71">
        <v>60.7</v>
      </c>
      <c r="DT8" s="71">
        <v>64.599999999999994</v>
      </c>
      <c r="DU8" s="71">
        <v>66.8</v>
      </c>
      <c r="DV8" s="71">
        <v>69.2</v>
      </c>
      <c r="DW8" s="71">
        <v>67.8</v>
      </c>
      <c r="DX8" s="71">
        <v>49.8</v>
      </c>
      <c r="DY8" s="71">
        <v>50.9</v>
      </c>
      <c r="DZ8" s="71">
        <v>51.9</v>
      </c>
      <c r="EA8" s="71">
        <v>52.9</v>
      </c>
      <c r="EB8" s="71">
        <v>54.3</v>
      </c>
      <c r="EC8" s="71">
        <v>54.8</v>
      </c>
      <c r="ED8" s="71">
        <v>76.2</v>
      </c>
      <c r="EE8" s="71">
        <v>78.7</v>
      </c>
      <c r="EF8" s="71">
        <v>79.900000000000006</v>
      </c>
      <c r="EG8" s="71">
        <v>82.1</v>
      </c>
      <c r="EH8" s="71">
        <v>73.7</v>
      </c>
      <c r="EI8" s="71">
        <v>65</v>
      </c>
      <c r="EJ8" s="71">
        <v>66.8</v>
      </c>
      <c r="EK8" s="71">
        <v>68.2</v>
      </c>
      <c r="EL8" s="71">
        <v>69.400000000000006</v>
      </c>
      <c r="EM8" s="71">
        <v>69.900000000000006</v>
      </c>
      <c r="EN8" s="71">
        <v>70.3</v>
      </c>
      <c r="EO8" s="72">
        <v>51024126</v>
      </c>
      <c r="EP8" s="72">
        <v>50885790</v>
      </c>
      <c r="EQ8" s="72">
        <v>51226277</v>
      </c>
      <c r="ER8" s="72">
        <v>51256684</v>
      </c>
      <c r="ES8" s="72">
        <v>53891265</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2022-01-31T08:07:18Z</cp:lastPrinted>
  <dcterms:created xsi:type="dcterms:W3CDTF">2021-12-03T08:44:38Z</dcterms:created>
  <dcterms:modified xsi:type="dcterms:W3CDTF">2022-01-31T08:12:31Z</dcterms:modified>
  <cp:category/>
</cp:coreProperties>
</file>