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3照会・依頼等\72公営企業に係わる経営比較分析表(令和2年度）の分析等について\回答\"/>
    </mc:Choice>
  </mc:AlternateContent>
  <workbookProtection workbookAlgorithmName="SHA-512" workbookHashValue="Z42HGXHk0YE656uPu1wzlVCBwP18vSV3V/LJ99aajxVyu0twsI5yPjnF/JLXICc94baz+a1GaVladBYz3PQ/FQ==" workbookSaltValue="I2NYyUSgz036+c2KXjivL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<sst xmlns="http://schemas.openxmlformats.org/spreadsheetml/2006/main" count="228" uniqueCount="114">
  <si>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</si>
  <si>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</si>
  <si>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</si>
  <si>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</si>
  <si>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</si>
  <si>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</si>
  <si>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</si>
  <si>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</si>
  <si>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</si>
  <si>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</si>
  <si>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</si>
  <si>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</si>
  <si>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</si>
  <si>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</si>
  <si>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</si>
  <si>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</si>
  <si>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</si>
  <si>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</si>
  <si>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</si>
  <si>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</si>
  <si>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</si>
  <si>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</si>
  <si>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</si>
  <si>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</si>
  <si>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</si>
  <si>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</si>
  <si>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</si>
  <si>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</si>
  <si>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</si>
  <si>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</si>
  <si>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</si>
  <si>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</si>
  <si>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</si>
  <si>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</si>
  <si>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</si>
  <si>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</si>
  <si>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</si>
  <si>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</si>
  <si>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</si>
  <si>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</si>
  <si>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</si>
  <si>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</si>
  <si>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</si>
  <si>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</si>
  <si>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</si>
  <si>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</si>
  <si>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</si>
  <si>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</si>
  <si>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</si>
  <si>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</si>
  <si>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</si>
  <si>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</si>
  <si>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</si>
  <si>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</si>
  <si>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</si>
  <si>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</si>
  <si>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</si>
  <si>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</si>
  <si>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</si>
  <si>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</si>
  <si>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</si>
  <si>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</si>
  <si>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</si>
  <si>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</si>
  <si>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</si>
  <si>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</si>
  <si>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</si>
  <si>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</si>
  <si>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</si>
  <si>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</si>
  <si>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</si>
  <si>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</si>
  <si>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</si>
  <si>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</si>
  <si>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</si>
  <si>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</si>
  <si>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</si>
  <si>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</si>
  <si>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</si>
  <si>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</si>
  <si>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</si>
  <si>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</si>
  <si>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</si>
  <si>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</si>
  <si>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</si>
  <si>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</si>
  <si>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</si>
  <si>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</si>
  <si>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</si>
  <si>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</si>
  <si>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</si>
  <si>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</si>
  <si>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</si>
  <si>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</si>
  <si>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</si>
  <si>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</si>
  <si>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</si>
  <si>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</si>
  <si>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</si>
  <si>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</si>
  <si>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</si>
  <si>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</si>
  <si>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</si>
  <si>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</si>
  <si>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</si>
  <si>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</si>
  <si>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</si>
  <si>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</si>
  <si>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</si>
  <si>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</si>
  <si>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</si>
  <si>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前年度に比較して減少したが、100％を上回っていることから給水収益等により維持管理費や支払利息等の費用を賄えている。類似団体の平均と比較しても高い数値であり、安定した経営状況を維持している。
流動比率は、前年度と比較して増加している。100％を大きく上回っていることから短期的な債務に対する支払能力は十分に確保できている。
企業債残高対給水収益比率は、事業拡張期に借り入れた企業債の償還が進んでおり、類似団体の平均と比較しても低い数値である。
料金回収率は、前年度と比較して減少したが、100％を上回っていることから給水に係る経費を給水収益で賄えている。
給水原価は、前年度と比べほぼ横ばいである。経常経費の抑制を図ることで、給水原価及び料金回収率の改善につながるため、更に経営の効率性を高めていく。
施設利用率は、前年度と比較して減少しており、類似団体の平均と比較しても低い数値となっている。
今後の施設更新においては、施設規模の適正化や計画的な施設更新を行っていく。
有収率は、前年度と比較して増加したが、類似団体の平均と比較し低い数値である。今後も、漏水防止対策や経年管路の更新事業を推進し、有収率の向上を図っていく。</t>
    <rPh sb="118" eb="120">
      <t>ゾウカ</t>
    </rPh>
    <rPh sb="296" eb="297">
      <t>クラ</t>
    </rPh>
    <rPh sb="300" eb="301">
      <t>ヨコ</t>
    </rPh>
    <phoneticPr fontId="4"/>
  </si>
  <si>
    <t>有形固定資産減価償却率は前年度と比較し増加、管路経年化率は、管路の経年化により近年増加傾向にある。
管路更新率は、類似団体の平均より高い数値となり更新が進んでいる。（※表中の③平成30年度管路更新率の数値0.55は誤りで、正しくは1.35である。）
今後は、施設や管路の老朽化を示す、有形固定資産減価償却率や管路経年化率の状況を踏まえ、アセットマネジメントの手法を取り入れるなかで、施設の適切な維持管理を行うとともに、更新投資の最適化を図り、計画的・効率的に施設や管路等の更新を進めていく。</t>
    <rPh sb="19" eb="21">
      <t>ゾウカ</t>
    </rPh>
    <phoneticPr fontId="4"/>
  </si>
  <si>
    <t>本市の水道事業は、人口減少や節水機器の普及等により水需要の減少傾向が継続する厳しい経営環境のなか、経営戦略に基づく事業を着実に進め、経営の健全化に努めてきた。
経常収支比率及び料金回収率の指標からは、経営の健全性・効率性が継続的に確保されていると判断できる。
今後も、平成29年度に策定した「甲府市上下水道事業経営戦略」に基づき、中・長期的視点に立った経年化施設の整備及び管路更新等の事業を着実に進めることにより、施設の強靭化等を図り、健全で効率的な事業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</si>
</sst>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1.1299999999999999</c:v>
                </c:pt>
                <c:pt idx="1">
                  <c:v>1.03</c:v>
                </c:pt>
                <c:pt idx="2">
                  <c:v>0.55000000000000004</c:v>
                </c:pt>
                <c:pt idx="3">
                  <c:v>1.1000000000000001</c:v>
                </c:pt>
                <c:pt idx="4">
                  <c:v>0.89</c:v>
                </c:pt>
              </c:numCache>
            </c:numRef>
          </c:val>
          <c:extLst>
            <c:ext xmlns:c16="http://schemas.microsoft.com/office/drawing/2014/chart" uri="{C3380CC4-5D6E-409C-BE32-E72D297353CC}">
              <c16:uniqueId val="{00000000-241F-425E-84AF-A4EDEB67E7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241F-425E-84AF-A4EDEB67E7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47.34</c:v>
                </c:pt>
                <c:pt idx="1">
                  <c:v>46.61</c:v>
                </c:pt>
                <c:pt idx="2">
                  <c:v>45.93</c:v>
                </c:pt>
                <c:pt idx="3">
                  <c:v>44.96</c:v>
                </c:pt>
                <c:pt idx="4">
                  <c:v>44.16</c:v>
                </c:pt>
              </c:numCache>
            </c:numRef>
          </c:val>
          <c:extLst>
            <c:ext xmlns:c16="http://schemas.microsoft.com/office/drawing/2014/chart" uri="{C3380CC4-5D6E-409C-BE32-E72D297353CC}">
              <c16:uniqueId val="{00000000-7B96-497C-95D6-87F95E3309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7B96-497C-95D6-87F95E3309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81.19</c:v>
                </c:pt>
                <c:pt idx="1">
                  <c:v>82.49</c:v>
                </c:pt>
                <c:pt idx="2">
                  <c:v>82.65</c:v>
                </c:pt>
                <c:pt idx="3">
                  <c:v>82.9</c:v>
                </c:pt>
                <c:pt idx="4">
                  <c:v>85.36</c:v>
                </c:pt>
              </c:numCache>
            </c:numRef>
          </c:val>
          <c:extLst>
            <c:ext xmlns:c16="http://schemas.microsoft.com/office/drawing/2014/chart" uri="{C3380CC4-5D6E-409C-BE32-E72D297353CC}">
              <c16:uniqueId val="{00000000-0B92-4105-B737-A6A002A61B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0B92-4105-B737-A6A002A61B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129.32</c:v>
                </c:pt>
                <c:pt idx="1">
                  <c:v>131.30000000000001</c:v>
                </c:pt>
                <c:pt idx="2">
                  <c:v>128.19</c:v>
                </c:pt>
                <c:pt idx="3">
                  <c:v>122.14</c:v>
                </c:pt>
                <c:pt idx="4">
                  <c:v>120.46</c:v>
                </c:pt>
              </c:numCache>
            </c:numRef>
          </c:val>
          <c:extLst>
            <c:ext xmlns:c16="http://schemas.microsoft.com/office/drawing/2014/chart" uri="{C3380CC4-5D6E-409C-BE32-E72D297353CC}">
              <c16:uniqueId val="{00000000-99BF-4B27-B2D3-706481A77C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99BF-4B27-B2D3-706481A77C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50.34</c:v>
                </c:pt>
                <c:pt idx="1">
                  <c:v>51.03</c:v>
                </c:pt>
                <c:pt idx="2">
                  <c:v>51.79</c:v>
                </c:pt>
                <c:pt idx="3">
                  <c:v>51.74</c:v>
                </c:pt>
                <c:pt idx="4">
                  <c:v>52.54</c:v>
                </c:pt>
              </c:numCache>
            </c:numRef>
          </c:val>
          <c:extLst>
            <c:ext xmlns:c16="http://schemas.microsoft.com/office/drawing/2014/chart" uri="{C3380CC4-5D6E-409C-BE32-E72D297353CC}">
              <c16:uniqueId val="{00000000-2DA2-496E-A805-ACAA838B70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2DA2-496E-A805-ACAA838B70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11.12</c:v>
                </c:pt>
                <c:pt idx="1">
                  <c:v>11.51</c:v>
                </c:pt>
                <c:pt idx="2">
                  <c:v>12.53</c:v>
                </c:pt>
                <c:pt idx="3">
                  <c:v>13.61</c:v>
                </c:pt>
                <c:pt idx="4">
                  <c:v>15.12</c:v>
                </c:pt>
              </c:numCache>
            </c:numRef>
          </c:val>
          <c:extLst>
            <c:ext xmlns:c16="http://schemas.microsoft.com/office/drawing/2014/chart" uri="{C3380CC4-5D6E-409C-BE32-E72D297353CC}">
              <c16:uniqueId val="{00000000-D1B0-4FF9-B81A-3F26D7CDA1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D1B0-4FF9-B81A-3F26D7CDA1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A3-45B0-BBA4-ECC6713BE2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11A3-45B0-BBA4-ECC6713BE2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429.64</c:v>
                </c:pt>
                <c:pt idx="1">
                  <c:v>531.17999999999995</c:v>
                </c:pt>
                <c:pt idx="2">
                  <c:v>508.17</c:v>
                </c:pt>
                <c:pt idx="3">
                  <c:v>301.54000000000002</c:v>
                </c:pt>
                <c:pt idx="4">
                  <c:v>367.15</c:v>
                </c:pt>
              </c:numCache>
            </c:numRef>
          </c:val>
          <c:extLst>
            <c:ext xmlns:c16="http://schemas.microsoft.com/office/drawing/2014/chart" uri="{C3380CC4-5D6E-409C-BE32-E72D297353CC}">
              <c16:uniqueId val="{00000000-5240-47EC-9239-79FC020569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5240-47EC-9239-79FC020569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93.02</c:v>
                </c:pt>
                <c:pt idx="1">
                  <c:v>81.569999999999993</c:v>
                </c:pt>
                <c:pt idx="2">
                  <c:v>71.069999999999993</c:v>
                </c:pt>
                <c:pt idx="3">
                  <c:v>60.26</c:v>
                </c:pt>
                <c:pt idx="4">
                  <c:v>48.64</c:v>
                </c:pt>
              </c:numCache>
            </c:numRef>
          </c:val>
          <c:extLst>
            <c:ext xmlns:c16="http://schemas.microsoft.com/office/drawing/2014/chart" uri="{C3380CC4-5D6E-409C-BE32-E72D297353CC}">
              <c16:uniqueId val="{00000000-EA28-466A-9269-E173670B83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EA28-466A-9269-E173670B83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125.67</c:v>
                </c:pt>
                <c:pt idx="1">
                  <c:v>128.71</c:v>
                </c:pt>
                <c:pt idx="2">
                  <c:v>125.08</c:v>
                </c:pt>
                <c:pt idx="3">
                  <c:v>118.47</c:v>
                </c:pt>
                <c:pt idx="4">
                  <c:v>116.9</c:v>
                </c:pt>
              </c:numCache>
            </c:numRef>
          </c:val>
          <c:extLst>
            <c:ext xmlns:c16="http://schemas.microsoft.com/office/drawing/2014/chart" uri="{C3380CC4-5D6E-409C-BE32-E72D297353CC}">
              <c16:uniqueId val="{00000000-E349-4839-8571-FD9A21BA5D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E349-4839-8571-FD9A21BA5D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131.36000000000001</c:v>
                </c:pt>
                <c:pt idx="1">
                  <c:v>128.16</c:v>
                </c:pt>
                <c:pt idx="2">
                  <c:v>131.79</c:v>
                </c:pt>
                <c:pt idx="3">
                  <c:v>138.88999999999999</c:v>
                </c:pt>
                <c:pt idx="4">
                  <c:v>139.1</c:v>
                </c:pt>
              </c:numCache>
            </c:numRef>
          </c:val>
          <c:extLst>
            <c:ext xmlns:c16="http://schemas.microsoft.com/office/drawing/2014/chart" uri="{C3380CC4-5D6E-409C-BE32-E72D297353CC}">
              <c16:uniqueId val="{00000000-61C6-40F5-B406-C988306C26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61C6-40F5-B406-C988306C26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山梨県　甲府市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187048</v>
      </c>
      <c r="AM8" s="71"/>
      <c r="AN8" s="71"/>
      <c r="AO8" s="71"/>
      <c r="AP8" s="71"/>
      <c r="AQ8" s="71"/>
      <c r="AR8" s="71"/>
      <c r="AS8" s="71"/>
      <c r="AT8" s="67">
        <f>データ!$S$6</f>
        <v>212.47</v>
      </c>
      <c r="AU8" s="68"/>
      <c r="AV8" s="68"/>
      <c r="AW8" s="68"/>
      <c r="AX8" s="68"/>
      <c r="AY8" s="68"/>
      <c r="AZ8" s="68"/>
      <c r="BA8" s="68"/>
      <c r="BB8" s="70">
        <f>データ!$T$6</f>
        <v>880.35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91.23</v>
      </c>
      <c r="J10" s="68"/>
      <c r="K10" s="68"/>
      <c r="L10" s="68"/>
      <c r="M10" s="68"/>
      <c r="N10" s="68"/>
      <c r="O10" s="69"/>
      <c r="P10" s="70">
        <f>データ!$P$6</f>
        <v>98.78</v>
      </c>
      <c r="Q10" s="70"/>
      <c r="R10" s="70"/>
      <c r="S10" s="70"/>
      <c r="T10" s="70"/>
      <c r="U10" s="70"/>
      <c r="V10" s="70"/>
      <c r="W10" s="71">
        <f>データ!$Q$6</f>
        <v>2937</v>
      </c>
      <c r="X10" s="71"/>
      <c r="Y10" s="71"/>
      <c r="Z10" s="71"/>
      <c r="AA10" s="71"/>
      <c r="AB10" s="71"/>
      <c r="AC10" s="71"/>
      <c r="AD10" s="2"/>
      <c r="AE10" s="2"/>
      <c r="AF10" s="2"/>
      <c r="AG10" s="2"/>
      <c r="AH10" s="4"/>
      <c r="AI10" s="4"/>
      <c r="AJ10" s="4"/>
      <c r="AK10" s="4"/>
      <c r="AL10" s="71">
        <f>データ!$U$6</f>
        <v>234569</v>
      </c>
      <c r="AM10" s="71"/>
      <c r="AN10" s="71"/>
      <c r="AO10" s="71"/>
      <c r="AP10" s="71"/>
      <c r="AQ10" s="71"/>
      <c r="AR10" s="71"/>
      <c r="AS10" s="71"/>
      <c r="AT10" s="67">
        <f>データ!$V$6</f>
        <v>92.45</v>
      </c>
      <c r="AU10" s="68"/>
      <c r="AV10" s="68"/>
      <c r="AW10" s="68"/>
      <c r="AX10" s="68"/>
      <c r="AY10" s="68"/>
      <c r="AZ10" s="68"/>
      <c r="BA10" s="68"/>
      <c r="BB10" s="70">
        <f>データ!$W$6</f>
        <v>2537.25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6CIWl3Sx3ez1E61T9hwvFIjs5Jfp+Z/gqTnkdCDteXxHCe1BdmFS8jNFew+Rj3NLXD3h59WtHVa0wxXSE+ZSw==" saltValue="lVMgZErlgSmAgoHNE64W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192015</v>
      </c>
      <c r="D6" s="34">
        <f t="shared" si="3"/>
        <v>46</v>
      </c>
      <c r="E6" s="34">
        <f t="shared" si="3"/>
        <v>1</v>
      </c>
      <c r="F6" s="34">
        <f t="shared" si="3"/>
        <v>0</v>
      </c>
      <c r="G6" s="34">
        <f t="shared" si="3"/>
        <v>1</v>
      </c>
      <c r="H6" s="34" t="str">
        <f t="shared" si="3"/>
        <v>山梨県　甲府市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91.23</v>
      </c>
      <c r="P6" s="35">
        <f t="shared" si="3"/>
        <v>98.78</v>
      </c>
      <c r="Q6" s="35">
        <f t="shared" si="3"/>
        <v>2937</v>
      </c>
      <c r="R6" s="35">
        <f t="shared" si="3"/>
        <v>187048</v>
      </c>
      <c r="S6" s="35">
        <f t="shared" si="3"/>
        <v>212.47</v>
      </c>
      <c r="T6" s="35">
        <f t="shared" si="3"/>
        <v>880.35</v>
      </c>
      <c r="U6" s="35">
        <f t="shared" si="3"/>
        <v>234569</v>
      </c>
      <c r="V6" s="35">
        <f t="shared" si="3"/>
        <v>92.45</v>
      </c>
      <c r="W6" s="35">
        <f t="shared" si="3"/>
        <v>2537.25</v>
      </c>
      <c r="X6" s="36">
        <f>IF(X7="",NA(),X7)</f>
        <v>129.32</v>
      </c>
      <c r="Y6" s="36">
        <f t="shared" ref="Y6:AG6" si="4">IF(Y7="",NA(),Y7)</f>
        <v>131.30000000000001</v>
      </c>
      <c r="Z6" s="36">
        <f t="shared" si="4"/>
        <v>128.19</v>
      </c>
      <c r="AA6" s="36">
        <f t="shared" si="4"/>
        <v>122.14</v>
      </c>
      <c r="AB6" s="36">
        <f t="shared" si="4"/>
        <v>120.46</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429.64</v>
      </c>
      <c r="AU6" s="36">
        <f t="shared" ref="AU6:BC6" si="6">IF(AU7="",NA(),AU7)</f>
        <v>531.17999999999995</v>
      </c>
      <c r="AV6" s="36">
        <f t="shared" si="6"/>
        <v>508.17</v>
      </c>
      <c r="AW6" s="36">
        <f t="shared" si="6"/>
        <v>301.54000000000002</v>
      </c>
      <c r="AX6" s="36">
        <f t="shared" si="6"/>
        <v>367.15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93.02</v>
      </c>
      <c r="BF6" s="36">
        <f t="shared" ref="BF6:BN6" si="7">IF(BF7="",NA(),BF7)</f>
        <v>81.569999999999993</v>
      </c>
      <c r="BG6" s="36">
        <f t="shared" si="7"/>
        <v>71.069999999999993</v>
      </c>
      <c r="BH6" s="36">
        <f t="shared" si="7"/>
        <v>60.26</v>
      </c>
      <c r="BI6" s="36">
        <f t="shared" si="7"/>
        <v>48.64</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125.67</v>
      </c>
      <c r="BQ6" s="36">
        <f t="shared" ref="BQ6:BY6" si="8">IF(BQ7="",NA(),BQ7)</f>
        <v>128.71</v>
      </c>
      <c r="BR6" s="36">
        <f t="shared" si="8"/>
        <v>125.08</v>
      </c>
      <c r="BS6" s="36">
        <f t="shared" si="8"/>
        <v>118.47</v>
      </c>
      <c r="BT6" s="36">
        <f t="shared" si="8"/>
        <v>116.9</v>
      </c>
      <c r="BU6" s="36">
        <f t="shared" si="8"/>
        <v>107.61</v>
      </c>
      <c r="BV6" s="36">
        <f t="shared" si="8"/>
        <v>106.02</v>
      </c>
      <c r="BW6" s="36">
        <f t="shared" si="8"/>
        <v>104.84</v>
      </c>
      <c r="BX6" s="36">
        <f t="shared" si="8"/>
        <v>106.11</v>
      </c>
      <c r="BY6" s="36">
        <f t="shared" si="8"/>
        <v>103.75</v>
      </c>
      <c r="BZ6" s="35" t="str">
        <f>IF(BZ7="","",IF(BZ7="-","【-】","【"&amp;SUBSTITUTE(TEXT(BZ7,"#,##0.00"),"-","△")&amp;"】"))</f>
        <v>【100.05】</v>
      </c>
      <c r="CA6" s="36">
        <f>IF(CA7="",NA(),CA7)</f>
        <v>131.36000000000001</v>
      </c>
      <c r="CB6" s="36">
        <f t="shared" ref="CB6:CJ6" si="9">IF(CB7="",NA(),CB7)</f>
        <v>128.16</v>
      </c>
      <c r="CC6" s="36">
        <f t="shared" si="9"/>
        <v>131.79</v>
      </c>
      <c r="CD6" s="36">
        <f t="shared" si="9"/>
        <v>138.88999999999999</v>
      </c>
      <c r="CE6" s="36">
        <f t="shared" si="9"/>
        <v>139.1</v>
      </c>
      <c r="CF6" s="36">
        <f t="shared" si="9"/>
        <v>155.69</v>
      </c>
      <c r="CG6" s="36">
        <f t="shared" si="9"/>
        <v>158.6</v>
      </c>
      <c r="CH6" s="36">
        <f t="shared" si="9"/>
        <v>161.82</v>
      </c>
      <c r="CI6" s="36">
        <f t="shared" si="9"/>
        <v>161.03</v>
      </c>
      <c r="CJ6" s="36">
        <f t="shared" si="9"/>
        <v>159.93</v>
      </c>
      <c r="CK6" s="35" t="str">
        <f>IF(CK7="","",IF(CK7="-","【-】","【"&amp;SUBSTITUTE(TEXT(CK7,"#,##0.00"),"-","△")&amp;"】"))</f>
        <v>【166.40】</v>
      </c>
      <c r="CL6" s="36">
        <f>IF(CL7="",NA(),CL7)</f>
        <v>47.34</v>
      </c>
      <c r="CM6" s="36">
        <f t="shared" ref="CM6:CU6" si="10">IF(CM7="",NA(),CM7)</f>
        <v>46.61</v>
      </c>
      <c r="CN6" s="36">
        <f t="shared" si="10"/>
        <v>45.93</v>
      </c>
      <c r="CO6" s="36">
        <f t="shared" si="10"/>
        <v>44.96</v>
      </c>
      <c r="CP6" s="36">
        <f t="shared" si="10"/>
        <v>44.16</v>
      </c>
      <c r="CQ6" s="36">
        <f t="shared" si="10"/>
        <v>62.46</v>
      </c>
      <c r="CR6" s="36">
        <f t="shared" si="10"/>
        <v>62.88</v>
      </c>
      <c r="CS6" s="36">
        <f t="shared" si="10"/>
        <v>62.32</v>
      </c>
      <c r="CT6" s="36">
        <f t="shared" si="10"/>
        <v>61.71</v>
      </c>
      <c r="CU6" s="36">
        <f t="shared" si="10"/>
        <v>63.12</v>
      </c>
      <c r="CV6" s="35" t="str">
        <f>IF(CV7="","",IF(CV7="-","【-】","【"&amp;SUBSTITUTE(TEXT(CV7,"#,##0.00"),"-","△")&amp;"】"))</f>
        <v>【60.69】</v>
      </c>
      <c r="CW6" s="36">
        <f>IF(CW7="",NA(),CW7)</f>
        <v>81.19</v>
      </c>
      <c r="CX6" s="36">
        <f t="shared" ref="CX6:DF6" si="11">IF(CX7="",NA(),CX7)</f>
        <v>82.49</v>
      </c>
      <c r="CY6" s="36">
        <f t="shared" si="11"/>
        <v>82.65</v>
      </c>
      <c r="CZ6" s="36">
        <f t="shared" si="11"/>
        <v>82.9</v>
      </c>
      <c r="DA6" s="36">
        <f t="shared" si="11"/>
        <v>85.36</v>
      </c>
      <c r="DB6" s="36">
        <f t="shared" si="11"/>
        <v>90.62</v>
      </c>
      <c r="DC6" s="36">
        <f t="shared" si="11"/>
        <v>90.13</v>
      </c>
      <c r="DD6" s="36">
        <f t="shared" si="11"/>
        <v>90.19</v>
      </c>
      <c r="DE6" s="36">
        <f t="shared" si="11"/>
        <v>90.03</v>
      </c>
      <c r="DF6" s="36">
        <f t="shared" si="11"/>
        <v>90.09</v>
      </c>
      <c r="DG6" s="35" t="str">
        <f>IF(DG7="","",IF(DG7="-","【-】","【"&amp;SUBSTITUTE(TEXT(DG7,"#,##0.00"),"-","△")&amp;"】"))</f>
        <v>【89.82】</v>
      </c>
      <c r="DH6" s="36">
        <f>IF(DH7="",NA(),DH7)</f>
        <v>50.34</v>
      </c>
      <c r="DI6" s="36">
        <f t="shared" ref="DI6:DQ6" si="12">IF(DI7="",NA(),DI7)</f>
        <v>51.03</v>
      </c>
      <c r="DJ6" s="36">
        <f t="shared" si="12"/>
        <v>51.79</v>
      </c>
      <c r="DK6" s="36">
        <f t="shared" si="12"/>
        <v>51.74</v>
      </c>
      <c r="DL6" s="36">
        <f t="shared" si="12"/>
        <v>52.54</v>
      </c>
      <c r="DM6" s="36">
        <f t="shared" si="12"/>
        <v>48.01</v>
      </c>
      <c r="DN6" s="36">
        <f t="shared" si="12"/>
        <v>48.01</v>
      </c>
      <c r="DO6" s="36">
        <f t="shared" si="12"/>
        <v>48.86</v>
      </c>
      <c r="DP6" s="36">
        <f t="shared" si="12"/>
        <v>49.6</v>
      </c>
      <c r="DQ6" s="36">
        <f t="shared" si="12"/>
        <v>50.31</v>
      </c>
      <c r="DR6" s="35" t="str">
        <f>IF(DR7="","",IF(DR7="-","【-】","【"&amp;SUBSTITUTE(TEXT(DR7,"#,##0.00"),"-","△")&amp;"】"))</f>
        <v>【50.19】</v>
      </c>
      <c r="DS6" s="36">
        <f>IF(DS7="",NA(),DS7)</f>
        <v>11.12</v>
      </c>
      <c r="DT6" s="36">
        <f t="shared" ref="DT6:EB6" si="13">IF(DT7="",NA(),DT7)</f>
        <v>11.51</v>
      </c>
      <c r="DU6" s="36">
        <f t="shared" si="13"/>
        <v>12.53</v>
      </c>
      <c r="DV6" s="36">
        <f t="shared" si="13"/>
        <v>13.61</v>
      </c>
      <c r="DW6" s="36">
        <f t="shared" si="13"/>
        <v>15.12</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1.1299999999999999</v>
      </c>
      <c r="EE6" s="36">
        <f t="shared" ref="EE6:EM6" si="14">IF(EE7="",NA(),EE7)</f>
        <v>1.03</v>
      </c>
      <c r="EF6" s="36">
        <f t="shared" si="14"/>
        <v>0.55000000000000004</v>
      </c>
      <c r="EG6" s="36">
        <f t="shared" si="14"/>
        <v>1.1000000000000001</v>
      </c>
      <c r="EH6" s="36">
        <f t="shared" si="14"/>
        <v>0.89</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192015</v>
      </c>
      <c r="D7" s="38">
        <v>46</v>
      </c>
      <c r="E7" s="38">
        <v>1</v>
      </c>
      <c r="F7" s="38">
        <v>0</v>
      </c>
      <c r="G7" s="38">
        <v>1</v>
      </c>
      <c r="H7" s="38" t="s">
        <v>93</v>
      </c>
      <c r="I7" s="38" t="s">
        <v>94</v>
      </c>
      <c r="J7" s="38" t="s">
        <v>95</v>
      </c>
      <c r="K7" s="38" t="s">
        <v>96</v>
      </c>
      <c r="L7" s="38" t="s">
        <v>97</v>
      </c>
      <c r="M7" s="38" t="s">
        <v>98</v>
      </c>
      <c r="N7" s="39" t="s">
        <v>99</v>
      </c>
      <c r="O7" s="39">
        <v>91.23</v>
      </c>
      <c r="P7" s="39">
        <v>98.78</v>
      </c>
      <c r="Q7" s="39">
        <v>2937</v>
      </c>
      <c r="R7" s="39">
        <v>187048</v>
      </c>
      <c r="S7" s="39">
        <v>212.47</v>
      </c>
      <c r="T7" s="39">
        <v>880.35</v>
      </c>
      <c r="U7" s="39">
        <v>234569</v>
      </c>
      <c r="V7" s="39">
        <v>92.45</v>
      </c>
      <c r="W7" s="39">
        <v>2537.25</v>
      </c>
      <c r="X7" s="39">
        <v>129.32</v>
      </c>
      <c r="Y7" s="39">
        <v>131.30000000000001</v>
      </c>
      <c r="Z7" s="39">
        <v>128.19</v>
      </c>
      <c r="AA7" s="39">
        <v>122.14</v>
      </c>
      <c r="AB7" s="39">
        <v>120.46</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429.64</v>
      </c>
      <c r="AU7" s="39">
        <v>531.17999999999995</v>
      </c>
      <c r="AV7" s="39">
        <v>508.17</v>
      </c>
      <c r="AW7" s="39">
        <v>301.54000000000002</v>
      </c>
      <c r="AX7" s="39">
        <v>367.15</v>
      </c>
      <c r="AY7" s="39">
        <v>311.99</v>
      </c>
      <c r="AZ7" s="39">
        <v>307.83</v>
      </c>
      <c r="BA7" s="39">
        <v>318.89</v>
      </c>
      <c r="BB7" s="39">
        <v>309.10000000000002</v>
      </c>
      <c r="BC7" s="39">
        <v>306.08</v>
      </c>
      <c r="BD7" s="39">
        <v>260.31</v>
      </c>
      <c r="BE7" s="39">
        <v>93.02</v>
      </c>
      <c r="BF7" s="39">
        <v>81.569999999999993</v>
      </c>
      <c r="BG7" s="39">
        <v>71.069999999999993</v>
      </c>
      <c r="BH7" s="39">
        <v>60.26</v>
      </c>
      <c r="BI7" s="39">
        <v>48.64</v>
      </c>
      <c r="BJ7" s="39">
        <v>291.77999999999997</v>
      </c>
      <c r="BK7" s="39">
        <v>295.44</v>
      </c>
      <c r="BL7" s="39">
        <v>290.07</v>
      </c>
      <c r="BM7" s="39">
        <v>290.42</v>
      </c>
      <c r="BN7" s="39">
        <v>294.66000000000003</v>
      </c>
      <c r="BO7" s="39">
        <v>275.67</v>
      </c>
      <c r="BP7" s="39">
        <v>125.67</v>
      </c>
      <c r="BQ7" s="39">
        <v>128.71</v>
      </c>
      <c r="BR7" s="39">
        <v>125.08</v>
      </c>
      <c r="BS7" s="39">
        <v>118.47</v>
      </c>
      <c r="BT7" s="39">
        <v>116.9</v>
      </c>
      <c r="BU7" s="39">
        <v>107.61</v>
      </c>
      <c r="BV7" s="39">
        <v>106.02</v>
      </c>
      <c r="BW7" s="39">
        <v>104.84</v>
      </c>
      <c r="BX7" s="39">
        <v>106.11</v>
      </c>
      <c r="BY7" s="39">
        <v>103.75</v>
      </c>
      <c r="BZ7" s="39">
        <v>100.05</v>
      </c>
      <c r="CA7" s="39">
        <v>131.36000000000001</v>
      </c>
      <c r="CB7" s="39">
        <v>128.16</v>
      </c>
      <c r="CC7" s="39">
        <v>131.79</v>
      </c>
      <c r="CD7" s="39">
        <v>138.88999999999999</v>
      </c>
      <c r="CE7" s="39">
        <v>139.1</v>
      </c>
      <c r="CF7" s="39">
        <v>155.69</v>
      </c>
      <c r="CG7" s="39">
        <v>158.6</v>
      </c>
      <c r="CH7" s="39">
        <v>161.82</v>
      </c>
      <c r="CI7" s="39">
        <v>161.03</v>
      </c>
      <c r="CJ7" s="39">
        <v>159.93</v>
      </c>
      <c r="CK7" s="39">
        <v>166.4</v>
      </c>
      <c r="CL7" s="39">
        <v>47.34</v>
      </c>
      <c r="CM7" s="39">
        <v>46.61</v>
      </c>
      <c r="CN7" s="39">
        <v>45.93</v>
      </c>
      <c r="CO7" s="39">
        <v>44.96</v>
      </c>
      <c r="CP7" s="39">
        <v>44.16</v>
      </c>
      <c r="CQ7" s="39">
        <v>62.46</v>
      </c>
      <c r="CR7" s="39">
        <v>62.88</v>
      </c>
      <c r="CS7" s="39">
        <v>62.32</v>
      </c>
      <c r="CT7" s="39">
        <v>61.71</v>
      </c>
      <c r="CU7" s="39">
        <v>63.12</v>
      </c>
      <c r="CV7" s="39">
        <v>60.69</v>
      </c>
      <c r="CW7" s="39">
        <v>81.19</v>
      </c>
      <c r="CX7" s="39">
        <v>82.49</v>
      </c>
      <c r="CY7" s="39">
        <v>82.65</v>
      </c>
      <c r="CZ7" s="39">
        <v>82.9</v>
      </c>
      <c r="DA7" s="39">
        <v>85.36</v>
      </c>
      <c r="DB7" s="39">
        <v>90.62</v>
      </c>
      <c r="DC7" s="39">
        <v>90.13</v>
      </c>
      <c r="DD7" s="39">
        <v>90.19</v>
      </c>
      <c r="DE7" s="39">
        <v>90.03</v>
      </c>
      <c r="DF7" s="39">
        <v>90.09</v>
      </c>
      <c r="DG7" s="39">
        <v>89.82</v>
      </c>
      <c r="DH7" s="39">
        <v>50.34</v>
      </c>
      <c r="DI7" s="39">
        <v>51.03</v>
      </c>
      <c r="DJ7" s="39">
        <v>51.79</v>
      </c>
      <c r="DK7" s="39">
        <v>51.74</v>
      </c>
      <c r="DL7" s="39">
        <v>52.54</v>
      </c>
      <c r="DM7" s="39">
        <v>48.01</v>
      </c>
      <c r="DN7" s="39">
        <v>48.01</v>
      </c>
      <c r="DO7" s="39">
        <v>48.86</v>
      </c>
      <c r="DP7" s="39">
        <v>49.6</v>
      </c>
      <c r="DQ7" s="39">
        <v>50.31</v>
      </c>
      <c r="DR7" s="39">
        <v>50.19</v>
      </c>
      <c r="DS7" s="39">
        <v>11.12</v>
      </c>
      <c r="DT7" s="39">
        <v>11.51</v>
      </c>
      <c r="DU7" s="39">
        <v>12.53</v>
      </c>
      <c r="DV7" s="39">
        <v>13.61</v>
      </c>
      <c r="DW7" s="39">
        <v>15.12</v>
      </c>
      <c r="DX7" s="39">
        <v>16.170000000000002</v>
      </c>
      <c r="DY7" s="39">
        <v>16.600000000000001</v>
      </c>
      <c r="DZ7" s="39">
        <v>18.510000000000002</v>
      </c>
      <c r="EA7" s="39">
        <v>20.49</v>
      </c>
      <c r="EB7" s="39">
        <v>21.34</v>
      </c>
      <c r="EC7" s="39">
        <v>20.63</v>
      </c>
      <c r="ED7" s="39">
        <v>1.1299999999999999</v>
      </c>
      <c r="EE7" s="39">
        <v>1.03</v>
      </c>
      <c r="EF7" s="39">
        <v>0.55000000000000004</v>
      </c>
      <c r="EG7" s="39">
        <v>1.1000000000000001</v>
      </c>
      <c r="EH7" s="39">
        <v>0.89</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2021-12-03T06:49:06Z</dcterms:created>
  <dcterms:modified xsi:type="dcterms:W3CDTF">2022-01-14T08:09:33Z</dcterms:modified>
  <cp:category/>
</cp:coreProperties>
</file>