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Q:\11690_産業政策課\令和3年度\令和３年休業要請協力金（8月20日から9月12日分）\◎協力金一括申請\"/>
    </mc:Choice>
  </mc:AlternateContent>
  <bookViews>
    <workbookView xWindow="0" yWindow="0" windowWidth="23040" windowHeight="9096"/>
  </bookViews>
  <sheets>
    <sheet name="様式" sheetId="2" r:id="rId1"/>
    <sheet name="記載例⑩（月単位方式）" sheetId="3" r:id="rId2"/>
    <sheet name="記載例⑪（要請期間方式）" sheetId="4" r:id="rId3"/>
    <sheet name="記載例⑫（新規開店特例）" sheetId="5" r:id="rId4"/>
  </sheets>
  <definedNames>
    <definedName name="_xlnm.Print_Area" localSheetId="1">'記載例⑩（月単位方式）'!$B$1:$P$52</definedName>
    <definedName name="_xlnm.Print_Area" localSheetId="2">'記載例⑪（要請期間方式）'!$B$1:$P$52</definedName>
    <definedName name="_xlnm.Print_Area" localSheetId="3">'記載例⑫（新規開店特例）'!$B$1:$Q$52</definedName>
    <definedName name="_xlnm.Print_Area" localSheetId="0">様式!$B$2:$P$53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47" i="3" l="1"/>
  <c r="H43" i="3"/>
  <c r="N35" i="5" l="1"/>
  <c r="N33" i="5"/>
  <c r="N31" i="5"/>
  <c r="N23" i="5"/>
  <c r="N21" i="5"/>
  <c r="N18" i="5"/>
  <c r="N17" i="5"/>
  <c r="N15" i="5"/>
  <c r="N14" i="5"/>
  <c r="N35" i="4"/>
  <c r="N33" i="4"/>
  <c r="N31" i="4"/>
  <c r="N23" i="4"/>
  <c r="N21" i="4"/>
  <c r="N18" i="4"/>
  <c r="N17" i="4"/>
  <c r="N25" i="4" s="1"/>
  <c r="N15" i="4"/>
  <c r="N14" i="4"/>
  <c r="N35" i="3"/>
  <c r="N33" i="3"/>
  <c r="N31" i="3"/>
  <c r="N23" i="3"/>
  <c r="N21" i="3"/>
  <c r="N18" i="3"/>
  <c r="N17" i="3"/>
  <c r="N15" i="3"/>
  <c r="N14" i="3"/>
  <c r="N24" i="2"/>
  <c r="N22" i="2"/>
  <c r="N19" i="2"/>
  <c r="N18" i="2"/>
  <c r="N16" i="2"/>
  <c r="N15" i="2"/>
  <c r="N25" i="5" l="1"/>
  <c r="D17" i="5" s="1"/>
  <c r="D15" i="4"/>
  <c r="N49" i="4"/>
  <c r="E49" i="4" s="1"/>
  <c r="D22" i="4"/>
  <c r="D18" i="4"/>
  <c r="D20" i="4"/>
  <c r="C19" i="4" s="1"/>
  <c r="C34" i="4" s="1"/>
  <c r="D17" i="4"/>
  <c r="C16" i="4" s="1"/>
  <c r="C32" i="4" s="1"/>
  <c r="D14" i="4"/>
  <c r="C13" i="4" s="1"/>
  <c r="C30" i="4" s="1"/>
  <c r="N37" i="4" s="1"/>
  <c r="H41" i="4" s="1"/>
  <c r="M41" i="4" s="1"/>
  <c r="N25" i="3"/>
  <c r="N49" i="3" s="1"/>
  <c r="E49" i="3" s="1"/>
  <c r="D20" i="5" l="1"/>
  <c r="D15" i="5"/>
  <c r="D22" i="5"/>
  <c r="D14" i="5"/>
  <c r="D18" i="5"/>
  <c r="C16" i="5" s="1"/>
  <c r="C32" i="5" s="1"/>
  <c r="N49" i="5"/>
  <c r="E49" i="5" s="1"/>
  <c r="H47" i="4"/>
  <c r="H43" i="4"/>
  <c r="D14" i="3"/>
  <c r="C13" i="3" s="1"/>
  <c r="C30" i="3" s="1"/>
  <c r="N37" i="3" s="1"/>
  <c r="H41" i="3" s="1"/>
  <c r="M41" i="3" s="1"/>
  <c r="D18" i="3"/>
  <c r="D22" i="3"/>
  <c r="D20" i="3"/>
  <c r="C19" i="3" s="1"/>
  <c r="C34" i="3" s="1"/>
  <c r="D17" i="3"/>
  <c r="D15" i="3"/>
  <c r="C19" i="5" l="1"/>
  <c r="C34" i="5" s="1"/>
  <c r="C13" i="5"/>
  <c r="C30" i="5" s="1"/>
  <c r="N37" i="5" s="1"/>
  <c r="H41" i="5" s="1"/>
  <c r="C16" i="3"/>
  <c r="C32" i="3" s="1"/>
  <c r="N36" i="2"/>
  <c r="N34" i="2"/>
  <c r="N32" i="2"/>
  <c r="N26" i="2"/>
  <c r="M41" i="5" l="1"/>
  <c r="H43" i="5" s="1"/>
  <c r="N50" i="2"/>
  <c r="E50" i="2" s="1"/>
  <c r="H42" i="2"/>
  <c r="M42" i="2" s="1"/>
  <c r="D16" i="2"/>
  <c r="D18" i="2"/>
  <c r="D15" i="2"/>
  <c r="D19" i="2"/>
  <c r="D21" i="2"/>
  <c r="D23" i="2"/>
  <c r="H47" i="5" l="1"/>
  <c r="H48" i="2"/>
  <c r="H44" i="2"/>
  <c r="C14" i="2"/>
  <c r="C31" i="2" s="1"/>
  <c r="N38" i="2" s="1"/>
  <c r="C20" i="2"/>
  <c r="C17" i="2"/>
  <c r="C33" i="2" s="1"/>
  <c r="C35" i="2"/>
</calcChain>
</file>

<file path=xl/sharedStrings.xml><?xml version="1.0" encoding="utf-8"?>
<sst xmlns="http://schemas.openxmlformats.org/spreadsheetml/2006/main" count="451" uniqueCount="63">
  <si>
    <t>円</t>
    <rPh sb="0" eb="1">
      <t>エン</t>
    </rPh>
    <phoneticPr fontId="4"/>
  </si>
  <si>
    <t>÷</t>
    <phoneticPr fontId="4"/>
  </si>
  <si>
    <t>日</t>
    <rPh sb="0" eb="1">
      <t>ニチ</t>
    </rPh>
    <phoneticPr fontId="4"/>
  </si>
  <si>
    <t>＝</t>
    <phoneticPr fontId="4"/>
  </si>
  <si>
    <t>開店日</t>
    <rPh sb="0" eb="3">
      <t>カイテンビ</t>
    </rPh>
    <phoneticPr fontId="4"/>
  </si>
  <si>
    <t>計算式</t>
    <rPh sb="0" eb="3">
      <t>ケイサンシキ</t>
    </rPh>
    <phoneticPr fontId="4"/>
  </si>
  <si>
    <t>期間の売上高÷期間の全日数</t>
    <rPh sb="0" eb="2">
      <t>キカン</t>
    </rPh>
    <rPh sb="3" eb="6">
      <t>ウリアゲダカ</t>
    </rPh>
    <rPh sb="7" eb="9">
      <t>キカン</t>
    </rPh>
    <rPh sb="10" eb="13">
      <t>ゼンニッスウ</t>
    </rPh>
    <phoneticPr fontId="4"/>
  </si>
  <si>
    <t>月又は期間の売上高÷月又は期間の全日数</t>
    <rPh sb="0" eb="1">
      <t>ツキ</t>
    </rPh>
    <rPh sb="1" eb="2">
      <t>マタ</t>
    </rPh>
    <rPh sb="3" eb="5">
      <t>キカン</t>
    </rPh>
    <rPh sb="6" eb="9">
      <t>ウリアゲダカ</t>
    </rPh>
    <rPh sb="10" eb="11">
      <t>ツキ</t>
    </rPh>
    <rPh sb="11" eb="12">
      <t>マタ</t>
    </rPh>
    <rPh sb="13" eb="15">
      <t>キカン</t>
    </rPh>
    <rPh sb="16" eb="19">
      <t>ゼンニッスウ</t>
    </rPh>
    <phoneticPr fontId="4"/>
  </si>
  <si>
    <t>開店後のいずれかの月</t>
    <rPh sb="0" eb="3">
      <t>カイテンゴ</t>
    </rPh>
    <rPh sb="9" eb="10">
      <t>ツキ</t>
    </rPh>
    <phoneticPr fontId="4"/>
  </si>
  <si>
    <t>計算方法</t>
    <rPh sb="0" eb="2">
      <t>ケイサン</t>
    </rPh>
    <rPh sb="2" eb="4">
      <t>ホウホウ</t>
    </rPh>
    <phoneticPr fontId="4"/>
  </si>
  <si>
    <t>※中小企業は、売上高方式又は売上高減少額方式のいずれかを申請者が選択できます。</t>
    <rPh sb="1" eb="5">
      <t>チュウショウキギョウ</t>
    </rPh>
    <rPh sb="7" eb="10">
      <t>ウリアゲダカ</t>
    </rPh>
    <rPh sb="10" eb="12">
      <t>ホウシキ</t>
    </rPh>
    <rPh sb="12" eb="13">
      <t>マタ</t>
    </rPh>
    <rPh sb="14" eb="17">
      <t>ウリアゲダカ</t>
    </rPh>
    <rPh sb="17" eb="19">
      <t>ゲンショウ</t>
    </rPh>
    <rPh sb="19" eb="20">
      <t>ガク</t>
    </rPh>
    <rPh sb="20" eb="22">
      <t>ホウシキ</t>
    </rPh>
    <rPh sb="28" eb="31">
      <t>シンセイシャ</t>
    </rPh>
    <rPh sb="32" eb="34">
      <t>センタク</t>
    </rPh>
    <phoneticPr fontId="4"/>
  </si>
  <si>
    <t>③　売上高減少額方式による１日当たりの協力金交付額（千円未満切り上げ）の計算</t>
    <rPh sb="2" eb="5">
      <t>ウリアゲダカ</t>
    </rPh>
    <rPh sb="5" eb="8">
      <t>ゲンショウガク</t>
    </rPh>
    <rPh sb="8" eb="10">
      <t>ホウシキ</t>
    </rPh>
    <rPh sb="14" eb="15">
      <t>ニチ</t>
    </rPh>
    <rPh sb="15" eb="16">
      <t>ア</t>
    </rPh>
    <rPh sb="19" eb="22">
      <t>キョウリョクキン</t>
    </rPh>
    <rPh sb="22" eb="24">
      <t>コウフ</t>
    </rPh>
    <rPh sb="24" eb="25">
      <t>ガク</t>
    </rPh>
    <rPh sb="26" eb="28">
      <t>センエン</t>
    </rPh>
    <rPh sb="28" eb="30">
      <t>ミマン</t>
    </rPh>
    <rPh sb="30" eb="31">
      <t>キ</t>
    </rPh>
    <rPh sb="32" eb="33">
      <t>ア</t>
    </rPh>
    <rPh sb="36" eb="38">
      <t>ケイサン</t>
    </rPh>
    <phoneticPr fontId="4"/>
  </si>
  <si>
    <t>上記計算式による参照月等の１日当たりの売上高のうち最も有利なもの</t>
    <rPh sb="0" eb="2">
      <t>ジョウキ</t>
    </rPh>
    <rPh sb="2" eb="5">
      <t>ケイサンシキ</t>
    </rPh>
    <rPh sb="8" eb="10">
      <t>サンショウ</t>
    </rPh>
    <rPh sb="10" eb="11">
      <t>ヅキ</t>
    </rPh>
    <rPh sb="11" eb="12">
      <t>トウ</t>
    </rPh>
    <rPh sb="14" eb="15">
      <t>ニチ</t>
    </rPh>
    <rPh sb="15" eb="16">
      <t>ア</t>
    </rPh>
    <rPh sb="19" eb="22">
      <t>ウリアゲダカ</t>
    </rPh>
    <rPh sb="25" eb="26">
      <t>モット</t>
    </rPh>
    <rPh sb="27" eb="29">
      <t>ユウリ</t>
    </rPh>
    <phoneticPr fontId="4"/>
  </si>
  <si>
    <t>月単位方式</t>
    <rPh sb="0" eb="3">
      <t>ツキタンイ</t>
    </rPh>
    <rPh sb="3" eb="5">
      <t>ホウシキ</t>
    </rPh>
    <phoneticPr fontId="4"/>
  </si>
  <si>
    <t>要請期間方式</t>
    <rPh sb="0" eb="2">
      <t>ヨウセイ</t>
    </rPh>
    <rPh sb="2" eb="4">
      <t>キカン</t>
    </rPh>
    <rPh sb="4" eb="6">
      <t>ホウシキ</t>
    </rPh>
    <phoneticPr fontId="4"/>
  </si>
  <si>
    <t>要請期間方式</t>
    <rPh sb="0" eb="4">
      <t>ヨウセイキカン</t>
    </rPh>
    <rPh sb="4" eb="6">
      <t>ホウシキ</t>
    </rPh>
    <phoneticPr fontId="4"/>
  </si>
  <si>
    <t>開店後の令和３年７月までのいずれかの月の売上高を当該月の全日数で割る方法</t>
    <rPh sb="4" eb="6">
      <t>レイワ</t>
    </rPh>
    <rPh sb="7" eb="8">
      <t>ネン</t>
    </rPh>
    <rPh sb="9" eb="10">
      <t>ガツ</t>
    </rPh>
    <rPh sb="24" eb="26">
      <t>トウガイ</t>
    </rPh>
    <rPh sb="26" eb="27">
      <t>ツキ</t>
    </rPh>
    <rPh sb="28" eb="31">
      <t>ゼンニッスウ</t>
    </rPh>
    <rPh sb="32" eb="33">
      <t>ワ</t>
    </rPh>
    <rPh sb="34" eb="36">
      <t>ホウホウ</t>
    </rPh>
    <phoneticPr fontId="4"/>
  </si>
  <si>
    <t>開店日から令和３年８月１３日までの売上高をその期間の全日数で割る方法</t>
    <rPh sb="23" eb="25">
      <t>キカン</t>
    </rPh>
    <rPh sb="26" eb="29">
      <t>ゼンニッスウ</t>
    </rPh>
    <rPh sb="30" eb="31">
      <t>ワ</t>
    </rPh>
    <rPh sb="32" eb="34">
      <t>ホウホウ</t>
    </rPh>
    <phoneticPr fontId="4"/>
  </si>
  <si>
    <t>※上限額</t>
    <rPh sb="1" eb="4">
      <t>ジョウゲンガク</t>
    </rPh>
    <phoneticPr fontId="4"/>
  </si>
  <si>
    <t>=</t>
    <phoneticPr fontId="4"/>
  </si>
  <si>
    <r>
      <t>次のいずれかの計算方法を申請者が選択し、選択した計算方法に</t>
    </r>
    <r>
      <rPr>
        <sz val="11"/>
        <color theme="1"/>
        <rFont val="Segoe UI Symbol"/>
        <family val="2"/>
      </rPr>
      <t>☑</t>
    </r>
    <r>
      <rPr>
        <sz val="11"/>
        <color theme="1"/>
        <rFont val="Yu Gothic"/>
        <family val="2"/>
        <charset val="128"/>
      </rPr>
      <t>チェックを記入</t>
    </r>
    <r>
      <rPr>
        <sz val="11"/>
        <color theme="1"/>
        <rFont val="Yu Gothic"/>
        <family val="2"/>
        <scheme val="minor"/>
      </rPr>
      <t>してください。</t>
    </r>
    <rPh sb="0" eb="1">
      <t>ツギ</t>
    </rPh>
    <rPh sb="7" eb="9">
      <t>ケイサン</t>
    </rPh>
    <rPh sb="9" eb="11">
      <t>ホウホウ</t>
    </rPh>
    <rPh sb="12" eb="15">
      <t>シンセイシャ</t>
    </rPh>
    <rPh sb="16" eb="18">
      <t>センタク</t>
    </rPh>
    <rPh sb="20" eb="22">
      <t>センタク</t>
    </rPh>
    <rPh sb="24" eb="26">
      <t>ケイサン</t>
    </rPh>
    <rPh sb="26" eb="28">
      <t>ホウホウ</t>
    </rPh>
    <rPh sb="35" eb="37">
      <t>キニュウ</t>
    </rPh>
    <phoneticPr fontId="4"/>
  </si>
  <si>
    <r>
      <t>①で選択した計算方法に</t>
    </r>
    <r>
      <rPr>
        <sz val="11"/>
        <color theme="1"/>
        <rFont val="Segoe UI Symbol"/>
        <family val="2"/>
      </rPr>
      <t>☑</t>
    </r>
    <r>
      <rPr>
        <sz val="11"/>
        <color theme="1"/>
        <rFont val="Yu Gothic"/>
        <family val="2"/>
        <scheme val="minor"/>
      </rPr>
      <t>チェックを記入してください。</t>
    </r>
    <rPh sb="2" eb="4">
      <t>センタク</t>
    </rPh>
    <rPh sb="6" eb="8">
      <t>ケイサン</t>
    </rPh>
    <rPh sb="8" eb="10">
      <t>ホウホウ</t>
    </rPh>
    <rPh sb="17" eb="19">
      <t>キニュウ</t>
    </rPh>
    <phoneticPr fontId="4"/>
  </si>
  <si>
    <t>※色付きのセルに該当する売上高や日数等を記載してください。</t>
    <rPh sb="2" eb="3">
      <t>ツ</t>
    </rPh>
    <rPh sb="18" eb="19">
      <t>トウ</t>
    </rPh>
    <rPh sb="20" eb="22">
      <t>キサイ</t>
    </rPh>
    <phoneticPr fontId="4"/>
  </si>
  <si>
    <t>令和　年　　月</t>
    <rPh sb="0" eb="2">
      <t>レイワ</t>
    </rPh>
    <rPh sb="3" eb="4">
      <t>ネン</t>
    </rPh>
    <rPh sb="6" eb="7">
      <t>ガツ</t>
    </rPh>
    <phoneticPr fontId="4"/>
  </si>
  <si>
    <t>令和　年　月　日</t>
    <rPh sb="0" eb="2">
      <t>レイワ</t>
    </rPh>
    <rPh sb="3" eb="4">
      <t>ネン</t>
    </rPh>
    <rPh sb="5" eb="6">
      <t>ガツ</t>
    </rPh>
    <rPh sb="7" eb="8">
      <t>ニチ</t>
    </rPh>
    <phoneticPr fontId="4"/>
  </si>
  <si>
    <t>①　参照月等の１日当たりの売上高（１円未満切り上げ）の計算</t>
    <rPh sb="2" eb="5">
      <t>サンショウヅキ</t>
    </rPh>
    <rPh sb="5" eb="6">
      <t>トウ</t>
    </rPh>
    <rPh sb="8" eb="9">
      <t>ニチ</t>
    </rPh>
    <rPh sb="9" eb="10">
      <t>ア</t>
    </rPh>
    <rPh sb="13" eb="15">
      <t>ウリアゲ</t>
    </rPh>
    <rPh sb="15" eb="16">
      <t>ダカ</t>
    </rPh>
    <rPh sb="27" eb="29">
      <t>ケイサン</t>
    </rPh>
    <phoneticPr fontId="4"/>
  </si>
  <si>
    <t>(a)</t>
    <phoneticPr fontId="4"/>
  </si>
  <si>
    <t>(b)</t>
    <phoneticPr fontId="4"/>
  </si>
  <si>
    <t>×</t>
    <phoneticPr fontId="4"/>
  </si>
  <si>
    <t>※大企業は、本様式で申請してください。</t>
    <rPh sb="1" eb="4">
      <t>ダイキギョウ</t>
    </rPh>
    <rPh sb="6" eb="7">
      <t>ホン</t>
    </rPh>
    <rPh sb="7" eb="9">
      <t>ヨウシキ</t>
    </rPh>
    <rPh sb="10" eb="12">
      <t>シンセイ</t>
    </rPh>
    <phoneticPr fontId="4"/>
  </si>
  <si>
    <t>８月（又は9月）の売上高÷８月（又は9月）の全日数</t>
    <rPh sb="1" eb="2">
      <t>ツキ</t>
    </rPh>
    <rPh sb="3" eb="4">
      <t>マタ</t>
    </rPh>
    <rPh sb="6" eb="7">
      <t>ガツ</t>
    </rPh>
    <rPh sb="9" eb="12">
      <t>ウリアゲダカ</t>
    </rPh>
    <rPh sb="14" eb="15">
      <t>ガツ</t>
    </rPh>
    <rPh sb="16" eb="17">
      <t>マタ</t>
    </rPh>
    <rPh sb="19" eb="20">
      <t>ガツ</t>
    </rPh>
    <rPh sb="22" eb="25">
      <t>ゼンニッスウ</t>
    </rPh>
    <phoneticPr fontId="4"/>
  </si>
  <si>
    <t>令和元年８月（又は9月）の売上高を８月（又は9月）の全日数で割る方法</t>
    <rPh sb="0" eb="2">
      <t>レイワ</t>
    </rPh>
    <rPh sb="2" eb="4">
      <t>ガンネン</t>
    </rPh>
    <rPh sb="5" eb="6">
      <t>ガツ</t>
    </rPh>
    <rPh sb="7" eb="8">
      <t>マタ</t>
    </rPh>
    <rPh sb="10" eb="11">
      <t>ガツ</t>
    </rPh>
    <rPh sb="13" eb="15">
      <t>ウリアゲ</t>
    </rPh>
    <rPh sb="15" eb="16">
      <t>ダカ</t>
    </rPh>
    <rPh sb="18" eb="19">
      <t>ガツ</t>
    </rPh>
    <rPh sb="20" eb="21">
      <t>マタ</t>
    </rPh>
    <rPh sb="23" eb="24">
      <t>ガツ</t>
    </rPh>
    <rPh sb="26" eb="29">
      <t>ゼンニッスウ</t>
    </rPh>
    <rPh sb="30" eb="31">
      <t>ワ</t>
    </rPh>
    <rPh sb="32" eb="34">
      <t>ホウホウ</t>
    </rPh>
    <phoneticPr fontId="4"/>
  </si>
  <si>
    <t>÷</t>
    <phoneticPr fontId="4"/>
  </si>
  <si>
    <t>令和２年８月（又は9月）の売上高を８月（又は9月）の全日数で割る方法</t>
    <rPh sb="0" eb="2">
      <t>レイワ</t>
    </rPh>
    <rPh sb="3" eb="4">
      <t>ネン</t>
    </rPh>
    <rPh sb="5" eb="6">
      <t>ガツ</t>
    </rPh>
    <rPh sb="7" eb="8">
      <t>マタ</t>
    </rPh>
    <rPh sb="10" eb="11">
      <t>ガツ</t>
    </rPh>
    <rPh sb="13" eb="16">
      <t>ウリアゲダカ</t>
    </rPh>
    <rPh sb="18" eb="19">
      <t>ガツ</t>
    </rPh>
    <rPh sb="20" eb="21">
      <t>マタ</t>
    </rPh>
    <rPh sb="23" eb="24">
      <t>ガツ</t>
    </rPh>
    <rPh sb="26" eb="29">
      <t>ゼンニッスウ</t>
    </rPh>
    <rPh sb="30" eb="31">
      <t>ワ</t>
    </rPh>
    <rPh sb="32" eb="34">
      <t>ホウホウ</t>
    </rPh>
    <phoneticPr fontId="4"/>
  </si>
  <si>
    <t>＝</t>
    <phoneticPr fontId="4"/>
  </si>
  <si>
    <t>令和元年８月２０日から９月１２日までの売上高を
その期間の全日数で割る方法</t>
    <rPh sb="0" eb="2">
      <t>レイワ</t>
    </rPh>
    <rPh sb="2" eb="4">
      <t>ガンネン</t>
    </rPh>
    <rPh sb="5" eb="6">
      <t>ガツ</t>
    </rPh>
    <rPh sb="8" eb="9">
      <t>ニチ</t>
    </rPh>
    <rPh sb="12" eb="13">
      <t>ガツ</t>
    </rPh>
    <rPh sb="15" eb="16">
      <t>ニチ</t>
    </rPh>
    <rPh sb="19" eb="21">
      <t>ウリアゲ</t>
    </rPh>
    <rPh sb="21" eb="22">
      <t>ダカ</t>
    </rPh>
    <rPh sb="26" eb="28">
      <t>キカン</t>
    </rPh>
    <rPh sb="29" eb="32">
      <t>ゼンニッスウ</t>
    </rPh>
    <rPh sb="33" eb="34">
      <t>ワ</t>
    </rPh>
    <rPh sb="35" eb="37">
      <t>ホウホウ</t>
    </rPh>
    <phoneticPr fontId="4"/>
  </si>
  <si>
    <t>＝</t>
    <phoneticPr fontId="4"/>
  </si>
  <si>
    <t>令和２年８月２０日から９月１２日までの売上高を
その期間の全日数で割る方法</t>
    <rPh sb="0" eb="2">
      <t>レイワ</t>
    </rPh>
    <rPh sb="3" eb="4">
      <t>ネン</t>
    </rPh>
    <rPh sb="5" eb="6">
      <t>ガツ</t>
    </rPh>
    <rPh sb="8" eb="9">
      <t>ニチ</t>
    </rPh>
    <rPh sb="12" eb="13">
      <t>ガツ</t>
    </rPh>
    <rPh sb="15" eb="16">
      <t>ニチ</t>
    </rPh>
    <rPh sb="19" eb="22">
      <t>ウリアゲダカ</t>
    </rPh>
    <rPh sb="26" eb="28">
      <t>キカン</t>
    </rPh>
    <rPh sb="29" eb="32">
      <t>ゼンニッスウ</t>
    </rPh>
    <rPh sb="33" eb="34">
      <t>ワ</t>
    </rPh>
    <rPh sb="35" eb="37">
      <t>ホウホウ</t>
    </rPh>
    <phoneticPr fontId="4"/>
  </si>
  <si>
    <t>～</t>
    <phoneticPr fontId="4"/>
  </si>
  <si>
    <t>②　令和３年８月（又は9月）の１日当たりの売上高（１円未満切り上げ）の計算</t>
    <rPh sb="2" eb="4">
      <t>レイワ</t>
    </rPh>
    <rPh sb="5" eb="6">
      <t>ネン</t>
    </rPh>
    <rPh sb="7" eb="8">
      <t>ガツ</t>
    </rPh>
    <rPh sb="9" eb="10">
      <t>マタ</t>
    </rPh>
    <rPh sb="12" eb="13">
      <t>ガツ</t>
    </rPh>
    <rPh sb="16" eb="17">
      <t>ニチ</t>
    </rPh>
    <rPh sb="17" eb="18">
      <t>ア</t>
    </rPh>
    <rPh sb="21" eb="23">
      <t>ウリアゲ</t>
    </rPh>
    <rPh sb="23" eb="24">
      <t>ダカ</t>
    </rPh>
    <rPh sb="35" eb="37">
      <t>ケイサン</t>
    </rPh>
    <phoneticPr fontId="4"/>
  </si>
  <si>
    <t>令和３年８月２０日から９月１２日までの売上高を
その期間の全日数で割る方法</t>
    <rPh sb="0" eb="2">
      <t>レイワ</t>
    </rPh>
    <rPh sb="3" eb="4">
      <t>ネン</t>
    </rPh>
    <rPh sb="5" eb="6">
      <t>ガツ</t>
    </rPh>
    <rPh sb="8" eb="9">
      <t>ニチ</t>
    </rPh>
    <rPh sb="12" eb="13">
      <t>ガツ</t>
    </rPh>
    <rPh sb="15" eb="16">
      <t>ニチ</t>
    </rPh>
    <rPh sb="19" eb="22">
      <t>ウリアゲダカ</t>
    </rPh>
    <rPh sb="26" eb="28">
      <t>キカン</t>
    </rPh>
    <rPh sb="29" eb="32">
      <t>ゼンニッスウ</t>
    </rPh>
    <rPh sb="33" eb="34">
      <t>ワ</t>
    </rPh>
    <rPh sb="35" eb="37">
      <t>ホウホウ</t>
    </rPh>
    <phoneticPr fontId="4"/>
  </si>
  <si>
    <t>令和３年８月（又は9月）の売上高を８月（又は9月）の全日数で割る方法</t>
    <rPh sb="0" eb="2">
      <t>レイワ</t>
    </rPh>
    <rPh sb="3" eb="4">
      <t>ネン</t>
    </rPh>
    <rPh sb="5" eb="6">
      <t>ガツ</t>
    </rPh>
    <rPh sb="7" eb="8">
      <t>マタ</t>
    </rPh>
    <rPh sb="10" eb="11">
      <t>ガツ</t>
    </rPh>
    <rPh sb="13" eb="15">
      <t>ウリアゲ</t>
    </rPh>
    <rPh sb="15" eb="16">
      <t>ダカ</t>
    </rPh>
    <rPh sb="18" eb="19">
      <t>ガツ</t>
    </rPh>
    <rPh sb="20" eb="21">
      <t>マタ</t>
    </rPh>
    <rPh sb="23" eb="24">
      <t>ガツ</t>
    </rPh>
    <rPh sb="26" eb="29">
      <t>ゼンニッスウ</t>
    </rPh>
    <rPh sb="30" eb="31">
      <t>ワ</t>
    </rPh>
    <rPh sb="32" eb="34">
      <t>ホウホウ</t>
    </rPh>
    <phoneticPr fontId="4"/>
  </si>
  <si>
    <t>上記計算式による令和３年８月（又は9月）の１日当たりの売上高</t>
    <rPh sb="0" eb="2">
      <t>ジョウキ</t>
    </rPh>
    <rPh sb="2" eb="5">
      <t>ケイサンシキ</t>
    </rPh>
    <rPh sb="8" eb="10">
      <t>レイワ</t>
    </rPh>
    <rPh sb="11" eb="12">
      <t>ネン</t>
    </rPh>
    <rPh sb="13" eb="14">
      <t>ガツ</t>
    </rPh>
    <rPh sb="15" eb="16">
      <t>マタ</t>
    </rPh>
    <rPh sb="18" eb="19">
      <t>ガツ</t>
    </rPh>
    <rPh sb="22" eb="23">
      <t>ニチ</t>
    </rPh>
    <rPh sb="23" eb="24">
      <t>ア</t>
    </rPh>
    <rPh sb="27" eb="30">
      <t>ウリアゲダカ</t>
    </rPh>
    <phoneticPr fontId="4"/>
  </si>
  <si>
    <t>月単位方式（①で選択した月と同じ月）</t>
    <rPh sb="0" eb="3">
      <t>ツキタンイ</t>
    </rPh>
    <rPh sb="3" eb="5">
      <t>ホウシキ</t>
    </rPh>
    <phoneticPr fontId="4"/>
  </si>
  <si>
    <t>上記①で計算した参照月等の１日当たりの売上高から、上記②で計算した令和３年８月（又は9月）の1日当たりの売上高を控除して得られた金額に０．４を乗じて１日当たりの協力金交付額を計算します。</t>
    <rPh sb="0" eb="2">
      <t>ジョウキ</t>
    </rPh>
    <rPh sb="4" eb="6">
      <t>ケイサン</t>
    </rPh>
    <rPh sb="8" eb="11">
      <t>サンショウヅキ</t>
    </rPh>
    <rPh sb="11" eb="12">
      <t>トウ</t>
    </rPh>
    <rPh sb="14" eb="15">
      <t>ニチ</t>
    </rPh>
    <rPh sb="15" eb="16">
      <t>ア</t>
    </rPh>
    <rPh sb="19" eb="22">
      <t>ウリアゲダカ</t>
    </rPh>
    <rPh sb="25" eb="27">
      <t>ジョウキ</t>
    </rPh>
    <rPh sb="29" eb="31">
      <t>ケイサン</t>
    </rPh>
    <rPh sb="33" eb="35">
      <t>レイワ</t>
    </rPh>
    <rPh sb="36" eb="37">
      <t>ネン</t>
    </rPh>
    <rPh sb="38" eb="39">
      <t>ガツ</t>
    </rPh>
    <rPh sb="40" eb="41">
      <t>マタ</t>
    </rPh>
    <rPh sb="43" eb="44">
      <t>ガツ</t>
    </rPh>
    <rPh sb="47" eb="48">
      <t>ニチ</t>
    </rPh>
    <rPh sb="48" eb="49">
      <t>ア</t>
    </rPh>
    <rPh sb="52" eb="55">
      <t>ウリアゲダカ</t>
    </rPh>
    <rPh sb="56" eb="58">
      <t>コウジョ</t>
    </rPh>
    <rPh sb="60" eb="61">
      <t>エ</t>
    </rPh>
    <rPh sb="64" eb="66">
      <t>キンガク</t>
    </rPh>
    <rPh sb="71" eb="72">
      <t>ジョウ</t>
    </rPh>
    <rPh sb="75" eb="76">
      <t>ニチ</t>
    </rPh>
    <rPh sb="76" eb="77">
      <t>ア</t>
    </rPh>
    <rPh sb="80" eb="83">
      <t>キョウリョクキン</t>
    </rPh>
    <rPh sb="83" eb="85">
      <t>コウフ</t>
    </rPh>
    <rPh sb="85" eb="86">
      <t>ガク</t>
    </rPh>
    <rPh sb="87" eb="89">
      <t>ケイサン</t>
    </rPh>
    <phoneticPr fontId="4"/>
  </si>
  <si>
    <t>【措置区域内のグリーン・ゾーン認証施設が休業した場合の1日当たりの協力金交付額】</t>
    <rPh sb="1" eb="3">
      <t>ソチ</t>
    </rPh>
    <rPh sb="3" eb="6">
      <t>クイキナイ</t>
    </rPh>
    <rPh sb="15" eb="17">
      <t>ニンショウ</t>
    </rPh>
    <rPh sb="17" eb="19">
      <t>シセツ</t>
    </rPh>
    <rPh sb="20" eb="22">
      <t>キュウギョウ</t>
    </rPh>
    <rPh sb="24" eb="26">
      <t>バアイ</t>
    </rPh>
    <rPh sb="28" eb="29">
      <t>ニチ</t>
    </rPh>
    <rPh sb="29" eb="30">
      <t>ア</t>
    </rPh>
    <rPh sb="33" eb="36">
      <t>キョウリョクキン</t>
    </rPh>
    <rPh sb="36" eb="39">
      <t>コウフガク</t>
    </rPh>
    <phoneticPr fontId="4"/>
  </si>
  <si>
    <t>【計算方法】令和元年又は令和２年８月(又は９月)の１日当たりの売上高と令和３年８月（又は９月）の１日当たりの売上高を比較した売上高減少額×0.4（※上限額２０万円）</t>
    <rPh sb="1" eb="3">
      <t>ケイサン</t>
    </rPh>
    <rPh sb="3" eb="5">
      <t>ホウホウ</t>
    </rPh>
    <rPh sb="6" eb="8">
      <t>レイワ</t>
    </rPh>
    <rPh sb="8" eb="10">
      <t>ガンネン</t>
    </rPh>
    <rPh sb="10" eb="11">
      <t>マタ</t>
    </rPh>
    <rPh sb="12" eb="14">
      <t>レイワ</t>
    </rPh>
    <rPh sb="15" eb="16">
      <t>ネン</t>
    </rPh>
    <rPh sb="17" eb="18">
      <t>ガツ</t>
    </rPh>
    <rPh sb="19" eb="20">
      <t>マタ</t>
    </rPh>
    <rPh sb="22" eb="23">
      <t>ガツ</t>
    </rPh>
    <rPh sb="26" eb="27">
      <t>ニチ</t>
    </rPh>
    <rPh sb="27" eb="28">
      <t>ア</t>
    </rPh>
    <rPh sb="31" eb="33">
      <t>ウリアゲ</t>
    </rPh>
    <rPh sb="33" eb="34">
      <t>ダカ</t>
    </rPh>
    <rPh sb="35" eb="37">
      <t>レイワ</t>
    </rPh>
    <rPh sb="38" eb="39">
      <t>ネン</t>
    </rPh>
    <rPh sb="40" eb="41">
      <t>ガツ</t>
    </rPh>
    <rPh sb="42" eb="43">
      <t>マタ</t>
    </rPh>
    <rPh sb="45" eb="46">
      <t>ガツ</t>
    </rPh>
    <rPh sb="49" eb="50">
      <t>ニチ</t>
    </rPh>
    <rPh sb="50" eb="51">
      <t>ア</t>
    </rPh>
    <rPh sb="54" eb="57">
      <t>ウリアゲダカ</t>
    </rPh>
    <rPh sb="58" eb="60">
      <t>ヒカク</t>
    </rPh>
    <rPh sb="62" eb="65">
      <t>ウリアゲダカ</t>
    </rPh>
    <rPh sb="65" eb="68">
      <t>ゲンショウガク</t>
    </rPh>
    <rPh sb="74" eb="77">
      <t>ジョウゲンガク</t>
    </rPh>
    <rPh sb="79" eb="81">
      <t>マンエン</t>
    </rPh>
    <phoneticPr fontId="4"/>
  </si>
  <si>
    <t>【グリーン・ゾーン認証施設が時短営業した場合の１日当たりの協力金交付額】</t>
    <rPh sb="9" eb="11">
      <t>ニンショウ</t>
    </rPh>
    <rPh sb="11" eb="13">
      <t>シセツ</t>
    </rPh>
    <rPh sb="20" eb="22">
      <t>バアイ</t>
    </rPh>
    <phoneticPr fontId="4"/>
  </si>
  <si>
    <t>【計算方法】令和元年又は令和２年８月（又は９月）の１日当たりの売上高と令和３年８月（又は９月）の１日当たりの売上高を比較した売上高減少額×0.4（※上限額２０万円又は令和元年若しくは令和２年８月（又は９月）の１日当たりの売上高×0.3のいずれか低い額）</t>
    <rPh sb="1" eb="3">
      <t>ケイサン</t>
    </rPh>
    <rPh sb="3" eb="5">
      <t>ホウホウ</t>
    </rPh>
    <rPh sb="6" eb="8">
      <t>レイワ</t>
    </rPh>
    <rPh sb="8" eb="10">
      <t>ガンネン</t>
    </rPh>
    <rPh sb="10" eb="11">
      <t>マタ</t>
    </rPh>
    <rPh sb="12" eb="14">
      <t>レイワ</t>
    </rPh>
    <rPh sb="15" eb="16">
      <t>ネン</t>
    </rPh>
    <rPh sb="17" eb="18">
      <t>ガツ</t>
    </rPh>
    <rPh sb="19" eb="20">
      <t>マタ</t>
    </rPh>
    <rPh sb="22" eb="23">
      <t>ガツ</t>
    </rPh>
    <rPh sb="26" eb="27">
      <t>ニチ</t>
    </rPh>
    <rPh sb="27" eb="28">
      <t>ア</t>
    </rPh>
    <rPh sb="31" eb="33">
      <t>ウリアゲ</t>
    </rPh>
    <rPh sb="33" eb="34">
      <t>ダカ</t>
    </rPh>
    <rPh sb="35" eb="37">
      <t>レイワ</t>
    </rPh>
    <rPh sb="38" eb="39">
      <t>ネン</t>
    </rPh>
    <rPh sb="40" eb="41">
      <t>ガツ</t>
    </rPh>
    <rPh sb="42" eb="43">
      <t>マタ</t>
    </rPh>
    <rPh sb="45" eb="46">
      <t>ガツ</t>
    </rPh>
    <rPh sb="49" eb="50">
      <t>ニチ</t>
    </rPh>
    <rPh sb="50" eb="51">
      <t>ア</t>
    </rPh>
    <rPh sb="54" eb="57">
      <t>ウリアゲダカ</t>
    </rPh>
    <rPh sb="58" eb="60">
      <t>ヒカク</t>
    </rPh>
    <rPh sb="62" eb="65">
      <t>ウリアゲダカ</t>
    </rPh>
    <rPh sb="65" eb="68">
      <t>ゲンショウガク</t>
    </rPh>
    <rPh sb="74" eb="77">
      <t>ジョウゲンガク</t>
    </rPh>
    <rPh sb="79" eb="81">
      <t>マンエン</t>
    </rPh>
    <rPh sb="81" eb="82">
      <t>マタ</t>
    </rPh>
    <rPh sb="83" eb="85">
      <t>レイワ</t>
    </rPh>
    <rPh sb="85" eb="87">
      <t>ガンネン</t>
    </rPh>
    <rPh sb="87" eb="88">
      <t>モ</t>
    </rPh>
    <rPh sb="91" eb="93">
      <t>レイワ</t>
    </rPh>
    <rPh sb="94" eb="95">
      <t>ネン</t>
    </rPh>
    <rPh sb="96" eb="97">
      <t>ガツ</t>
    </rPh>
    <rPh sb="98" eb="99">
      <t>マタ</t>
    </rPh>
    <rPh sb="101" eb="102">
      <t>ガツ</t>
    </rPh>
    <rPh sb="105" eb="106">
      <t>ニチ</t>
    </rPh>
    <rPh sb="106" eb="107">
      <t>ア</t>
    </rPh>
    <rPh sb="110" eb="113">
      <t>ウリアゲダカ</t>
    </rPh>
    <rPh sb="122" eb="123">
      <t>ヒク</t>
    </rPh>
    <rPh sb="124" eb="125">
      <t>ガク</t>
    </rPh>
    <phoneticPr fontId="4"/>
  </si>
  <si>
    <t>（参考）令和元年若しくは令和２年８月（又は９月）の１日当たりの売上高×0.3</t>
    <rPh sb="1" eb="3">
      <t>サンコウ</t>
    </rPh>
    <rPh sb="19" eb="20">
      <t>マタ</t>
    </rPh>
    <rPh sb="22" eb="23">
      <t>ガツ</t>
    </rPh>
    <phoneticPr fontId="4"/>
  </si>
  <si>
    <t>参照月と令和３年８月(又は９月)の１日当たりの売上高を比べた減少額(a)-(b)</t>
    <rPh sb="0" eb="2">
      <t>サンショウ</t>
    </rPh>
    <rPh sb="2" eb="3">
      <t>ヅキ</t>
    </rPh>
    <rPh sb="4" eb="6">
      <t>レイワ</t>
    </rPh>
    <rPh sb="7" eb="8">
      <t>ネン</t>
    </rPh>
    <rPh sb="9" eb="10">
      <t>ガツ</t>
    </rPh>
    <rPh sb="11" eb="12">
      <t>マタ</t>
    </rPh>
    <rPh sb="14" eb="15">
      <t>ガツ</t>
    </rPh>
    <rPh sb="18" eb="19">
      <t>ニチ</t>
    </rPh>
    <rPh sb="19" eb="20">
      <t>ア</t>
    </rPh>
    <rPh sb="23" eb="26">
      <t>ウリアゲダカ</t>
    </rPh>
    <rPh sb="27" eb="28">
      <t>クラ</t>
    </rPh>
    <rPh sb="30" eb="33">
      <t>ゲンショウガク</t>
    </rPh>
    <phoneticPr fontId="4"/>
  </si>
  <si>
    <t>令和３年７月２５</t>
    <rPh sb="0" eb="2">
      <t>レイワ</t>
    </rPh>
    <rPh sb="3" eb="4">
      <t>ネン</t>
    </rPh>
    <rPh sb="5" eb="6">
      <t>ガツ</t>
    </rPh>
    <phoneticPr fontId="4"/>
  </si>
  <si>
    <t>【措置区域内のグリーン・ゾーン認証を受けていない施設が休業した場合の１日当たりの協力金交付額】</t>
    <rPh sb="1" eb="3">
      <t>ソチ</t>
    </rPh>
    <rPh sb="3" eb="6">
      <t>クイキナイ</t>
    </rPh>
    <rPh sb="15" eb="17">
      <t>ニンショウ</t>
    </rPh>
    <rPh sb="18" eb="19">
      <t>ウ</t>
    </rPh>
    <rPh sb="24" eb="26">
      <t>シセツ</t>
    </rPh>
    <rPh sb="27" eb="29">
      <t>キュウギョウ</t>
    </rPh>
    <rPh sb="31" eb="33">
      <t>バアイ</t>
    </rPh>
    <phoneticPr fontId="4"/>
  </si>
  <si>
    <t>令和２年１０月以降に新規開店した店舗等に関する特例</t>
    <rPh sb="18" eb="19">
      <t>トウ</t>
    </rPh>
    <phoneticPr fontId="4"/>
  </si>
  <si>
    <t>※売上高には、宅配やテイクアウトサービスなど休業等要請の対象とならない事業の売上高及び物販など飲食サービス以外の売上高を除くとともに、消費税及び地方消費税を含めないでください。</t>
    <rPh sb="1" eb="4">
      <t>ウリアゲダカ</t>
    </rPh>
    <rPh sb="7" eb="9">
      <t>タクハイ</t>
    </rPh>
    <rPh sb="22" eb="24">
      <t>キュウギョウ</t>
    </rPh>
    <rPh sb="24" eb="25">
      <t>トウ</t>
    </rPh>
    <rPh sb="25" eb="27">
      <t>ヨウセイ</t>
    </rPh>
    <rPh sb="28" eb="30">
      <t>タイショウ</t>
    </rPh>
    <rPh sb="35" eb="37">
      <t>ジギョウ</t>
    </rPh>
    <rPh sb="38" eb="41">
      <t>ウリアゲダカ</t>
    </rPh>
    <rPh sb="41" eb="42">
      <t>オヨ</t>
    </rPh>
    <rPh sb="43" eb="45">
      <t>ブッパン</t>
    </rPh>
    <rPh sb="47" eb="49">
      <t>インショク</t>
    </rPh>
    <rPh sb="53" eb="55">
      <t>イガイ</t>
    </rPh>
    <rPh sb="56" eb="59">
      <t>ウリアゲダカ</t>
    </rPh>
    <rPh sb="60" eb="61">
      <t>ノゾ</t>
    </rPh>
    <rPh sb="67" eb="70">
      <t>ショウヒゼイ</t>
    </rPh>
    <rPh sb="70" eb="71">
      <t>オヨ</t>
    </rPh>
    <rPh sb="72" eb="77">
      <t>チホウショウヒゼイ</t>
    </rPh>
    <rPh sb="78" eb="79">
      <t>フク</t>
    </rPh>
    <phoneticPr fontId="4"/>
  </si>
  <si>
    <t>休業の日の１日当たりの協力金交付額</t>
    <rPh sb="0" eb="2">
      <t>キュウギョウ</t>
    </rPh>
    <rPh sb="3" eb="4">
      <t>ヒ</t>
    </rPh>
    <rPh sb="6" eb="7">
      <t>ニチ</t>
    </rPh>
    <rPh sb="7" eb="8">
      <t>ア</t>
    </rPh>
    <rPh sb="11" eb="14">
      <t>キョウリョクキン</t>
    </rPh>
    <rPh sb="14" eb="17">
      <t>コウフガク</t>
    </rPh>
    <phoneticPr fontId="4"/>
  </si>
  <si>
    <t>時短営業の日の１日当たりの協力金交付額</t>
    <rPh sb="0" eb="2">
      <t>ジタン</t>
    </rPh>
    <rPh sb="2" eb="4">
      <t>エイギョウ</t>
    </rPh>
    <rPh sb="5" eb="6">
      <t>ヒ</t>
    </rPh>
    <rPh sb="8" eb="9">
      <t>ニチ</t>
    </rPh>
    <rPh sb="9" eb="10">
      <t>ア</t>
    </rPh>
    <rPh sb="13" eb="16">
      <t>キョウリョクキン</t>
    </rPh>
    <rPh sb="16" eb="19">
      <t>コウフガク</t>
    </rPh>
    <phoneticPr fontId="4"/>
  </si>
  <si>
    <t>【様式3-6-B】まん延防止等重点措置に伴う協力金計算用</t>
    <rPh sb="1" eb="3">
      <t>ヨウシキ</t>
    </rPh>
    <rPh sb="11" eb="12">
      <t>エン</t>
    </rPh>
    <rPh sb="12" eb="15">
      <t>ボウシトウ</t>
    </rPh>
    <rPh sb="15" eb="17">
      <t>ジュウテン</t>
    </rPh>
    <rPh sb="17" eb="19">
      <t>ソチ</t>
    </rPh>
    <rPh sb="20" eb="21">
      <t>トモナ</t>
    </rPh>
    <rPh sb="22" eb="25">
      <t>キョウリョクキン</t>
    </rPh>
    <rPh sb="25" eb="27">
      <t>ケイサン</t>
    </rPh>
    <rPh sb="27" eb="28">
      <t>ヨウ</t>
    </rPh>
    <phoneticPr fontId="4"/>
  </si>
  <si>
    <t>（山梨県休業要請協力金申請書（まん延防止等重点措置分）【様式2-6】に相当する様式）</t>
    <rPh sb="1" eb="4">
      <t>ヤマナシケン</t>
    </rPh>
    <rPh sb="4" eb="6">
      <t>キュウギョウ</t>
    </rPh>
    <rPh sb="6" eb="8">
      <t>ヨウセイ</t>
    </rPh>
    <rPh sb="8" eb="11">
      <t>キョウリョクキン</t>
    </rPh>
    <rPh sb="11" eb="14">
      <t>シンセイショ</t>
    </rPh>
    <rPh sb="17" eb="18">
      <t>エン</t>
    </rPh>
    <rPh sb="18" eb="21">
      <t>ボウシトウ</t>
    </rPh>
    <rPh sb="21" eb="23">
      <t>ジュウテン</t>
    </rPh>
    <rPh sb="23" eb="25">
      <t>ソチ</t>
    </rPh>
    <rPh sb="25" eb="26">
      <t>ブン</t>
    </rPh>
    <rPh sb="28" eb="30">
      <t>ヨウシキ</t>
    </rPh>
    <rPh sb="35" eb="37">
      <t>ソウトウ</t>
    </rPh>
    <rPh sb="39" eb="41">
      <t>ヨウシキ</t>
    </rPh>
    <phoneticPr fontId="4"/>
  </si>
  <si>
    <r>
      <t>○１日当たりの売上高及び協力金交付額計算書（</t>
    </r>
    <r>
      <rPr>
        <b/>
        <u/>
        <sz val="14"/>
        <color theme="1"/>
        <rFont val="Yu Gothic"/>
        <family val="3"/>
        <charset val="128"/>
        <scheme val="minor"/>
      </rPr>
      <t>売上高減少額方式用</t>
    </r>
    <r>
      <rPr>
        <b/>
        <sz val="14"/>
        <color theme="1"/>
        <rFont val="Yu Gothic"/>
        <family val="3"/>
        <charset val="128"/>
        <scheme val="minor"/>
      </rPr>
      <t>）</t>
    </r>
    <rPh sb="25" eb="28">
      <t>ゲンショウガク</t>
    </rPh>
    <rPh sb="28" eb="30">
      <t>ホウシキ</t>
    </rPh>
    <phoneticPr fontId="4"/>
  </si>
  <si>
    <t>＜記載例⑩　１日当たりの売上高を月単位方式で計算し、協力金交付額を売上高減少額方式で計算する場合＞</t>
    <rPh sb="1" eb="4">
      <t>キサイレイ</t>
    </rPh>
    <rPh sb="7" eb="8">
      <t>ニチ</t>
    </rPh>
    <rPh sb="8" eb="9">
      <t>ア</t>
    </rPh>
    <rPh sb="12" eb="15">
      <t>ウリアゲダカ</t>
    </rPh>
    <rPh sb="16" eb="19">
      <t>ツキタンイ</t>
    </rPh>
    <rPh sb="19" eb="21">
      <t>ホウシキ</t>
    </rPh>
    <rPh sb="22" eb="24">
      <t>ケイサン</t>
    </rPh>
    <rPh sb="26" eb="29">
      <t>キョウリョクキン</t>
    </rPh>
    <rPh sb="29" eb="32">
      <t>コウフガク</t>
    </rPh>
    <rPh sb="33" eb="36">
      <t>ウリアゲダカ</t>
    </rPh>
    <rPh sb="36" eb="39">
      <t>ゲンショウガク</t>
    </rPh>
    <rPh sb="39" eb="41">
      <t>ホウシキ</t>
    </rPh>
    <rPh sb="42" eb="44">
      <t>ケイサン</t>
    </rPh>
    <rPh sb="46" eb="48">
      <t>バアイ</t>
    </rPh>
    <phoneticPr fontId="4"/>
  </si>
  <si>
    <t>＜記載例⑪　１日当たりの売上高を要請期間方式で計算し、協力金交付額を売上高減少額方式で計算する場合＞</t>
    <rPh sb="1" eb="4">
      <t>キサイレイ</t>
    </rPh>
    <rPh sb="7" eb="8">
      <t>ニチ</t>
    </rPh>
    <rPh sb="8" eb="9">
      <t>ア</t>
    </rPh>
    <rPh sb="12" eb="15">
      <t>ウリアゲダカ</t>
    </rPh>
    <rPh sb="16" eb="18">
      <t>ヨウセイ</t>
    </rPh>
    <rPh sb="18" eb="20">
      <t>キカン</t>
    </rPh>
    <rPh sb="20" eb="22">
      <t>ホウシキ</t>
    </rPh>
    <rPh sb="23" eb="25">
      <t>ケイサン</t>
    </rPh>
    <rPh sb="27" eb="30">
      <t>キョウリョクキン</t>
    </rPh>
    <rPh sb="30" eb="33">
      <t>コウフガク</t>
    </rPh>
    <rPh sb="34" eb="37">
      <t>ウリアゲダカ</t>
    </rPh>
    <rPh sb="37" eb="40">
      <t>ゲンショウガク</t>
    </rPh>
    <rPh sb="40" eb="42">
      <t>ホウシキ</t>
    </rPh>
    <rPh sb="43" eb="45">
      <t>ケイサン</t>
    </rPh>
    <rPh sb="47" eb="49">
      <t>バアイ</t>
    </rPh>
    <phoneticPr fontId="4"/>
  </si>
  <si>
    <t>＜記載例⑫　１日当たりの売上高を新規開店等特例で計算し、協力金交付額を売上高減少額方式で計算する場合＞</t>
    <rPh sb="1" eb="4">
      <t>キサイレイ</t>
    </rPh>
    <rPh sb="7" eb="8">
      <t>ニチ</t>
    </rPh>
    <rPh sb="8" eb="9">
      <t>ア</t>
    </rPh>
    <rPh sb="12" eb="15">
      <t>ウリアゲダカ</t>
    </rPh>
    <rPh sb="16" eb="18">
      <t>シンキ</t>
    </rPh>
    <rPh sb="18" eb="20">
      <t>カイテン</t>
    </rPh>
    <rPh sb="20" eb="21">
      <t>トウ</t>
    </rPh>
    <rPh sb="21" eb="23">
      <t>トクレイ</t>
    </rPh>
    <rPh sb="24" eb="26">
      <t>ケイサン</t>
    </rPh>
    <rPh sb="28" eb="31">
      <t>キョウリョクキン</t>
    </rPh>
    <rPh sb="31" eb="34">
      <t>コウフガク</t>
    </rPh>
    <rPh sb="35" eb="38">
      <t>ウリアゲダカ</t>
    </rPh>
    <rPh sb="38" eb="41">
      <t>ゲンショウガク</t>
    </rPh>
    <rPh sb="41" eb="43">
      <t>ホウシキ</t>
    </rPh>
    <rPh sb="44" eb="46">
      <t>ケイサン</t>
    </rPh>
    <rPh sb="48" eb="50">
      <t>バアイ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</si>
</sst>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Red]\(0\)"/>
    <numFmt numFmtId="177" formatCode="#,##0&quot;円&quot;"/>
  </numFmts>
  <fonts count="14">
    <font>
      <sz val="11"/>
      <color theme="1"/>
      <name val="Yu Gothic"/>
      <family val="2"/>
      <scheme val="minor"/>
    </font>
    <font>
      <sz val="11"/>
      <color theme="1"/>
      <name val="Yu Gothic"/>
      <family val="2"/>
      <charset val="128"/>
      <scheme val="minor"/>
    </font>
    <font>
      <sz val="11"/>
      <color theme="1"/>
      <name val="Yu Gothic"/>
      <family val="2"/>
      <scheme val="minor"/>
    </font>
    <font>
      <sz val="11"/>
      <color theme="1"/>
      <name val="Yu Gothic"/>
      <family val="2"/>
      <charset val="128"/>
    </font>
    <font>
      <sz val="6"/>
      <name val="Yu Gothic"/>
      <family val="3"/>
      <charset val="128"/>
      <scheme val="minor"/>
    </font>
    <font>
      <sz val="11"/>
      <color theme="1"/>
      <name val="Segoe UI Symbol"/>
      <family val="2"/>
    </font>
    <font>
      <b/>
      <sz val="11"/>
      <color theme="1"/>
      <name val="Yu Gothic"/>
      <family val="3"/>
      <charset val="128"/>
      <scheme val="minor"/>
    </font>
    <font>
      <sz val="11"/>
      <color rgb="FFFF0000"/>
      <name val="Yu Gothic"/>
      <family val="2"/>
      <scheme val="minor"/>
    </font>
    <font>
      <b/>
      <sz val="14"/>
      <color theme="1"/>
      <name val="Yu Gothic"/>
      <family val="3"/>
      <charset val="128"/>
      <scheme val="minor"/>
    </font>
    <font>
      <b/>
      <u/>
      <sz val="11"/>
      <color rgb="FFFF0000"/>
      <name val="Yu Gothic"/>
      <family val="3"/>
      <charset val="128"/>
      <scheme val="minor"/>
    </font>
    <font>
      <b/>
      <sz val="12"/>
      <color rgb="FFFF0000"/>
      <name val="Yu Gothic"/>
      <family val="3"/>
      <charset val="128"/>
      <scheme val="minor"/>
    </font>
    <font>
      <sz val="11"/>
      <color theme="1"/>
      <name val="Yu Gothic"/>
      <family val="3"/>
      <charset val="128"/>
      <scheme val="minor"/>
    </font>
    <font>
      <b/>
      <u/>
      <sz val="14"/>
      <color theme="1"/>
      <name val="Yu Gothic"/>
      <family val="3"/>
      <charset val="128"/>
      <scheme val="minor"/>
    </font>
    <font>
      <sz val="14"/>
      <color theme="1"/>
      <name val="Yu Gothic"/>
      <family val="3"/>
      <charset val="128"/>
      <scheme val="minor"/>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38">
    <border>
      <left/>
      <right/>
      <top/>
      <bottom/>
      <diagonal/>
    </border>
    <border>
      <left/>
      <right/>
      <top style="thin">
        <color indexed="64"/>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diagonal/>
    </border>
    <border>
      <left/>
      <right style="medium">
        <color indexed="64"/>
      </right>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2">
    <xf numFmtId="0" fontId="0" fillId="0" borderId="0"/>
    <xf numFmtId="38" fontId="2" fillId="0" borderId="0" applyFont="0" applyFill="0" applyBorder="0" applyAlignment="0" applyProtection="0">
      <alignment vertical="center"/>
    </xf>
  </cellStyleXfs>
  <cellXfs count="138">
    <xf numFmtId="0" fontId="0" fillId="0" borderId="0" xfId="0"/>
    <xf numFmtId="0" fontId="0" fillId="0" borderId="0" xfId="0" applyBorder="1"/>
    <xf numFmtId="0" fontId="0" fillId="2" borderId="2" xfId="0" applyFill="1" applyBorder="1"/>
    <xf numFmtId="0" fontId="0" fillId="0" borderId="7" xfId="0" applyBorder="1"/>
    <xf numFmtId="0" fontId="0" fillId="0" borderId="10" xfId="0" applyBorder="1"/>
    <xf numFmtId="0" fontId="0" fillId="0" borderId="12" xfId="0" applyBorder="1"/>
    <xf numFmtId="0" fontId="0" fillId="0" borderId="13" xfId="0" applyBorder="1"/>
    <xf numFmtId="0" fontId="0" fillId="0" borderId="15" xfId="0" applyBorder="1"/>
    <xf numFmtId="38" fontId="0" fillId="2" borderId="9" xfId="1" applyFont="1" applyFill="1" applyBorder="1" applyAlignment="1"/>
    <xf numFmtId="38" fontId="0" fillId="2" borderId="12" xfId="1" applyFont="1" applyFill="1" applyBorder="1" applyAlignment="1"/>
    <xf numFmtId="0" fontId="0" fillId="0" borderId="13" xfId="0" applyFill="1" applyBorder="1"/>
    <xf numFmtId="176" fontId="0" fillId="2" borderId="13" xfId="0" applyNumberFormat="1" applyFill="1" applyBorder="1"/>
    <xf numFmtId="0" fontId="0" fillId="0" borderId="17" xfId="0" applyBorder="1"/>
    <xf numFmtId="38" fontId="0" fillId="2" borderId="18" xfId="1" applyFont="1" applyFill="1" applyBorder="1" applyAlignment="1"/>
    <xf numFmtId="0" fontId="0" fillId="0" borderId="24" xfId="0" applyBorder="1"/>
    <xf numFmtId="0" fontId="0" fillId="3" borderId="2" xfId="0" applyFill="1" applyBorder="1"/>
    <xf numFmtId="0" fontId="0" fillId="0" borderId="2" xfId="0" applyFill="1" applyBorder="1"/>
    <xf numFmtId="0" fontId="0" fillId="0" borderId="11" xfId="0" applyFill="1" applyBorder="1" applyAlignment="1">
      <alignment horizontal="right"/>
    </xf>
    <xf numFmtId="0" fontId="6" fillId="0" borderId="21" xfId="0" applyFont="1" applyBorder="1"/>
    <xf numFmtId="0" fontId="7" fillId="0" borderId="0" xfId="0" applyFont="1" applyBorder="1"/>
    <xf numFmtId="0" fontId="0" fillId="0" borderId="4" xfId="0" applyBorder="1"/>
    <xf numFmtId="0" fontId="0" fillId="0" borderId="5" xfId="0" applyBorder="1"/>
    <xf numFmtId="0" fontId="0" fillId="0" borderId="11" xfId="0" applyBorder="1"/>
    <xf numFmtId="0" fontId="8" fillId="0" borderId="3" xfId="0" applyFont="1" applyBorder="1"/>
    <xf numFmtId="0" fontId="8" fillId="0" borderId="11" xfId="0" applyFont="1" applyBorder="1"/>
    <xf numFmtId="0" fontId="0" fillId="3" borderId="13" xfId="0" applyFill="1" applyBorder="1"/>
    <xf numFmtId="0" fontId="0" fillId="0" borderId="31" xfId="0" applyBorder="1"/>
    <xf numFmtId="0" fontId="0" fillId="0" borderId="27" xfId="0" applyFill="1" applyBorder="1"/>
    <xf numFmtId="0" fontId="0" fillId="0" borderId="28" xfId="0" applyFill="1" applyBorder="1"/>
    <xf numFmtId="0" fontId="0" fillId="0" borderId="30" xfId="0" applyFill="1" applyBorder="1" applyAlignment="1">
      <alignment horizontal="center"/>
    </xf>
    <xf numFmtId="38" fontId="0" fillId="0" borderId="30" xfId="1" applyFont="1" applyFill="1" applyBorder="1" applyAlignment="1">
      <alignment horizontal="center"/>
    </xf>
    <xf numFmtId="0" fontId="6" fillId="0" borderId="0" xfId="0" applyFont="1" applyBorder="1"/>
    <xf numFmtId="0" fontId="8" fillId="0" borderId="0" xfId="0" applyFont="1"/>
    <xf numFmtId="0" fontId="9" fillId="0" borderId="0" xfId="0" applyFont="1" applyBorder="1"/>
    <xf numFmtId="0" fontId="0" fillId="0" borderId="0" xfId="0" applyAlignment="1">
      <alignment horizontal="center"/>
    </xf>
    <xf numFmtId="0" fontId="0" fillId="0" borderId="0" xfId="0" applyAlignment="1">
      <alignment vertical="top"/>
    </xf>
    <xf numFmtId="38" fontId="0" fillId="0" borderId="0" xfId="0" applyNumberFormat="1" applyAlignment="1">
      <alignment horizontal="center" vertical="top"/>
    </xf>
    <xf numFmtId="0" fontId="6" fillId="0" borderId="34" xfId="0" applyFont="1" applyFill="1" applyBorder="1" applyAlignment="1">
      <alignment horizontal="left"/>
    </xf>
    <xf numFmtId="0" fontId="7" fillId="0" borderId="0" xfId="0" applyFont="1"/>
    <xf numFmtId="0" fontId="6" fillId="0" borderId="3" xfId="0" applyFont="1" applyFill="1" applyBorder="1" applyAlignment="1">
      <alignment horizontal="left" wrapText="1"/>
    </xf>
    <xf numFmtId="38" fontId="0" fillId="2" borderId="17" xfId="1" applyFont="1" applyFill="1" applyBorder="1" applyAlignment="1"/>
    <xf numFmtId="38" fontId="0" fillId="2" borderId="13" xfId="1" applyFont="1" applyFill="1" applyBorder="1" applyAlignment="1"/>
    <xf numFmtId="38" fontId="0" fillId="2" borderId="2" xfId="1" applyFont="1" applyFill="1" applyBorder="1" applyAlignment="1"/>
    <xf numFmtId="38" fontId="6" fillId="2" borderId="20" xfId="0" applyNumberFormat="1" applyFont="1" applyFill="1" applyBorder="1"/>
    <xf numFmtId="0" fontId="6" fillId="3" borderId="3" xfId="0" applyFont="1" applyFill="1" applyBorder="1" applyAlignment="1">
      <alignment horizontal="left" wrapText="1"/>
    </xf>
    <xf numFmtId="0" fontId="0" fillId="3" borderId="27" xfId="0" applyFill="1" applyBorder="1"/>
    <xf numFmtId="0" fontId="0" fillId="3" borderId="28" xfId="0" applyFill="1" applyBorder="1"/>
    <xf numFmtId="0" fontId="6" fillId="3" borderId="3" xfId="0" applyFont="1" applyFill="1" applyBorder="1" applyAlignment="1">
      <alignment horizontal="left"/>
    </xf>
    <xf numFmtId="38" fontId="0" fillId="2" borderId="30" xfId="1" applyFont="1" applyFill="1" applyBorder="1" applyAlignment="1">
      <alignment horizontal="right"/>
    </xf>
    <xf numFmtId="0" fontId="0" fillId="0" borderId="21" xfId="0" applyBorder="1"/>
    <xf numFmtId="0" fontId="10" fillId="0" borderId="0" xfId="0" applyFont="1"/>
    <xf numFmtId="38" fontId="11" fillId="2" borderId="20" xfId="0" applyNumberFormat="1" applyFont="1" applyFill="1" applyBorder="1" applyAlignment="1">
      <alignment horizontal="right"/>
    </xf>
    <xf numFmtId="0" fontId="0" fillId="0" borderId="20" xfId="0" applyBorder="1" applyAlignment="1">
      <alignment horizontal="center"/>
    </xf>
    <xf numFmtId="0" fontId="6" fillId="0" borderId="20" xfId="0" applyFont="1" applyBorder="1" applyAlignment="1">
      <alignment horizontal="center"/>
    </xf>
    <xf numFmtId="0" fontId="0" fillId="0" borderId="1" xfId="0" applyFill="1" applyBorder="1" applyAlignment="1">
      <alignment horizontal="center"/>
    </xf>
    <xf numFmtId="0" fontId="0" fillId="0" borderId="16" xfId="0" applyFill="1" applyBorder="1" applyAlignment="1">
      <alignment horizontal="center" vertical="center"/>
    </xf>
    <xf numFmtId="0" fontId="0" fillId="0" borderId="29" xfId="0" applyFill="1" applyBorder="1" applyAlignment="1">
      <alignment horizontal="center" vertical="center"/>
    </xf>
    <xf numFmtId="0" fontId="6" fillId="0" borderId="20" xfId="0" applyFont="1" applyBorder="1" applyAlignment="1">
      <alignment horizontal="center"/>
    </xf>
    <xf numFmtId="0" fontId="0" fillId="0" borderId="20" xfId="0" applyBorder="1" applyAlignment="1">
      <alignment horizontal="center"/>
    </xf>
    <xf numFmtId="0" fontId="0" fillId="2" borderId="17" xfId="0" applyFill="1" applyBorder="1"/>
    <xf numFmtId="0" fontId="0" fillId="2" borderId="13" xfId="0" applyFill="1" applyBorder="1"/>
    <xf numFmtId="38" fontId="0" fillId="0" borderId="30" xfId="1" applyFont="1" applyFill="1" applyBorder="1" applyAlignment="1">
      <alignment horizontal="right"/>
    </xf>
    <xf numFmtId="0" fontId="13" fillId="0" borderId="0" xfId="0" applyFont="1"/>
    <xf numFmtId="0" fontId="6" fillId="0" borderId="25" xfId="0" applyFont="1" applyFill="1" applyBorder="1" applyAlignment="1">
      <alignment horizontal="center"/>
    </xf>
    <xf numFmtId="0" fontId="6" fillId="0" borderId="22" xfId="0" applyFont="1" applyFill="1" applyBorder="1" applyAlignment="1">
      <alignment horizontal="center"/>
    </xf>
    <xf numFmtId="0" fontId="6" fillId="0" borderId="23" xfId="0" applyFont="1" applyFill="1" applyBorder="1" applyAlignment="1">
      <alignment horizontal="center"/>
    </xf>
    <xf numFmtId="177" fontId="6" fillId="2" borderId="32" xfId="1" applyNumberFormat="1" applyFont="1" applyFill="1" applyBorder="1" applyAlignment="1">
      <alignment horizontal="center"/>
    </xf>
    <xf numFmtId="177" fontId="6" fillId="2" borderId="33" xfId="1" applyNumberFormat="1" applyFont="1" applyFill="1" applyBorder="1" applyAlignment="1">
      <alignment horizontal="center"/>
    </xf>
    <xf numFmtId="0" fontId="0" fillId="0" borderId="9" xfId="0" applyBorder="1" applyAlignment="1">
      <alignment horizontal="left" wrapText="1"/>
    </xf>
    <xf numFmtId="0" fontId="0" fillId="0" borderId="2" xfId="0" applyBorder="1" applyAlignment="1">
      <alignment horizontal="left" wrapText="1"/>
    </xf>
    <xf numFmtId="0" fontId="0" fillId="0" borderId="2" xfId="0" applyBorder="1" applyAlignment="1">
      <alignment horizontal="left"/>
    </xf>
    <xf numFmtId="0" fontId="0" fillId="0" borderId="0" xfId="0" applyBorder="1" applyAlignment="1">
      <alignment horizontal="left"/>
    </xf>
    <xf numFmtId="0" fontId="0" fillId="0" borderId="7" xfId="0" applyBorder="1" applyAlignment="1">
      <alignment horizontal="left"/>
    </xf>
    <xf numFmtId="177" fontId="0" fillId="2" borderId="30" xfId="1" applyNumberFormat="1" applyFont="1" applyFill="1" applyBorder="1" applyAlignment="1">
      <alignment horizontal="center"/>
    </xf>
    <xf numFmtId="0" fontId="0" fillId="0" borderId="29" xfId="0" applyFill="1" applyBorder="1" applyAlignment="1">
      <alignment horizontal="right" shrinkToFit="1"/>
    </xf>
    <xf numFmtId="0" fontId="0" fillId="0" borderId="30" xfId="0" applyFill="1" applyBorder="1" applyAlignment="1">
      <alignment horizontal="right" shrinkToFit="1"/>
    </xf>
    <xf numFmtId="0" fontId="0" fillId="0" borderId="19" xfId="0" applyBorder="1" applyAlignment="1">
      <alignment horizontal="center"/>
    </xf>
    <xf numFmtId="0" fontId="0" fillId="0" borderId="20" xfId="0" applyBorder="1" applyAlignment="1">
      <alignment horizontal="center"/>
    </xf>
    <xf numFmtId="0" fontId="0" fillId="0" borderId="21" xfId="0" applyBorder="1" applyAlignment="1">
      <alignment horizontal="center"/>
    </xf>
    <xf numFmtId="0" fontId="0" fillId="0" borderId="25" xfId="0" applyBorder="1" applyAlignment="1">
      <alignment horizontal="center" shrinkToFit="1"/>
    </xf>
    <xf numFmtId="0" fontId="0" fillId="0" borderId="22" xfId="0" applyBorder="1" applyAlignment="1">
      <alignment horizontal="center" shrinkToFit="1"/>
    </xf>
    <xf numFmtId="0" fontId="0" fillId="0" borderId="26" xfId="0" applyBorder="1" applyAlignment="1">
      <alignment horizontal="center" shrinkToFit="1"/>
    </xf>
    <xf numFmtId="0" fontId="0" fillId="0" borderId="25" xfId="0" applyBorder="1" applyAlignment="1">
      <alignment horizontal="center"/>
    </xf>
    <xf numFmtId="0" fontId="0" fillId="0" borderId="22" xfId="0" applyBorder="1" applyAlignment="1">
      <alignment horizontal="center"/>
    </xf>
    <xf numFmtId="0" fontId="0" fillId="0" borderId="26" xfId="0" applyBorder="1" applyAlignment="1">
      <alignment horizontal="center"/>
    </xf>
    <xf numFmtId="0" fontId="0" fillId="0" borderId="0" xfId="0" applyBorder="1" applyAlignment="1">
      <alignment horizontal="left" wrapText="1"/>
    </xf>
    <xf numFmtId="0" fontId="6" fillId="0" borderId="19" xfId="0" applyFont="1" applyBorder="1" applyAlignment="1">
      <alignment horizontal="center" shrinkToFit="1"/>
    </xf>
    <xf numFmtId="0" fontId="6" fillId="0" borderId="20" xfId="0" applyFont="1" applyBorder="1" applyAlignment="1">
      <alignment horizontal="center" shrinkToFit="1"/>
    </xf>
    <xf numFmtId="38" fontId="11" fillId="2" borderId="20" xfId="1" applyFont="1" applyFill="1" applyBorder="1" applyAlignment="1">
      <alignment horizontal="right"/>
    </xf>
    <xf numFmtId="0" fontId="0" fillId="0" borderId="17" xfId="0" applyFill="1" applyBorder="1" applyAlignment="1">
      <alignment horizontal="left" wrapText="1" shrinkToFit="1"/>
    </xf>
    <xf numFmtId="0" fontId="0" fillId="0" borderId="24" xfId="0" applyFill="1" applyBorder="1" applyAlignment="1">
      <alignment horizontal="left" wrapText="1" shrinkToFit="1"/>
    </xf>
    <xf numFmtId="0" fontId="0" fillId="0" borderId="30" xfId="0" applyFill="1" applyBorder="1" applyAlignment="1">
      <alignment horizontal="left" vertical="center" wrapText="1"/>
    </xf>
    <xf numFmtId="0" fontId="0" fillId="0" borderId="31" xfId="0" applyFill="1" applyBorder="1" applyAlignment="1">
      <alignment horizontal="left" vertical="center" wrapText="1"/>
    </xf>
    <xf numFmtId="0" fontId="0" fillId="0" borderId="6" xfId="0" applyBorder="1" applyAlignment="1">
      <alignment horizontal="right"/>
    </xf>
    <xf numFmtId="0" fontId="0" fillId="0" borderId="1" xfId="0" applyBorder="1" applyAlignment="1">
      <alignment horizontal="right"/>
    </xf>
    <xf numFmtId="0" fontId="0" fillId="2" borderId="1" xfId="0" applyFill="1" applyBorder="1" applyAlignment="1">
      <alignment horizontal="center"/>
    </xf>
    <xf numFmtId="0" fontId="0" fillId="2" borderId="8" xfId="0" applyFill="1" applyBorder="1" applyAlignment="1">
      <alignment horizontal="center"/>
    </xf>
    <xf numFmtId="0" fontId="0" fillId="0" borderId="29" xfId="0" applyFill="1" applyBorder="1" applyAlignment="1">
      <alignment horizontal="right"/>
    </xf>
    <xf numFmtId="0" fontId="0" fillId="0" borderId="30" xfId="0" applyFill="1" applyBorder="1" applyAlignment="1">
      <alignment horizontal="right"/>
    </xf>
    <xf numFmtId="0" fontId="6" fillId="0" borderId="22" xfId="0" applyFont="1" applyFill="1" applyBorder="1" applyAlignment="1">
      <alignment horizontal="left" wrapText="1"/>
    </xf>
    <xf numFmtId="0" fontId="6" fillId="0" borderId="26" xfId="0" applyFont="1" applyFill="1" applyBorder="1" applyAlignment="1">
      <alignment horizontal="left" wrapText="1"/>
    </xf>
    <xf numFmtId="0" fontId="6" fillId="0" borderId="4" xfId="0" applyFont="1" applyFill="1" applyBorder="1" applyAlignment="1">
      <alignment horizontal="left" wrapText="1"/>
    </xf>
    <xf numFmtId="0" fontId="6" fillId="0" borderId="5" xfId="0" applyFont="1" applyFill="1" applyBorder="1" applyAlignment="1">
      <alignment horizontal="left" wrapText="1"/>
    </xf>
    <xf numFmtId="0" fontId="0" fillId="0" borderId="16" xfId="0" applyFill="1" applyBorder="1" applyAlignment="1">
      <alignment horizontal="center" vertical="center"/>
    </xf>
    <xf numFmtId="0" fontId="0" fillId="0" borderId="29" xfId="0" applyFill="1" applyBorder="1" applyAlignment="1">
      <alignment horizontal="center" vertical="center"/>
    </xf>
    <xf numFmtId="0" fontId="6" fillId="3" borderId="22" xfId="0" applyFont="1" applyFill="1" applyBorder="1" applyAlignment="1">
      <alignment horizontal="left" wrapText="1"/>
    </xf>
    <xf numFmtId="0" fontId="6" fillId="3" borderId="26" xfId="0" applyFont="1" applyFill="1" applyBorder="1" applyAlignment="1">
      <alignment horizontal="left" wrapText="1"/>
    </xf>
    <xf numFmtId="0" fontId="6" fillId="0" borderId="19" xfId="0" applyFont="1" applyBorder="1" applyAlignment="1">
      <alignment horizontal="center"/>
    </xf>
    <xf numFmtId="0" fontId="6" fillId="0" borderId="20" xfId="0" applyFont="1" applyBorder="1" applyAlignment="1">
      <alignment horizontal="center"/>
    </xf>
    <xf numFmtId="0" fontId="6" fillId="0" borderId="21" xfId="0" applyFont="1" applyBorder="1" applyAlignment="1">
      <alignment horizontal="center"/>
    </xf>
    <xf numFmtId="0" fontId="0" fillId="3" borderId="14" xfId="0" applyFill="1" applyBorder="1" applyAlignment="1">
      <alignment horizontal="left" wrapText="1"/>
    </xf>
    <xf numFmtId="0" fontId="0" fillId="3" borderId="13" xfId="0" applyFill="1" applyBorder="1" applyAlignment="1">
      <alignment horizontal="left" wrapText="1"/>
    </xf>
    <xf numFmtId="0" fontId="0" fillId="3" borderId="15" xfId="0" applyFill="1" applyBorder="1" applyAlignment="1">
      <alignment horizontal="left" wrapText="1"/>
    </xf>
    <xf numFmtId="0" fontId="6" fillId="0" borderId="19" xfId="0" applyFont="1" applyFill="1" applyBorder="1" applyAlignment="1">
      <alignment horizontal="center"/>
    </xf>
    <xf numFmtId="0" fontId="6" fillId="0" borderId="20" xfId="0" applyFont="1" applyFill="1" applyBorder="1" applyAlignment="1">
      <alignment horizontal="center"/>
    </xf>
    <xf numFmtId="0" fontId="6" fillId="0" borderId="35" xfId="0" applyFont="1" applyFill="1" applyBorder="1" applyAlignment="1">
      <alignment horizontal="center"/>
    </xf>
    <xf numFmtId="177" fontId="6" fillId="2" borderId="36" xfId="1" applyNumberFormat="1" applyFont="1" applyFill="1" applyBorder="1" applyAlignment="1">
      <alignment horizontal="center"/>
    </xf>
    <xf numFmtId="177" fontId="6" fillId="2" borderId="37" xfId="1" applyNumberFormat="1" applyFont="1" applyFill="1" applyBorder="1" applyAlignment="1">
      <alignment horizontal="center"/>
    </xf>
    <xf numFmtId="0" fontId="0" fillId="0" borderId="3" xfId="0" applyBorder="1" applyAlignment="1">
      <alignment horizontal="left" vertical="center" wrapText="1"/>
    </xf>
    <xf numFmtId="0" fontId="0" fillId="0" borderId="4" xfId="0" applyBorder="1" applyAlignment="1">
      <alignment horizontal="left" vertical="center" wrapText="1"/>
    </xf>
    <xf numFmtId="0" fontId="0" fillId="0" borderId="5" xfId="0" applyBorder="1" applyAlignment="1">
      <alignment horizontal="left" vertical="center" wrapText="1"/>
    </xf>
    <xf numFmtId="0" fontId="7" fillId="0" borderId="11" xfId="0" applyFont="1" applyBorder="1" applyAlignment="1">
      <alignment horizontal="left"/>
    </xf>
    <xf numFmtId="0" fontId="7" fillId="0" borderId="0" xfId="0" applyFont="1" applyBorder="1" applyAlignment="1">
      <alignment horizontal="left"/>
    </xf>
    <xf numFmtId="0" fontId="7" fillId="0" borderId="7" xfId="0" applyFont="1" applyBorder="1" applyAlignment="1">
      <alignment horizontal="left"/>
    </xf>
    <xf numFmtId="0" fontId="6" fillId="3" borderId="22" xfId="0" applyFont="1" applyFill="1" applyBorder="1" applyAlignment="1">
      <alignment horizontal="left"/>
    </xf>
    <xf numFmtId="0" fontId="6" fillId="3" borderId="26" xfId="0" applyFont="1" applyFill="1" applyBorder="1" applyAlignment="1">
      <alignment horizontal="left"/>
    </xf>
    <xf numFmtId="0" fontId="0" fillId="0" borderId="17" xfId="0" applyFill="1" applyBorder="1" applyAlignment="1">
      <alignment horizontal="left" vertical="center" wrapText="1"/>
    </xf>
    <xf numFmtId="0" fontId="0" fillId="0" borderId="24" xfId="0" applyFill="1" applyBorder="1" applyAlignment="1">
      <alignment horizontal="left" vertical="center" wrapText="1"/>
    </xf>
    <xf numFmtId="58" fontId="0" fillId="2" borderId="1" xfId="0" applyNumberFormat="1" applyFill="1" applyBorder="1" applyAlignment="1">
      <alignment horizontal="center" shrinkToFit="1"/>
    </xf>
    <xf numFmtId="58" fontId="0" fillId="0" borderId="1" xfId="0" applyNumberFormat="1" applyFill="1" applyBorder="1" applyAlignment="1">
      <alignment horizontal="center"/>
    </xf>
    <xf numFmtId="0" fontId="0" fillId="0" borderId="1" xfId="0" applyFill="1" applyBorder="1" applyAlignment="1">
      <alignment horizontal="center"/>
    </xf>
    <xf numFmtId="0" fontId="0" fillId="0" borderId="8" xfId="0" applyFill="1" applyBorder="1" applyAlignment="1">
      <alignment horizontal="center"/>
    </xf>
    <xf numFmtId="0" fontId="0" fillId="0" borderId="17" xfId="0" applyFont="1" applyFill="1" applyBorder="1" applyAlignment="1">
      <alignment horizontal="left" wrapText="1"/>
    </xf>
    <xf numFmtId="0" fontId="1" fillId="0" borderId="17" xfId="0" applyFont="1" applyFill="1" applyBorder="1" applyAlignment="1">
      <alignment horizontal="left"/>
    </xf>
    <xf numFmtId="0" fontId="1" fillId="0" borderId="24" xfId="0" applyFont="1" applyFill="1" applyBorder="1" applyAlignment="1">
      <alignment horizontal="left"/>
    </xf>
    <xf numFmtId="0" fontId="0" fillId="0" borderId="30" xfId="0" applyFill="1" applyBorder="1" applyAlignment="1">
      <alignment horizontal="left" wrapText="1"/>
    </xf>
    <xf numFmtId="0" fontId="0" fillId="0" borderId="30" xfId="0" applyFill="1" applyBorder="1" applyAlignment="1">
      <alignment horizontal="left"/>
    </xf>
    <xf numFmtId="0" fontId="0" fillId="0" borderId="31" xfId="0" applyFill="1" applyBorder="1" applyAlignment="1">
      <alignment horizontal="left"/>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53"/>
  <sheetViews>
    <sheetView showGridLines="0" tabSelected="1" topLeftCell="A37" workbookViewId="0">
      <pane xSplit="1" topLeftCell="B1" activePane="topRight" state="frozen"/>
      <selection pane="topRight" activeCell="C41" sqref="C41:O41"/>
    </sheetView>
  </sheetViews>
  <sheetFormatPr defaultRowHeight="18"/>
  <cols>
    <col min="1" max="1" width="3.19921875" customWidth="1"/>
    <col min="2" max="2" width="2.19921875" customWidth="1"/>
    <col min="3" max="4" width="4" customWidth="1"/>
    <col min="5" max="5" width="2.3984375" customWidth="1"/>
    <col min="6" max="6" width="8.5" bestFit="1" customWidth="1"/>
    <col min="7" max="7" width="34.69921875" customWidth="1"/>
    <col min="8" max="8" width="10.3984375" bestFit="1" customWidth="1"/>
    <col min="9" max="10" width="3.19921875" customWidth="1"/>
    <col min="11" max="11" width="6.19921875" customWidth="1"/>
    <col min="12" max="13" width="3" bestFit="1" customWidth="1"/>
    <col min="14" max="14" width="9.19921875" bestFit="1" customWidth="1"/>
    <col min="15" max="15" width="3" bestFit="1" customWidth="1"/>
    <col min="16" max="16" width="3" customWidth="1"/>
    <col min="17" max="17" width="17.19921875" bestFit="1" customWidth="1"/>
    <col min="18" max="18" width="8.69921875" style="34"/>
  </cols>
  <sheetData>
    <row r="1" spans="1:18" ht="6" customHeight="1"/>
    <row r="2" spans="1:18" ht="22.2">
      <c r="B2" s="32" t="s">
        <v>57</v>
      </c>
      <c r="R2"/>
    </row>
    <row r="3" spans="1:18" ht="22.2">
      <c r="B3" s="32"/>
      <c r="C3" s="62" t="s">
        <v>58</v>
      </c>
      <c r="R3"/>
    </row>
    <row r="4" spans="1:18" ht="22.2">
      <c r="B4" s="32" t="s">
        <v>59</v>
      </c>
      <c r="R4"/>
    </row>
    <row r="5" spans="1:18" ht="6" customHeight="1">
      <c r="B5" s="85"/>
      <c r="C5" s="85"/>
      <c r="D5" s="85"/>
      <c r="E5" s="85"/>
      <c r="F5" s="85"/>
      <c r="G5" s="85"/>
      <c r="H5" s="85"/>
      <c r="I5" s="85"/>
      <c r="J5" s="85"/>
      <c r="K5" s="85"/>
      <c r="L5" s="85"/>
      <c r="M5" s="85"/>
      <c r="N5" s="85"/>
      <c r="O5" s="85"/>
      <c r="P5" s="85"/>
      <c r="R5"/>
    </row>
    <row r="6" spans="1:18">
      <c r="A6" s="22"/>
      <c r="B6" s="1" t="s">
        <v>10</v>
      </c>
      <c r="C6" s="1"/>
      <c r="D6" s="1"/>
      <c r="E6" s="1"/>
      <c r="F6" s="1"/>
      <c r="G6" s="1"/>
      <c r="H6" s="1"/>
      <c r="I6" s="1"/>
      <c r="J6" s="1"/>
      <c r="K6" s="1"/>
      <c r="L6" s="1"/>
      <c r="M6" s="1"/>
      <c r="N6" s="1"/>
    </row>
    <row r="7" spans="1:18">
      <c r="A7" s="22"/>
      <c r="B7" s="33" t="s">
        <v>29</v>
      </c>
      <c r="C7" s="1"/>
      <c r="D7" s="1"/>
      <c r="E7" s="1"/>
      <c r="F7" s="1"/>
      <c r="G7" s="1"/>
      <c r="H7" s="1"/>
      <c r="I7" s="1"/>
      <c r="J7" s="1"/>
      <c r="K7" s="1"/>
      <c r="L7" s="1"/>
      <c r="M7" s="1"/>
      <c r="N7" s="1"/>
    </row>
    <row r="8" spans="1:18" ht="18.600000000000001" thickBot="1">
      <c r="B8" s="38" t="s">
        <v>22</v>
      </c>
    </row>
    <row r="9" spans="1:18" ht="34.200000000000003" customHeight="1">
      <c r="B9" s="118" t="s">
        <v>54</v>
      </c>
      <c r="C9" s="119"/>
      <c r="D9" s="119"/>
      <c r="E9" s="119"/>
      <c r="F9" s="119"/>
      <c r="G9" s="119"/>
      <c r="H9" s="119"/>
      <c r="I9" s="119"/>
      <c r="J9" s="119"/>
      <c r="K9" s="119"/>
      <c r="L9" s="119"/>
      <c r="M9" s="119"/>
      <c r="N9" s="119"/>
      <c r="O9" s="119"/>
      <c r="P9" s="120"/>
    </row>
    <row r="10" spans="1:18" ht="6" customHeight="1">
      <c r="B10" s="121"/>
      <c r="C10" s="122"/>
      <c r="D10" s="122"/>
      <c r="E10" s="122"/>
      <c r="F10" s="122"/>
      <c r="G10" s="122"/>
      <c r="H10" s="122"/>
      <c r="I10" s="122"/>
      <c r="J10" s="122"/>
      <c r="K10" s="122"/>
      <c r="L10" s="122"/>
      <c r="M10" s="122"/>
      <c r="N10" s="122"/>
      <c r="O10" s="122"/>
      <c r="P10" s="123"/>
    </row>
    <row r="11" spans="1:18" ht="22.2">
      <c r="B11" s="24" t="s">
        <v>25</v>
      </c>
      <c r="C11" s="19"/>
      <c r="D11" s="19"/>
      <c r="E11" s="1"/>
      <c r="F11" s="1"/>
      <c r="G11" s="1"/>
      <c r="H11" s="1"/>
      <c r="I11" s="1"/>
      <c r="J11" s="1"/>
      <c r="K11" s="1"/>
      <c r="L11" s="1"/>
      <c r="M11" s="1"/>
      <c r="N11" s="1"/>
      <c r="O11" s="1"/>
      <c r="P11" s="3"/>
    </row>
    <row r="12" spans="1:18" ht="22.8" thickBot="1">
      <c r="B12" s="24"/>
      <c r="C12" s="1" t="s">
        <v>20</v>
      </c>
      <c r="D12" s="19"/>
      <c r="E12" s="1"/>
      <c r="F12" s="1"/>
      <c r="G12" s="1"/>
      <c r="H12" s="1"/>
      <c r="I12" s="1"/>
      <c r="J12" s="1"/>
      <c r="K12" s="1"/>
      <c r="L12" s="1"/>
      <c r="M12" s="1"/>
      <c r="N12" s="1"/>
      <c r="O12" s="1"/>
      <c r="P12" s="3"/>
    </row>
    <row r="13" spans="1:18" ht="18.600000000000001" thickBot="1">
      <c r="B13" s="22"/>
      <c r="C13" s="76" t="s">
        <v>9</v>
      </c>
      <c r="D13" s="77"/>
      <c r="E13" s="77"/>
      <c r="F13" s="77"/>
      <c r="G13" s="78"/>
      <c r="H13" s="76" t="s">
        <v>5</v>
      </c>
      <c r="I13" s="77"/>
      <c r="J13" s="77"/>
      <c r="K13" s="77"/>
      <c r="L13" s="77"/>
      <c r="M13" s="77"/>
      <c r="N13" s="77"/>
      <c r="O13" s="78"/>
      <c r="P13" s="3"/>
      <c r="R13"/>
    </row>
    <row r="14" spans="1:18" ht="18" customHeight="1">
      <c r="B14" s="22"/>
      <c r="C14" s="39" t="str">
        <f>IF(D15="☑","☑",IF(D16="☑","☑","□"))</f>
        <v>□</v>
      </c>
      <c r="D14" s="99" t="s">
        <v>13</v>
      </c>
      <c r="E14" s="99"/>
      <c r="F14" s="99"/>
      <c r="G14" s="100"/>
      <c r="H14" s="79" t="s">
        <v>30</v>
      </c>
      <c r="I14" s="80"/>
      <c r="J14" s="80"/>
      <c r="K14" s="80"/>
      <c r="L14" s="80"/>
      <c r="M14" s="80"/>
      <c r="N14" s="80"/>
      <c r="O14" s="81"/>
      <c r="P14" s="3"/>
      <c r="R14"/>
    </row>
    <row r="15" spans="1:18" ht="38.25" customHeight="1">
      <c r="B15" s="22"/>
      <c r="C15" s="27"/>
      <c r="D15" s="55" t="str">
        <f>IF(N15=N26,"☑","□")</f>
        <v>□</v>
      </c>
      <c r="E15" s="89" t="s">
        <v>31</v>
      </c>
      <c r="F15" s="89"/>
      <c r="G15" s="90"/>
      <c r="H15" s="13"/>
      <c r="I15" s="12" t="s">
        <v>0</v>
      </c>
      <c r="J15" s="12" t="s">
        <v>32</v>
      </c>
      <c r="K15" s="59"/>
      <c r="L15" s="12" t="s">
        <v>2</v>
      </c>
      <c r="M15" s="12" t="s">
        <v>3</v>
      </c>
      <c r="N15" s="40" t="str">
        <f>IF(H15="","",ROUNDUP(H15/K15,0))</f>
        <v/>
      </c>
      <c r="O15" s="14" t="s">
        <v>0</v>
      </c>
      <c r="P15" s="3"/>
      <c r="R15"/>
    </row>
    <row r="16" spans="1:18" ht="38.25" customHeight="1" thickBot="1">
      <c r="B16" s="22"/>
      <c r="C16" s="28"/>
      <c r="D16" s="56" t="str">
        <f>IF(N16=N26,"☑","□")</f>
        <v>□</v>
      </c>
      <c r="E16" s="91" t="s">
        <v>33</v>
      </c>
      <c r="F16" s="91"/>
      <c r="G16" s="92"/>
      <c r="H16" s="9"/>
      <c r="I16" s="6" t="s">
        <v>0</v>
      </c>
      <c r="J16" s="6" t="s">
        <v>32</v>
      </c>
      <c r="K16" s="60"/>
      <c r="L16" s="6" t="s">
        <v>2</v>
      </c>
      <c r="M16" s="6" t="s">
        <v>34</v>
      </c>
      <c r="N16" s="41" t="str">
        <f>IF(H16="","",ROUNDUP(H16/K16,0))</f>
        <v/>
      </c>
      <c r="O16" s="7" t="s">
        <v>0</v>
      </c>
      <c r="P16" s="3"/>
      <c r="R16"/>
    </row>
    <row r="17" spans="2:18" ht="18" customHeight="1">
      <c r="B17" s="22"/>
      <c r="C17" s="39" t="str">
        <f>IF(D18="☑","☑",IF(D19="☑","☑","□"))</f>
        <v>□</v>
      </c>
      <c r="D17" s="101" t="s">
        <v>14</v>
      </c>
      <c r="E17" s="101"/>
      <c r="F17" s="101"/>
      <c r="G17" s="102"/>
      <c r="H17" s="82" t="s">
        <v>6</v>
      </c>
      <c r="I17" s="83"/>
      <c r="J17" s="83"/>
      <c r="K17" s="83"/>
      <c r="L17" s="83"/>
      <c r="M17" s="83"/>
      <c r="N17" s="83"/>
      <c r="O17" s="84"/>
      <c r="P17" s="3"/>
      <c r="R17"/>
    </row>
    <row r="18" spans="2:18" ht="37.200000000000003" customHeight="1">
      <c r="B18" s="22"/>
      <c r="C18" s="27"/>
      <c r="D18" s="55" t="str">
        <f>IF(N18=N26,"☑","□")</f>
        <v>□</v>
      </c>
      <c r="E18" s="132" t="s">
        <v>35</v>
      </c>
      <c r="F18" s="133"/>
      <c r="G18" s="134"/>
      <c r="H18" s="13"/>
      <c r="I18" s="12" t="s">
        <v>0</v>
      </c>
      <c r="J18" s="12" t="s">
        <v>32</v>
      </c>
      <c r="K18" s="12">
        <v>24</v>
      </c>
      <c r="L18" s="12" t="s">
        <v>2</v>
      </c>
      <c r="M18" s="12" t="s">
        <v>36</v>
      </c>
      <c r="N18" s="40" t="str">
        <f>IF(H18="","",ROUNDUP(H18/K18,0))</f>
        <v/>
      </c>
      <c r="O18" s="14" t="s">
        <v>0</v>
      </c>
      <c r="P18" s="3"/>
      <c r="R18"/>
    </row>
    <row r="19" spans="2:18" ht="37.200000000000003" customHeight="1" thickBot="1">
      <c r="B19" s="22"/>
      <c r="C19" s="28"/>
      <c r="D19" s="56" t="str">
        <f>IF(N19=N26,"☑","□")</f>
        <v>□</v>
      </c>
      <c r="E19" s="135" t="s">
        <v>37</v>
      </c>
      <c r="F19" s="136"/>
      <c r="G19" s="137"/>
      <c r="H19" s="9"/>
      <c r="I19" s="6" t="s">
        <v>0</v>
      </c>
      <c r="J19" s="6" t="s">
        <v>1</v>
      </c>
      <c r="K19" s="6">
        <v>24</v>
      </c>
      <c r="L19" s="6" t="s">
        <v>2</v>
      </c>
      <c r="M19" s="6" t="s">
        <v>34</v>
      </c>
      <c r="N19" s="41" t="str">
        <f>IF(H19="","",ROUNDUP(H19/K19,0))</f>
        <v/>
      </c>
      <c r="O19" s="7" t="s">
        <v>0</v>
      </c>
      <c r="P19" s="3"/>
      <c r="R19"/>
    </row>
    <row r="20" spans="2:18" ht="18" customHeight="1">
      <c r="B20" s="22"/>
      <c r="C20" s="39" t="str">
        <f>IF(D21="☑","☑",IF(D23="☑","☑","□"))</f>
        <v>□</v>
      </c>
      <c r="D20" s="101" t="s">
        <v>53</v>
      </c>
      <c r="E20" s="101"/>
      <c r="F20" s="101"/>
      <c r="G20" s="102"/>
      <c r="H20" s="82" t="s">
        <v>7</v>
      </c>
      <c r="I20" s="83"/>
      <c r="J20" s="83"/>
      <c r="K20" s="83"/>
      <c r="L20" s="83"/>
      <c r="M20" s="83"/>
      <c r="N20" s="83"/>
      <c r="O20" s="84"/>
      <c r="P20" s="3"/>
      <c r="R20"/>
    </row>
    <row r="21" spans="2:18" ht="18" customHeight="1">
      <c r="B21" s="22"/>
      <c r="C21" s="27"/>
      <c r="D21" s="103" t="str">
        <f>IF(N22=N26,"☑","□")</f>
        <v>□</v>
      </c>
      <c r="E21" s="126" t="s">
        <v>16</v>
      </c>
      <c r="F21" s="126"/>
      <c r="G21" s="127"/>
      <c r="H21" s="93" t="s">
        <v>8</v>
      </c>
      <c r="I21" s="94"/>
      <c r="J21" s="94"/>
      <c r="K21" s="94"/>
      <c r="L21" s="95" t="s">
        <v>23</v>
      </c>
      <c r="M21" s="95"/>
      <c r="N21" s="95"/>
      <c r="O21" s="96"/>
      <c r="P21" s="3"/>
      <c r="R21"/>
    </row>
    <row r="22" spans="2:18">
      <c r="B22" s="22"/>
      <c r="C22" s="27"/>
      <c r="D22" s="103"/>
      <c r="E22" s="126"/>
      <c r="F22" s="126"/>
      <c r="G22" s="127"/>
      <c r="H22" s="8"/>
      <c r="I22" s="16" t="s">
        <v>0</v>
      </c>
      <c r="J22" s="16" t="s">
        <v>32</v>
      </c>
      <c r="K22" s="2"/>
      <c r="L22" s="15" t="s">
        <v>2</v>
      </c>
      <c r="M22" s="15" t="s">
        <v>36</v>
      </c>
      <c r="N22" s="42" t="str">
        <f>IF(K22="","",ROUNDUP(H22/K22,0))</f>
        <v/>
      </c>
      <c r="O22" s="4" t="s">
        <v>0</v>
      </c>
      <c r="P22" s="3"/>
      <c r="R22"/>
    </row>
    <row r="23" spans="2:18" ht="18" customHeight="1">
      <c r="B23" s="22"/>
      <c r="C23" s="27"/>
      <c r="D23" s="103" t="str">
        <f>IF(N24=N26,"☑","□")</f>
        <v>□</v>
      </c>
      <c r="E23" s="126" t="s">
        <v>17</v>
      </c>
      <c r="F23" s="126"/>
      <c r="G23" s="127"/>
      <c r="H23" s="17" t="s">
        <v>4</v>
      </c>
      <c r="I23" s="128" t="s">
        <v>24</v>
      </c>
      <c r="J23" s="128"/>
      <c r="K23" s="128"/>
      <c r="L23" s="54" t="s">
        <v>38</v>
      </c>
      <c r="M23" s="129">
        <v>44421</v>
      </c>
      <c r="N23" s="130"/>
      <c r="O23" s="131"/>
      <c r="P23" s="3"/>
      <c r="R23"/>
    </row>
    <row r="24" spans="2:18" ht="18.600000000000001" thickBot="1">
      <c r="B24" s="22"/>
      <c r="C24" s="28"/>
      <c r="D24" s="104"/>
      <c r="E24" s="91"/>
      <c r="F24" s="91"/>
      <c r="G24" s="92"/>
      <c r="H24" s="9"/>
      <c r="I24" s="6" t="s">
        <v>0</v>
      </c>
      <c r="J24" s="6" t="s">
        <v>32</v>
      </c>
      <c r="K24" s="11"/>
      <c r="L24" s="6" t="s">
        <v>2</v>
      </c>
      <c r="M24" s="6" t="s">
        <v>36</v>
      </c>
      <c r="N24" s="41" t="str">
        <f>IF(K24="","",ROUNDUP(H24/K24,0))</f>
        <v/>
      </c>
      <c r="O24" s="7" t="s">
        <v>0</v>
      </c>
      <c r="P24" s="3"/>
      <c r="R24"/>
    </row>
    <row r="25" spans="2:18" ht="6" customHeight="1" thickBot="1">
      <c r="B25" s="22"/>
      <c r="C25" s="1"/>
      <c r="D25" s="1"/>
      <c r="E25" s="1"/>
      <c r="F25" s="1"/>
      <c r="G25" s="1"/>
      <c r="H25" s="1"/>
      <c r="I25" s="1"/>
      <c r="J25" s="1"/>
      <c r="K25" s="1"/>
      <c r="L25" s="1"/>
      <c r="M25" s="1"/>
      <c r="N25" s="1"/>
      <c r="O25" s="1"/>
      <c r="P25" s="3"/>
    </row>
    <row r="26" spans="2:18" ht="18.600000000000001" thickBot="1">
      <c r="B26" s="22"/>
      <c r="C26" s="1"/>
      <c r="D26" s="1"/>
      <c r="E26" s="1"/>
      <c r="F26" s="1"/>
      <c r="G26" s="107" t="s">
        <v>12</v>
      </c>
      <c r="H26" s="108"/>
      <c r="I26" s="108"/>
      <c r="J26" s="108"/>
      <c r="K26" s="108"/>
      <c r="L26" s="108"/>
      <c r="M26" s="109"/>
      <c r="N26" s="43">
        <f>MAX(N15,N16,N18,N19,N22,N24)</f>
        <v>0</v>
      </c>
      <c r="O26" s="18" t="s">
        <v>0</v>
      </c>
      <c r="P26" s="3" t="s">
        <v>26</v>
      </c>
    </row>
    <row r="27" spans="2:18" ht="6" customHeight="1" thickBot="1">
      <c r="B27" s="5"/>
      <c r="C27" s="6"/>
      <c r="D27" s="6"/>
      <c r="E27" s="6"/>
      <c r="F27" s="6"/>
      <c r="G27" s="6"/>
      <c r="H27" s="6"/>
      <c r="I27" s="6"/>
      <c r="J27" s="6"/>
      <c r="K27" s="6"/>
      <c r="L27" s="6"/>
      <c r="M27" s="6"/>
      <c r="N27" s="6"/>
      <c r="O27" s="6"/>
      <c r="P27" s="7"/>
    </row>
    <row r="28" spans="2:18" ht="22.2">
      <c r="B28" s="23" t="s">
        <v>39</v>
      </c>
      <c r="C28" s="20"/>
      <c r="D28" s="20"/>
      <c r="E28" s="20"/>
      <c r="F28" s="20"/>
      <c r="G28" s="20"/>
      <c r="H28" s="20"/>
      <c r="I28" s="20"/>
      <c r="J28" s="20"/>
      <c r="K28" s="20"/>
      <c r="L28" s="20"/>
      <c r="M28" s="20"/>
      <c r="N28" s="20"/>
      <c r="O28" s="20"/>
      <c r="P28" s="21"/>
    </row>
    <row r="29" spans="2:18" ht="22.8" thickBot="1">
      <c r="B29" s="24"/>
      <c r="C29" s="1" t="s">
        <v>21</v>
      </c>
      <c r="D29" s="1"/>
      <c r="E29" s="1"/>
      <c r="F29" s="1"/>
      <c r="G29" s="1"/>
      <c r="H29" s="1"/>
      <c r="I29" s="1"/>
      <c r="J29" s="1"/>
      <c r="K29" s="1"/>
      <c r="L29" s="1"/>
      <c r="M29" s="1"/>
      <c r="N29" s="1"/>
      <c r="O29" s="1"/>
      <c r="P29" s="3"/>
    </row>
    <row r="30" spans="2:18" ht="22.8" thickBot="1">
      <c r="B30" s="24"/>
      <c r="C30" s="76" t="s">
        <v>9</v>
      </c>
      <c r="D30" s="77"/>
      <c r="E30" s="77"/>
      <c r="F30" s="77"/>
      <c r="G30" s="78"/>
      <c r="H30" s="76" t="s">
        <v>5</v>
      </c>
      <c r="I30" s="77"/>
      <c r="J30" s="77"/>
      <c r="K30" s="77"/>
      <c r="L30" s="77"/>
      <c r="M30" s="77"/>
      <c r="N30" s="77"/>
      <c r="O30" s="78"/>
      <c r="P30" s="3"/>
    </row>
    <row r="31" spans="2:18" ht="22.5" customHeight="1">
      <c r="B31" s="24"/>
      <c r="C31" s="44" t="str">
        <f>C14</f>
        <v>□</v>
      </c>
      <c r="D31" s="105" t="s">
        <v>43</v>
      </c>
      <c r="E31" s="105"/>
      <c r="F31" s="105"/>
      <c r="G31" s="106"/>
      <c r="H31" s="79" t="s">
        <v>30</v>
      </c>
      <c r="I31" s="80"/>
      <c r="J31" s="80"/>
      <c r="K31" s="80"/>
      <c r="L31" s="80"/>
      <c r="M31" s="80"/>
      <c r="N31" s="80"/>
      <c r="O31" s="81"/>
      <c r="P31" s="3"/>
    </row>
    <row r="32" spans="2:18" ht="39" customHeight="1" thickBot="1">
      <c r="B32" s="24"/>
      <c r="C32" s="45"/>
      <c r="D32" s="110" t="s">
        <v>41</v>
      </c>
      <c r="E32" s="111"/>
      <c r="F32" s="111"/>
      <c r="G32" s="112"/>
      <c r="H32" s="13"/>
      <c r="I32" s="12" t="s">
        <v>0</v>
      </c>
      <c r="J32" s="12" t="s">
        <v>1</v>
      </c>
      <c r="K32" s="59"/>
      <c r="L32" s="12" t="s">
        <v>2</v>
      </c>
      <c r="M32" s="12" t="s">
        <v>3</v>
      </c>
      <c r="N32" s="40" t="str">
        <f>IF(H32="","",ROUNDUP(H32/K32,0))</f>
        <v/>
      </c>
      <c r="O32" s="14" t="s">
        <v>0</v>
      </c>
      <c r="P32" s="3"/>
    </row>
    <row r="33" spans="2:18" ht="22.5" customHeight="1">
      <c r="B33" s="24"/>
      <c r="C33" s="44" t="str">
        <f>C17</f>
        <v>□</v>
      </c>
      <c r="D33" s="105" t="s">
        <v>15</v>
      </c>
      <c r="E33" s="105"/>
      <c r="F33" s="105"/>
      <c r="G33" s="106"/>
      <c r="H33" s="82" t="s">
        <v>6</v>
      </c>
      <c r="I33" s="83"/>
      <c r="J33" s="83"/>
      <c r="K33" s="83"/>
      <c r="L33" s="83"/>
      <c r="M33" s="83"/>
      <c r="N33" s="83"/>
      <c r="O33" s="84"/>
      <c r="P33" s="3"/>
    </row>
    <row r="34" spans="2:18" ht="38.700000000000003" customHeight="1" thickBot="1">
      <c r="B34" s="24"/>
      <c r="C34" s="46"/>
      <c r="D34" s="110" t="s">
        <v>40</v>
      </c>
      <c r="E34" s="111"/>
      <c r="F34" s="111"/>
      <c r="G34" s="112"/>
      <c r="H34" s="9"/>
      <c r="I34" s="6" t="s">
        <v>0</v>
      </c>
      <c r="J34" s="6" t="s">
        <v>1</v>
      </c>
      <c r="K34" s="6">
        <v>24</v>
      </c>
      <c r="L34" s="6" t="s">
        <v>2</v>
      </c>
      <c r="M34" s="6" t="s">
        <v>3</v>
      </c>
      <c r="N34" s="41" t="str">
        <f>IF(H34="","",ROUNDUP(H34/K34,0))</f>
        <v/>
      </c>
      <c r="O34" s="7" t="s">
        <v>0</v>
      </c>
      <c r="P34" s="3"/>
    </row>
    <row r="35" spans="2:18" ht="22.2">
      <c r="B35" s="24"/>
      <c r="C35" s="47" t="str">
        <f>C20</f>
        <v>□</v>
      </c>
      <c r="D35" s="124" t="s">
        <v>53</v>
      </c>
      <c r="E35" s="124"/>
      <c r="F35" s="124"/>
      <c r="G35" s="125"/>
      <c r="H35" s="82" t="s">
        <v>7</v>
      </c>
      <c r="I35" s="83"/>
      <c r="J35" s="83"/>
      <c r="K35" s="83"/>
      <c r="L35" s="83"/>
      <c r="M35" s="83"/>
      <c r="N35" s="83"/>
      <c r="O35" s="84"/>
      <c r="P35" s="3"/>
    </row>
    <row r="36" spans="2:18" ht="39" customHeight="1" thickBot="1">
      <c r="B36" s="24"/>
      <c r="C36" s="46"/>
      <c r="D36" s="110" t="s">
        <v>41</v>
      </c>
      <c r="E36" s="111"/>
      <c r="F36" s="111"/>
      <c r="G36" s="112"/>
      <c r="H36" s="9"/>
      <c r="I36" s="10" t="s">
        <v>0</v>
      </c>
      <c r="J36" s="10" t="s">
        <v>1</v>
      </c>
      <c r="K36" s="60"/>
      <c r="L36" s="25" t="s">
        <v>2</v>
      </c>
      <c r="M36" s="25" t="s">
        <v>3</v>
      </c>
      <c r="N36" s="41" t="str">
        <f>IF(H36="","",ROUNDUP(H36/K36,0))</f>
        <v/>
      </c>
      <c r="O36" s="7" t="s">
        <v>0</v>
      </c>
      <c r="P36" s="3"/>
    </row>
    <row r="37" spans="2:18" ht="6.75" customHeight="1" thickBot="1">
      <c r="B37" s="24"/>
      <c r="C37" s="1"/>
      <c r="D37" s="1"/>
      <c r="E37" s="1"/>
      <c r="F37" s="1"/>
      <c r="G37" s="1"/>
      <c r="H37" s="1"/>
      <c r="I37" s="1"/>
      <c r="J37" s="1"/>
      <c r="K37" s="1"/>
      <c r="L37" s="1"/>
      <c r="M37" s="1"/>
      <c r="N37" s="1"/>
      <c r="O37" s="1"/>
      <c r="P37" s="3"/>
    </row>
    <row r="38" spans="2:18" ht="22.8" thickBot="1">
      <c r="B38" s="24"/>
      <c r="C38" s="1"/>
      <c r="D38" s="1"/>
      <c r="E38" s="1"/>
      <c r="F38" s="1"/>
      <c r="G38" s="107" t="s">
        <v>42</v>
      </c>
      <c r="H38" s="108"/>
      <c r="I38" s="108"/>
      <c r="J38" s="108"/>
      <c r="K38" s="108"/>
      <c r="L38" s="108"/>
      <c r="M38" s="109"/>
      <c r="N38" s="43" t="str">
        <f>IF(C31="☑",N32,IF(C33="☑",N34,N36))</f>
        <v/>
      </c>
      <c r="O38" s="18" t="s">
        <v>0</v>
      </c>
      <c r="P38" s="3" t="s">
        <v>27</v>
      </c>
    </row>
    <row r="39" spans="2:18" ht="5.25" customHeight="1" thickBot="1">
      <c r="B39" s="24"/>
      <c r="C39" s="1"/>
      <c r="D39" s="1"/>
      <c r="E39" s="1"/>
      <c r="F39" s="1"/>
      <c r="G39" s="1"/>
      <c r="H39" s="1"/>
      <c r="I39" s="1"/>
      <c r="J39" s="1"/>
      <c r="K39" s="1"/>
      <c r="L39" s="1"/>
      <c r="M39" s="1"/>
      <c r="N39" s="1"/>
      <c r="O39" s="1"/>
      <c r="P39" s="3"/>
    </row>
    <row r="40" spans="2:18" ht="22.2">
      <c r="B40" s="23" t="s">
        <v>11</v>
      </c>
      <c r="C40" s="20"/>
      <c r="D40" s="20"/>
      <c r="E40" s="20"/>
      <c r="F40" s="20"/>
      <c r="G40" s="20"/>
      <c r="H40" s="20"/>
      <c r="I40" s="20"/>
      <c r="J40" s="20"/>
      <c r="K40" s="20"/>
      <c r="L40" s="20"/>
      <c r="M40" s="20"/>
      <c r="N40" s="20"/>
      <c r="O40" s="20"/>
      <c r="P40" s="21"/>
    </row>
    <row r="41" spans="2:18" ht="36" customHeight="1" thickBot="1">
      <c r="B41" s="22"/>
      <c r="C41" s="85" t="s">
        <v>44</v>
      </c>
      <c r="D41" s="85"/>
      <c r="E41" s="85"/>
      <c r="F41" s="85"/>
      <c r="G41" s="85"/>
      <c r="H41" s="85"/>
      <c r="I41" s="85"/>
      <c r="J41" s="85"/>
      <c r="K41" s="85"/>
      <c r="L41" s="85"/>
      <c r="M41" s="85"/>
      <c r="N41" s="85"/>
      <c r="O41" s="85"/>
      <c r="P41" s="3"/>
    </row>
    <row r="42" spans="2:18" ht="18.600000000000001" thickBot="1">
      <c r="B42" s="22"/>
      <c r="C42" s="86" t="s">
        <v>50</v>
      </c>
      <c r="D42" s="87"/>
      <c r="E42" s="87"/>
      <c r="F42" s="87"/>
      <c r="G42" s="87"/>
      <c r="H42" s="51">
        <f>IF(N26=0,0,N26-N38)</f>
        <v>0</v>
      </c>
      <c r="I42" s="57" t="s">
        <v>0</v>
      </c>
      <c r="J42" s="58" t="s">
        <v>28</v>
      </c>
      <c r="K42" s="58">
        <v>0.4</v>
      </c>
      <c r="L42" s="58" t="s">
        <v>3</v>
      </c>
      <c r="M42" s="88">
        <f>ROUNDUP(H42*K42,0)</f>
        <v>0</v>
      </c>
      <c r="N42" s="88"/>
      <c r="O42" s="49" t="s">
        <v>0</v>
      </c>
      <c r="P42" s="3"/>
    </row>
    <row r="43" spans="2:18" ht="18.600000000000001" thickBot="1">
      <c r="B43" s="22"/>
      <c r="C43" s="31" t="s">
        <v>45</v>
      </c>
      <c r="D43" s="1"/>
      <c r="E43" s="1"/>
      <c r="F43" s="1"/>
      <c r="G43" s="1"/>
      <c r="H43" s="1"/>
      <c r="I43" s="1"/>
      <c r="J43" s="1"/>
      <c r="K43" s="1"/>
      <c r="L43" s="1"/>
      <c r="M43" s="1"/>
      <c r="N43" s="1"/>
      <c r="O43" s="1"/>
      <c r="P43" s="3"/>
    </row>
    <row r="44" spans="2:18">
      <c r="B44" s="22"/>
      <c r="C44" s="63" t="s">
        <v>55</v>
      </c>
      <c r="D44" s="64"/>
      <c r="E44" s="64"/>
      <c r="F44" s="64"/>
      <c r="G44" s="65"/>
      <c r="H44" s="66">
        <f>IF(M42=0,0,IF(N26-N38&lt;=0,0,IF(ROUNDUP((N26-N38)*0.4,-3)&gt;E46,E46,ROUNDUP((N26-N38)*0.4,-3))))</f>
        <v>0</v>
      </c>
      <c r="I44" s="66"/>
      <c r="J44" s="66"/>
      <c r="K44" s="66"/>
      <c r="L44" s="66"/>
      <c r="M44" s="66"/>
      <c r="N44" s="66"/>
      <c r="O44" s="67"/>
      <c r="P44" s="3"/>
    </row>
    <row r="45" spans="2:18" ht="39" customHeight="1">
      <c r="B45" s="22"/>
      <c r="C45" s="68" t="s">
        <v>46</v>
      </c>
      <c r="D45" s="69"/>
      <c r="E45" s="70"/>
      <c r="F45" s="70"/>
      <c r="G45" s="71"/>
      <c r="H45" s="71"/>
      <c r="I45" s="71"/>
      <c r="J45" s="71"/>
      <c r="K45" s="71"/>
      <c r="L45" s="71"/>
      <c r="M45" s="71"/>
      <c r="N45" s="71"/>
      <c r="O45" s="72"/>
      <c r="P45" s="3"/>
      <c r="Q45" s="35"/>
      <c r="R45" s="36"/>
    </row>
    <row r="46" spans="2:18" ht="18.600000000000001" thickBot="1">
      <c r="B46" s="22"/>
      <c r="C46" s="37" t="s">
        <v>18</v>
      </c>
      <c r="D46" s="29"/>
      <c r="E46" s="73">
        <v>200000</v>
      </c>
      <c r="F46" s="73"/>
      <c r="G46" s="97"/>
      <c r="H46" s="98"/>
      <c r="I46" s="98"/>
      <c r="J46" s="98"/>
      <c r="K46" s="98"/>
      <c r="L46" s="98"/>
      <c r="M46" s="30"/>
      <c r="N46" s="61"/>
      <c r="O46" s="26"/>
      <c r="P46" s="3"/>
    </row>
    <row r="47" spans="2:18" ht="18.600000000000001" thickBot="1">
      <c r="B47" s="22"/>
      <c r="C47" s="31" t="s">
        <v>47</v>
      </c>
      <c r="D47" s="1"/>
      <c r="E47" s="1"/>
      <c r="F47" s="1"/>
      <c r="G47" s="1"/>
      <c r="H47" s="1"/>
      <c r="I47" s="1"/>
      <c r="J47" s="1"/>
      <c r="K47" s="1"/>
      <c r="L47" s="1"/>
      <c r="M47" s="1"/>
      <c r="N47" s="1"/>
      <c r="O47" s="1"/>
      <c r="P47" s="3"/>
    </row>
    <row r="48" spans="2:18">
      <c r="B48" s="22"/>
      <c r="C48" s="63" t="s">
        <v>56</v>
      </c>
      <c r="D48" s="64"/>
      <c r="E48" s="64"/>
      <c r="F48" s="64"/>
      <c r="G48" s="65"/>
      <c r="H48" s="66">
        <f>IF(M42=0,0,IF(N26-N38&lt;=0,0,IF(ROUNDUP((N26-N38)*0.4,-3)&gt;E50,E50,ROUNDUP((N26-N38)*0.4,-3))))</f>
        <v>0</v>
      </c>
      <c r="I48" s="66"/>
      <c r="J48" s="66"/>
      <c r="K48" s="66"/>
      <c r="L48" s="66"/>
      <c r="M48" s="66"/>
      <c r="N48" s="66"/>
      <c r="O48" s="67"/>
      <c r="P48" s="3"/>
    </row>
    <row r="49" spans="2:18" ht="52.95" customHeight="1">
      <c r="B49" s="22"/>
      <c r="C49" s="68" t="s">
        <v>48</v>
      </c>
      <c r="D49" s="69"/>
      <c r="E49" s="70"/>
      <c r="F49" s="70"/>
      <c r="G49" s="71"/>
      <c r="H49" s="71"/>
      <c r="I49" s="71"/>
      <c r="J49" s="71"/>
      <c r="K49" s="71"/>
      <c r="L49" s="71"/>
      <c r="M49" s="71"/>
      <c r="N49" s="71"/>
      <c r="O49" s="72"/>
      <c r="P49" s="3"/>
      <c r="Q49" s="35"/>
      <c r="R49" s="36"/>
    </row>
    <row r="50" spans="2:18" ht="18.600000000000001" thickBot="1">
      <c r="B50" s="22"/>
      <c r="C50" s="37" t="s">
        <v>18</v>
      </c>
      <c r="D50" s="29"/>
      <c r="E50" s="73">
        <f>IF(N50&lt;200000,ROUNDUP(N50,-3),200000)</f>
        <v>0</v>
      </c>
      <c r="F50" s="73"/>
      <c r="G50" s="74" t="s">
        <v>49</v>
      </c>
      <c r="H50" s="75"/>
      <c r="I50" s="75"/>
      <c r="J50" s="75"/>
      <c r="K50" s="75"/>
      <c r="L50" s="75"/>
      <c r="M50" s="30" t="s">
        <v>19</v>
      </c>
      <c r="N50" s="48">
        <f>ROUNDUP(N26*0.3,0)</f>
        <v>0</v>
      </c>
      <c r="O50" s="26" t="s">
        <v>0</v>
      </c>
      <c r="P50" s="3"/>
    </row>
    <row r="51" spans="2:18" ht="18.600000000000001" thickBot="1">
      <c r="B51" s="22"/>
      <c r="C51" s="31" t="s">
        <v>52</v>
      </c>
      <c r="D51" s="1"/>
      <c r="E51" s="1"/>
      <c r="F51" s="1"/>
      <c r="G51" s="1"/>
      <c r="H51" s="1"/>
      <c r="I51" s="1"/>
      <c r="J51" s="1"/>
      <c r="K51" s="1"/>
      <c r="L51" s="1"/>
      <c r="M51" s="1"/>
      <c r="N51" s="1"/>
      <c r="O51" s="1"/>
      <c r="P51" s="3"/>
    </row>
    <row r="52" spans="2:18" ht="18.600000000000001" thickBot="1">
      <c r="B52" s="22"/>
      <c r="C52" s="113" t="s">
        <v>55</v>
      </c>
      <c r="D52" s="114"/>
      <c r="E52" s="114"/>
      <c r="F52" s="114"/>
      <c r="G52" s="115"/>
      <c r="H52" s="116">
        <v>20000</v>
      </c>
      <c r="I52" s="116"/>
      <c r="J52" s="116"/>
      <c r="K52" s="116"/>
      <c r="L52" s="116"/>
      <c r="M52" s="116"/>
      <c r="N52" s="116"/>
      <c r="O52" s="117"/>
      <c r="P52" s="3"/>
    </row>
    <row r="53" spans="2:18" ht="6" customHeight="1" thickBot="1">
      <c r="B53" s="5"/>
      <c r="C53" s="6"/>
      <c r="D53" s="6"/>
      <c r="E53" s="6"/>
      <c r="F53" s="6"/>
      <c r="G53" s="6"/>
      <c r="H53" s="6"/>
      <c r="I53" s="6"/>
      <c r="J53" s="6"/>
      <c r="K53" s="6"/>
      <c r="L53" s="6"/>
      <c r="M53" s="6"/>
      <c r="N53" s="6"/>
      <c r="O53" s="6"/>
      <c r="P53" s="7"/>
    </row>
  </sheetData>
  <mergeCells count="51">
    <mergeCell ref="B5:P5"/>
    <mergeCell ref="C52:G52"/>
    <mergeCell ref="H52:O52"/>
    <mergeCell ref="B9:P9"/>
    <mergeCell ref="B10:P10"/>
    <mergeCell ref="D34:G34"/>
    <mergeCell ref="D35:G35"/>
    <mergeCell ref="D36:G36"/>
    <mergeCell ref="E23:G24"/>
    <mergeCell ref="I23:K23"/>
    <mergeCell ref="M23:O23"/>
    <mergeCell ref="G26:M26"/>
    <mergeCell ref="E18:G18"/>
    <mergeCell ref="E19:G19"/>
    <mergeCell ref="H20:O20"/>
    <mergeCell ref="E21:G22"/>
    <mergeCell ref="E46:F46"/>
    <mergeCell ref="G46:L46"/>
    <mergeCell ref="C44:G44"/>
    <mergeCell ref="D14:G14"/>
    <mergeCell ref="D17:G17"/>
    <mergeCell ref="D20:G20"/>
    <mergeCell ref="D21:D22"/>
    <mergeCell ref="D23:D24"/>
    <mergeCell ref="D31:G31"/>
    <mergeCell ref="G38:M38"/>
    <mergeCell ref="H31:O31"/>
    <mergeCell ref="H33:O33"/>
    <mergeCell ref="D32:G32"/>
    <mergeCell ref="D33:G33"/>
    <mergeCell ref="H35:O35"/>
    <mergeCell ref="C45:O45"/>
    <mergeCell ref="H13:O13"/>
    <mergeCell ref="H14:O14"/>
    <mergeCell ref="H17:O17"/>
    <mergeCell ref="H44:O44"/>
    <mergeCell ref="C41:O41"/>
    <mergeCell ref="C30:G30"/>
    <mergeCell ref="H30:O30"/>
    <mergeCell ref="C42:G42"/>
    <mergeCell ref="M42:N42"/>
    <mergeCell ref="E15:G15"/>
    <mergeCell ref="E16:G16"/>
    <mergeCell ref="H21:K21"/>
    <mergeCell ref="L21:O21"/>
    <mergeCell ref="C13:G13"/>
    <mergeCell ref="C48:G48"/>
    <mergeCell ref="H48:O48"/>
    <mergeCell ref="C49:O49"/>
    <mergeCell ref="E50:F50"/>
    <mergeCell ref="G50:L50"/>
  </mergeCells>
  <phoneticPr fontId="4"/>
  <printOptions horizontalCentered="1"/>
  <pageMargins left="0.70866141732283472" right="0.70866141732283472" top="0.74803149606299213" bottom="0.74803149606299213" header="0.31496062992125984" footer="0.31496062992125984"/>
  <pageSetup paperSize="9" scale="6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52"/>
  <sheetViews>
    <sheetView workbookViewId="0">
      <pane xSplit="1" topLeftCell="B1" activePane="topRight" state="frozen"/>
      <selection activeCell="D3" sqref="D3"/>
      <selection pane="topRight" activeCell="E15" sqref="E15:G15"/>
    </sheetView>
  </sheetViews>
  <sheetFormatPr defaultRowHeight="18"/>
  <cols>
    <col min="1" max="1" width="3.19921875" customWidth="1"/>
    <col min="2" max="2" width="2.19921875" customWidth="1"/>
    <col min="3" max="4" width="4" customWidth="1"/>
    <col min="5" max="5" width="2.3984375" customWidth="1"/>
    <col min="6" max="6" width="8.5" bestFit="1" customWidth="1"/>
    <col min="7" max="7" width="34.69921875" customWidth="1"/>
    <col min="8" max="8" width="10.3984375" bestFit="1" customWidth="1"/>
    <col min="9" max="10" width="3.19921875" customWidth="1"/>
    <col min="11" max="11" width="6.19921875" customWidth="1"/>
    <col min="12" max="13" width="3" bestFit="1" customWidth="1"/>
    <col min="14" max="14" width="9.19921875" bestFit="1" customWidth="1"/>
    <col min="15" max="15" width="3" bestFit="1" customWidth="1"/>
    <col min="16" max="16" width="3" customWidth="1"/>
    <col min="17" max="17" width="17.19921875" bestFit="1" customWidth="1"/>
    <col min="18" max="18" width="8.69921875" style="34"/>
  </cols>
  <sheetData>
    <row r="1" spans="1:18" ht="19.8">
      <c r="B1" s="50" t="s">
        <v>60</v>
      </c>
    </row>
    <row r="2" spans="1:18" ht="22.2">
      <c r="B2" s="32" t="s">
        <v>57</v>
      </c>
      <c r="R2"/>
    </row>
    <row r="3" spans="1:18" ht="22.2">
      <c r="B3" s="32"/>
      <c r="C3" s="62" t="s">
        <v>58</v>
      </c>
      <c r="R3"/>
    </row>
    <row r="4" spans="1:18" ht="22.2">
      <c r="B4" s="32" t="s">
        <v>59</v>
      </c>
      <c r="R4"/>
    </row>
    <row r="5" spans="1:18">
      <c r="A5" s="22"/>
      <c r="B5" s="1" t="s">
        <v>10</v>
      </c>
      <c r="C5" s="1"/>
      <c r="D5" s="1"/>
      <c r="E5" s="1"/>
      <c r="F5" s="1"/>
      <c r="G5" s="1"/>
      <c r="H5" s="1"/>
      <c r="I5" s="1"/>
      <c r="J5" s="1"/>
      <c r="K5" s="1"/>
      <c r="L5" s="1"/>
      <c r="M5" s="1"/>
      <c r="N5" s="1"/>
    </row>
    <row r="6" spans="1:18">
      <c r="A6" s="22"/>
      <c r="B6" s="33" t="s">
        <v>29</v>
      </c>
      <c r="C6" s="1"/>
      <c r="D6" s="1"/>
      <c r="E6" s="1"/>
      <c r="F6" s="1"/>
      <c r="G6" s="1"/>
      <c r="H6" s="1"/>
      <c r="I6" s="1"/>
      <c r="J6" s="1"/>
      <c r="K6" s="1"/>
      <c r="L6" s="1"/>
      <c r="M6" s="1"/>
      <c r="N6" s="1"/>
    </row>
    <row r="7" spans="1:18" ht="18.600000000000001" thickBot="1">
      <c r="B7" s="38" t="s">
        <v>22</v>
      </c>
    </row>
    <row r="8" spans="1:18" ht="34.200000000000003" customHeight="1">
      <c r="B8" s="118" t="s">
        <v>54</v>
      </c>
      <c r="C8" s="119"/>
      <c r="D8" s="119"/>
      <c r="E8" s="119"/>
      <c r="F8" s="119"/>
      <c r="G8" s="119"/>
      <c r="H8" s="119"/>
      <c r="I8" s="119"/>
      <c r="J8" s="119"/>
      <c r="K8" s="119"/>
      <c r="L8" s="119"/>
      <c r="M8" s="119"/>
      <c r="N8" s="119"/>
      <c r="O8" s="119"/>
      <c r="P8" s="120"/>
    </row>
    <row r="9" spans="1:18" ht="6" customHeight="1">
      <c r="B9" s="121"/>
      <c r="C9" s="122"/>
      <c r="D9" s="122"/>
      <c r="E9" s="122"/>
      <c r="F9" s="122"/>
      <c r="G9" s="122"/>
      <c r="H9" s="122"/>
      <c r="I9" s="122"/>
      <c r="J9" s="122"/>
      <c r="K9" s="122"/>
      <c r="L9" s="122"/>
      <c r="M9" s="122"/>
      <c r="N9" s="122"/>
      <c r="O9" s="122"/>
      <c r="P9" s="123"/>
    </row>
    <row r="10" spans="1:18" ht="22.2">
      <c r="B10" s="24" t="s">
        <v>25</v>
      </c>
      <c r="C10" s="19"/>
      <c r="D10" s="19"/>
      <c r="E10" s="1"/>
      <c r="F10" s="1"/>
      <c r="G10" s="1"/>
      <c r="H10" s="1"/>
      <c r="I10" s="1"/>
      <c r="J10" s="1"/>
      <c r="K10" s="1"/>
      <c r="L10" s="1"/>
      <c r="M10" s="1"/>
      <c r="N10" s="1"/>
      <c r="O10" s="1"/>
      <c r="P10" s="3"/>
    </row>
    <row r="11" spans="1:18" ht="22.8" thickBot="1">
      <c r="B11" s="24"/>
      <c r="C11" s="1" t="s">
        <v>20</v>
      </c>
      <c r="D11" s="19"/>
      <c r="E11" s="1"/>
      <c r="F11" s="1"/>
      <c r="G11" s="1"/>
      <c r="H11" s="1"/>
      <c r="I11" s="1"/>
      <c r="J11" s="1"/>
      <c r="K11" s="1"/>
      <c r="L11" s="1"/>
      <c r="M11" s="1"/>
      <c r="N11" s="1"/>
      <c r="O11" s="1"/>
      <c r="P11" s="3"/>
    </row>
    <row r="12" spans="1:18" ht="18.600000000000001" thickBot="1">
      <c r="B12" s="22"/>
      <c r="C12" s="76" t="s">
        <v>9</v>
      </c>
      <c r="D12" s="77"/>
      <c r="E12" s="77"/>
      <c r="F12" s="77"/>
      <c r="G12" s="78"/>
      <c r="H12" s="76" t="s">
        <v>5</v>
      </c>
      <c r="I12" s="77"/>
      <c r="J12" s="77"/>
      <c r="K12" s="77"/>
      <c r="L12" s="77"/>
      <c r="M12" s="77"/>
      <c r="N12" s="77"/>
      <c r="O12" s="78"/>
      <c r="P12" s="3"/>
      <c r="R12"/>
    </row>
    <row r="13" spans="1:18" ht="18" customHeight="1">
      <c r="B13" s="22"/>
      <c r="C13" s="39" t="str">
        <f>IF(D14="☑","☑",IF(D15="☑","☑","□"))</f>
        <v>☑</v>
      </c>
      <c r="D13" s="99" t="s">
        <v>13</v>
      </c>
      <c r="E13" s="99"/>
      <c r="F13" s="99"/>
      <c r="G13" s="100"/>
      <c r="H13" s="79" t="s">
        <v>30</v>
      </c>
      <c r="I13" s="80"/>
      <c r="J13" s="80"/>
      <c r="K13" s="80"/>
      <c r="L13" s="80"/>
      <c r="M13" s="80"/>
      <c r="N13" s="80"/>
      <c r="O13" s="81"/>
      <c r="P13" s="3"/>
      <c r="R13"/>
    </row>
    <row r="14" spans="1:18" ht="38.25" customHeight="1">
      <c r="B14" s="22"/>
      <c r="C14" s="27"/>
      <c r="D14" s="55" t="str">
        <f>IF(N14=N25,"☑","□")</f>
        <v>☑</v>
      </c>
      <c r="E14" s="89" t="s">
        <v>31</v>
      </c>
      <c r="F14" s="89"/>
      <c r="G14" s="90"/>
      <c r="H14" s="13">
        <v>5000000</v>
      </c>
      <c r="I14" s="12" t="s">
        <v>0</v>
      </c>
      <c r="J14" s="12" t="s">
        <v>32</v>
      </c>
      <c r="K14" s="59">
        <v>31</v>
      </c>
      <c r="L14" s="12" t="s">
        <v>2</v>
      </c>
      <c r="M14" s="12" t="s">
        <v>3</v>
      </c>
      <c r="N14" s="40">
        <f>IF(H14="","",ROUNDUP(H14/K14,0))</f>
        <v>161291</v>
      </c>
      <c r="O14" s="14" t="s">
        <v>0</v>
      </c>
      <c r="P14" s="3"/>
      <c r="R14"/>
    </row>
    <row r="15" spans="1:18" ht="38.25" customHeight="1" thickBot="1">
      <c r="B15" s="22"/>
      <c r="C15" s="28"/>
      <c r="D15" s="56" t="str">
        <f>IF(N15=N25,"☑","□")</f>
        <v>□</v>
      </c>
      <c r="E15" s="91" t="s">
        <v>33</v>
      </c>
      <c r="F15" s="91"/>
      <c r="G15" s="92"/>
      <c r="H15" s="9">
        <v>2000000</v>
      </c>
      <c r="I15" s="6" t="s">
        <v>0</v>
      </c>
      <c r="J15" s="6" t="s">
        <v>32</v>
      </c>
      <c r="K15" s="60">
        <v>31</v>
      </c>
      <c r="L15" s="6" t="s">
        <v>2</v>
      </c>
      <c r="M15" s="6" t="s">
        <v>34</v>
      </c>
      <c r="N15" s="41">
        <f>IF(H15="","",ROUNDUP(H15/K15,0))</f>
        <v>64517</v>
      </c>
      <c r="O15" s="7" t="s">
        <v>0</v>
      </c>
      <c r="P15" s="3"/>
      <c r="R15"/>
    </row>
    <row r="16" spans="1:18" ht="18" customHeight="1">
      <c r="B16" s="22"/>
      <c r="C16" s="39" t="str">
        <f>IF(D17="☑","☑",IF(D18="☑","☑","□"))</f>
        <v>□</v>
      </c>
      <c r="D16" s="101" t="s">
        <v>14</v>
      </c>
      <c r="E16" s="101"/>
      <c r="F16" s="101"/>
      <c r="G16" s="102"/>
      <c r="H16" s="82" t="s">
        <v>6</v>
      </c>
      <c r="I16" s="83"/>
      <c r="J16" s="83"/>
      <c r="K16" s="83"/>
      <c r="L16" s="83"/>
      <c r="M16" s="83"/>
      <c r="N16" s="83"/>
      <c r="O16" s="84"/>
      <c r="P16" s="3"/>
      <c r="R16"/>
    </row>
    <row r="17" spans="2:18" ht="37.200000000000003" customHeight="1">
      <c r="B17" s="22"/>
      <c r="C17" s="27"/>
      <c r="D17" s="55" t="str">
        <f>IF(N17=N25,"☑","□")</f>
        <v>□</v>
      </c>
      <c r="E17" s="132" t="s">
        <v>35</v>
      </c>
      <c r="F17" s="133"/>
      <c r="G17" s="134"/>
      <c r="H17" s="13"/>
      <c r="I17" s="12" t="s">
        <v>0</v>
      </c>
      <c r="J17" s="12" t="s">
        <v>32</v>
      </c>
      <c r="K17" s="12">
        <v>24</v>
      </c>
      <c r="L17" s="12" t="s">
        <v>2</v>
      </c>
      <c r="M17" s="12" t="s">
        <v>36</v>
      </c>
      <c r="N17" s="40" t="str">
        <f>IF(H17="","",ROUNDUP(H17/K17,0))</f>
        <v/>
      </c>
      <c r="O17" s="14" t="s">
        <v>0</v>
      </c>
      <c r="P17" s="3"/>
      <c r="R17"/>
    </row>
    <row r="18" spans="2:18" ht="37.200000000000003" customHeight="1" thickBot="1">
      <c r="B18" s="22"/>
      <c r="C18" s="28"/>
      <c r="D18" s="56" t="str">
        <f>IF(N18=N25,"☑","□")</f>
        <v>□</v>
      </c>
      <c r="E18" s="135" t="s">
        <v>37</v>
      </c>
      <c r="F18" s="136"/>
      <c r="G18" s="137"/>
      <c r="H18" s="9"/>
      <c r="I18" s="6" t="s">
        <v>0</v>
      </c>
      <c r="J18" s="6" t="s">
        <v>1</v>
      </c>
      <c r="K18" s="6">
        <v>24</v>
      </c>
      <c r="L18" s="6" t="s">
        <v>2</v>
      </c>
      <c r="M18" s="6" t="s">
        <v>34</v>
      </c>
      <c r="N18" s="41" t="str">
        <f>IF(H18="","",ROUNDUP(H18/K18,0))</f>
        <v/>
      </c>
      <c r="O18" s="7" t="s">
        <v>0</v>
      </c>
      <c r="P18" s="3"/>
      <c r="R18"/>
    </row>
    <row r="19" spans="2:18" ht="18" customHeight="1">
      <c r="B19" s="22"/>
      <c r="C19" s="39" t="str">
        <f>IF(D20="☑","☑",IF(D22="☑","☑","□"))</f>
        <v>□</v>
      </c>
      <c r="D19" s="101" t="s">
        <v>53</v>
      </c>
      <c r="E19" s="101"/>
      <c r="F19" s="101"/>
      <c r="G19" s="102"/>
      <c r="H19" s="82" t="s">
        <v>7</v>
      </c>
      <c r="I19" s="83"/>
      <c r="J19" s="83"/>
      <c r="K19" s="83"/>
      <c r="L19" s="83"/>
      <c r="M19" s="83"/>
      <c r="N19" s="83"/>
      <c r="O19" s="84"/>
      <c r="P19" s="3"/>
      <c r="R19"/>
    </row>
    <row r="20" spans="2:18" ht="18" customHeight="1">
      <c r="B20" s="22"/>
      <c r="C20" s="27"/>
      <c r="D20" s="103" t="str">
        <f>IF(N21=N25,"☑","□")</f>
        <v>□</v>
      </c>
      <c r="E20" s="126" t="s">
        <v>16</v>
      </c>
      <c r="F20" s="126"/>
      <c r="G20" s="127"/>
      <c r="H20" s="93" t="s">
        <v>8</v>
      </c>
      <c r="I20" s="94"/>
      <c r="J20" s="94"/>
      <c r="K20" s="94"/>
      <c r="L20" s="95" t="s">
        <v>23</v>
      </c>
      <c r="M20" s="95"/>
      <c r="N20" s="95"/>
      <c r="O20" s="96"/>
      <c r="P20" s="3"/>
      <c r="R20"/>
    </row>
    <row r="21" spans="2:18">
      <c r="B21" s="22"/>
      <c r="C21" s="27"/>
      <c r="D21" s="103"/>
      <c r="E21" s="126"/>
      <c r="F21" s="126"/>
      <c r="G21" s="127"/>
      <c r="H21" s="8"/>
      <c r="I21" s="16" t="s">
        <v>0</v>
      </c>
      <c r="J21" s="16" t="s">
        <v>32</v>
      </c>
      <c r="K21" s="2"/>
      <c r="L21" s="15" t="s">
        <v>2</v>
      </c>
      <c r="M21" s="15" t="s">
        <v>36</v>
      </c>
      <c r="N21" s="42" t="str">
        <f>IF(K21="","",ROUNDUP(H21/K21,0))</f>
        <v/>
      </c>
      <c r="O21" s="4" t="s">
        <v>0</v>
      </c>
      <c r="P21" s="3"/>
      <c r="R21"/>
    </row>
    <row r="22" spans="2:18" ht="18" customHeight="1">
      <c r="B22" s="22"/>
      <c r="C22" s="27"/>
      <c r="D22" s="103" t="str">
        <f>IF(N23=N25,"☑","□")</f>
        <v>□</v>
      </c>
      <c r="E22" s="126" t="s">
        <v>17</v>
      </c>
      <c r="F22" s="126"/>
      <c r="G22" s="127"/>
      <c r="H22" s="17" t="s">
        <v>4</v>
      </c>
      <c r="I22" s="128" t="s">
        <v>24</v>
      </c>
      <c r="J22" s="128"/>
      <c r="K22" s="128"/>
      <c r="L22" s="54" t="s">
        <v>38</v>
      </c>
      <c r="M22" s="129">
        <v>44421</v>
      </c>
      <c r="N22" s="130"/>
      <c r="O22" s="131"/>
      <c r="P22" s="3"/>
      <c r="R22"/>
    </row>
    <row r="23" spans="2:18" ht="18.600000000000001" thickBot="1">
      <c r="B23" s="22"/>
      <c r="C23" s="28"/>
      <c r="D23" s="104"/>
      <c r="E23" s="91"/>
      <c r="F23" s="91"/>
      <c r="G23" s="92"/>
      <c r="H23" s="9"/>
      <c r="I23" s="6" t="s">
        <v>0</v>
      </c>
      <c r="J23" s="6" t="s">
        <v>32</v>
      </c>
      <c r="K23" s="11"/>
      <c r="L23" s="6" t="s">
        <v>2</v>
      </c>
      <c r="M23" s="6" t="s">
        <v>36</v>
      </c>
      <c r="N23" s="41" t="str">
        <f>IF(K23="","",ROUNDUP(H23/K23,0))</f>
        <v/>
      </c>
      <c r="O23" s="7" t="s">
        <v>0</v>
      </c>
      <c r="P23" s="3"/>
      <c r="R23"/>
    </row>
    <row r="24" spans="2:18" ht="6" customHeight="1" thickBot="1">
      <c r="B24" s="22"/>
      <c r="C24" s="1"/>
      <c r="D24" s="1"/>
      <c r="E24" s="1"/>
      <c r="F24" s="1"/>
      <c r="G24" s="1"/>
      <c r="H24" s="1"/>
      <c r="I24" s="1"/>
      <c r="J24" s="1"/>
      <c r="K24" s="1"/>
      <c r="L24" s="1"/>
      <c r="M24" s="1"/>
      <c r="N24" s="1"/>
      <c r="O24" s="1"/>
      <c r="P24" s="3"/>
    </row>
    <row r="25" spans="2:18" ht="18.600000000000001" thickBot="1">
      <c r="B25" s="22"/>
      <c r="C25" s="1"/>
      <c r="D25" s="1"/>
      <c r="E25" s="1"/>
      <c r="F25" s="1"/>
      <c r="G25" s="107" t="s">
        <v>12</v>
      </c>
      <c r="H25" s="108"/>
      <c r="I25" s="108"/>
      <c r="J25" s="108"/>
      <c r="K25" s="108"/>
      <c r="L25" s="108"/>
      <c r="M25" s="109"/>
      <c r="N25" s="43">
        <f>MAX(N14,N15,N17,N18,N21,N23)</f>
        <v>161291</v>
      </c>
      <c r="O25" s="18" t="s">
        <v>0</v>
      </c>
      <c r="P25" s="3" t="s">
        <v>26</v>
      </c>
    </row>
    <row r="26" spans="2:18" ht="5.25" customHeight="1" thickBot="1">
      <c r="B26" s="5"/>
      <c r="C26" s="6"/>
      <c r="D26" s="6"/>
      <c r="E26" s="6"/>
      <c r="F26" s="6"/>
      <c r="G26" s="6"/>
      <c r="H26" s="6"/>
      <c r="I26" s="6"/>
      <c r="J26" s="6"/>
      <c r="K26" s="6"/>
      <c r="L26" s="6"/>
      <c r="M26" s="6"/>
      <c r="N26" s="6"/>
      <c r="O26" s="6"/>
      <c r="P26" s="7"/>
    </row>
    <row r="27" spans="2:18" ht="22.2">
      <c r="B27" s="23" t="s">
        <v>39</v>
      </c>
      <c r="C27" s="20"/>
      <c r="D27" s="20"/>
      <c r="E27" s="20"/>
      <c r="F27" s="20"/>
      <c r="G27" s="20"/>
      <c r="H27" s="20"/>
      <c r="I27" s="20"/>
      <c r="J27" s="20"/>
      <c r="K27" s="20"/>
      <c r="L27" s="20"/>
      <c r="M27" s="20"/>
      <c r="N27" s="20"/>
      <c r="O27" s="20"/>
      <c r="P27" s="21"/>
    </row>
    <row r="28" spans="2:18" ht="22.8" thickBot="1">
      <c r="B28" s="24"/>
      <c r="C28" s="1" t="s">
        <v>21</v>
      </c>
      <c r="D28" s="1"/>
      <c r="E28" s="1"/>
      <c r="F28" s="1"/>
      <c r="G28" s="1"/>
      <c r="H28" s="1"/>
      <c r="I28" s="1"/>
      <c r="J28" s="1"/>
      <c r="K28" s="1"/>
      <c r="L28" s="1"/>
      <c r="M28" s="1"/>
      <c r="N28" s="1"/>
      <c r="O28" s="1"/>
      <c r="P28" s="3"/>
    </row>
    <row r="29" spans="2:18" ht="22.8" thickBot="1">
      <c r="B29" s="24"/>
      <c r="C29" s="76" t="s">
        <v>9</v>
      </c>
      <c r="D29" s="77"/>
      <c r="E29" s="77"/>
      <c r="F29" s="77"/>
      <c r="G29" s="78"/>
      <c r="H29" s="76" t="s">
        <v>5</v>
      </c>
      <c r="I29" s="77"/>
      <c r="J29" s="77"/>
      <c r="K29" s="77"/>
      <c r="L29" s="77"/>
      <c r="M29" s="77"/>
      <c r="N29" s="77"/>
      <c r="O29" s="78"/>
      <c r="P29" s="3"/>
    </row>
    <row r="30" spans="2:18" ht="22.5" customHeight="1">
      <c r="B30" s="24"/>
      <c r="C30" s="44" t="str">
        <f>C13</f>
        <v>☑</v>
      </c>
      <c r="D30" s="105" t="s">
        <v>43</v>
      </c>
      <c r="E30" s="105"/>
      <c r="F30" s="105"/>
      <c r="G30" s="106"/>
      <c r="H30" s="79" t="s">
        <v>30</v>
      </c>
      <c r="I30" s="80"/>
      <c r="J30" s="80"/>
      <c r="K30" s="80"/>
      <c r="L30" s="80"/>
      <c r="M30" s="80"/>
      <c r="N30" s="80"/>
      <c r="O30" s="81"/>
      <c r="P30" s="3"/>
    </row>
    <row r="31" spans="2:18" ht="39" customHeight="1" thickBot="1">
      <c r="B31" s="24"/>
      <c r="C31" s="45"/>
      <c r="D31" s="110" t="s">
        <v>41</v>
      </c>
      <c r="E31" s="111"/>
      <c r="F31" s="111"/>
      <c r="G31" s="112"/>
      <c r="H31" s="13">
        <v>1500000</v>
      </c>
      <c r="I31" s="12" t="s">
        <v>0</v>
      </c>
      <c r="J31" s="12" t="s">
        <v>1</v>
      </c>
      <c r="K31" s="59">
        <v>31</v>
      </c>
      <c r="L31" s="12" t="s">
        <v>2</v>
      </c>
      <c r="M31" s="12" t="s">
        <v>3</v>
      </c>
      <c r="N31" s="40">
        <f>IF(H31="","",ROUNDUP(H31/K31,0))</f>
        <v>48388</v>
      </c>
      <c r="O31" s="14" t="s">
        <v>0</v>
      </c>
      <c r="P31" s="3"/>
    </row>
    <row r="32" spans="2:18" ht="22.5" customHeight="1">
      <c r="B32" s="24"/>
      <c r="C32" s="44" t="str">
        <f>C16</f>
        <v>□</v>
      </c>
      <c r="D32" s="105" t="s">
        <v>15</v>
      </c>
      <c r="E32" s="105"/>
      <c r="F32" s="105"/>
      <c r="G32" s="106"/>
      <c r="H32" s="82" t="s">
        <v>6</v>
      </c>
      <c r="I32" s="83"/>
      <c r="J32" s="83"/>
      <c r="K32" s="83"/>
      <c r="L32" s="83"/>
      <c r="M32" s="83"/>
      <c r="N32" s="83"/>
      <c r="O32" s="84"/>
      <c r="P32" s="3"/>
    </row>
    <row r="33" spans="2:18" ht="38.700000000000003" customHeight="1" thickBot="1">
      <c r="B33" s="24"/>
      <c r="C33" s="46"/>
      <c r="D33" s="110" t="s">
        <v>40</v>
      </c>
      <c r="E33" s="111"/>
      <c r="F33" s="111"/>
      <c r="G33" s="112"/>
      <c r="H33" s="9"/>
      <c r="I33" s="6" t="s">
        <v>0</v>
      </c>
      <c r="J33" s="6" t="s">
        <v>1</v>
      </c>
      <c r="K33" s="6">
        <v>24</v>
      </c>
      <c r="L33" s="6" t="s">
        <v>2</v>
      </c>
      <c r="M33" s="6" t="s">
        <v>3</v>
      </c>
      <c r="N33" s="41" t="str">
        <f>IF(H33="","",ROUNDUP(H33/K33,0))</f>
        <v/>
      </c>
      <c r="O33" s="7" t="s">
        <v>0</v>
      </c>
      <c r="P33" s="3"/>
    </row>
    <row r="34" spans="2:18" ht="22.2">
      <c r="B34" s="24"/>
      <c r="C34" s="47" t="str">
        <f>C19</f>
        <v>□</v>
      </c>
      <c r="D34" s="124" t="s">
        <v>53</v>
      </c>
      <c r="E34" s="124"/>
      <c r="F34" s="124"/>
      <c r="G34" s="125"/>
      <c r="H34" s="82" t="s">
        <v>7</v>
      </c>
      <c r="I34" s="83"/>
      <c r="J34" s="83"/>
      <c r="K34" s="83"/>
      <c r="L34" s="83"/>
      <c r="M34" s="83"/>
      <c r="N34" s="83"/>
      <c r="O34" s="84"/>
      <c r="P34" s="3"/>
    </row>
    <row r="35" spans="2:18" ht="39" customHeight="1" thickBot="1">
      <c r="B35" s="24"/>
      <c r="C35" s="46"/>
      <c r="D35" s="110" t="s">
        <v>41</v>
      </c>
      <c r="E35" s="111"/>
      <c r="F35" s="111"/>
      <c r="G35" s="112"/>
      <c r="H35" s="9"/>
      <c r="I35" s="10" t="s">
        <v>0</v>
      </c>
      <c r="J35" s="10" t="s">
        <v>1</v>
      </c>
      <c r="K35" s="60"/>
      <c r="L35" s="25" t="s">
        <v>2</v>
      </c>
      <c r="M35" s="25" t="s">
        <v>3</v>
      </c>
      <c r="N35" s="41" t="str">
        <f>IF(H35="","",ROUNDUP(H35/K35,0))</f>
        <v/>
      </c>
      <c r="O35" s="7" t="s">
        <v>0</v>
      </c>
      <c r="P35" s="3"/>
    </row>
    <row r="36" spans="2:18" ht="6" customHeight="1" thickBot="1">
      <c r="B36" s="24"/>
      <c r="C36" s="1"/>
      <c r="D36" s="1"/>
      <c r="E36" s="1"/>
      <c r="F36" s="1"/>
      <c r="G36" s="1"/>
      <c r="H36" s="1"/>
      <c r="I36" s="1"/>
      <c r="J36" s="1"/>
      <c r="K36" s="1"/>
      <c r="L36" s="1"/>
      <c r="M36" s="1"/>
      <c r="N36" s="1"/>
      <c r="O36" s="1"/>
      <c r="P36" s="3"/>
    </row>
    <row r="37" spans="2:18" ht="22.8" thickBot="1">
      <c r="B37" s="24"/>
      <c r="C37" s="1"/>
      <c r="D37" s="1"/>
      <c r="E37" s="1"/>
      <c r="F37" s="1"/>
      <c r="G37" s="107" t="s">
        <v>42</v>
      </c>
      <c r="H37" s="108"/>
      <c r="I37" s="108"/>
      <c r="J37" s="108"/>
      <c r="K37" s="108"/>
      <c r="L37" s="108"/>
      <c r="M37" s="109"/>
      <c r="N37" s="43">
        <f>IF(C30="☑",N31,IF(C32="☑",N33,N35))</f>
        <v>48388</v>
      </c>
      <c r="O37" s="18" t="s">
        <v>0</v>
      </c>
      <c r="P37" s="3" t="s">
        <v>27</v>
      </c>
    </row>
    <row r="38" spans="2:18" ht="6" customHeight="1" thickBot="1">
      <c r="B38" s="24"/>
      <c r="C38" s="1"/>
      <c r="D38" s="1"/>
      <c r="E38" s="1"/>
      <c r="F38" s="1"/>
      <c r="G38" s="1"/>
      <c r="H38" s="1"/>
      <c r="I38" s="1"/>
      <c r="J38" s="1"/>
      <c r="K38" s="1"/>
      <c r="L38" s="1"/>
      <c r="M38" s="1"/>
      <c r="N38" s="1"/>
      <c r="O38" s="1"/>
      <c r="P38" s="3"/>
    </row>
    <row r="39" spans="2:18" ht="22.2">
      <c r="B39" s="23" t="s">
        <v>11</v>
      </c>
      <c r="C39" s="20"/>
      <c r="D39" s="20"/>
      <c r="E39" s="20"/>
      <c r="F39" s="20"/>
      <c r="G39" s="20"/>
      <c r="H39" s="20"/>
      <c r="I39" s="20"/>
      <c r="J39" s="20"/>
      <c r="K39" s="20"/>
      <c r="L39" s="20"/>
      <c r="M39" s="20"/>
      <c r="N39" s="20"/>
      <c r="O39" s="20"/>
      <c r="P39" s="21"/>
    </row>
    <row r="40" spans="2:18" ht="36" customHeight="1" thickBot="1">
      <c r="B40" s="22"/>
      <c r="C40" s="85" t="s">
        <v>44</v>
      </c>
      <c r="D40" s="85"/>
      <c r="E40" s="85"/>
      <c r="F40" s="85"/>
      <c r="G40" s="85"/>
      <c r="H40" s="85"/>
      <c r="I40" s="85"/>
      <c r="J40" s="85"/>
      <c r="K40" s="85"/>
      <c r="L40" s="85"/>
      <c r="M40" s="85"/>
      <c r="N40" s="85"/>
      <c r="O40" s="85"/>
      <c r="P40" s="3"/>
    </row>
    <row r="41" spans="2:18" ht="18.600000000000001" thickBot="1">
      <c r="B41" s="22"/>
      <c r="C41" s="86" t="s">
        <v>50</v>
      </c>
      <c r="D41" s="87"/>
      <c r="E41" s="87"/>
      <c r="F41" s="87"/>
      <c r="G41" s="87"/>
      <c r="H41" s="51">
        <f>IF(N25=0,0,N25-N37)</f>
        <v>112903</v>
      </c>
      <c r="I41" s="53" t="s">
        <v>0</v>
      </c>
      <c r="J41" s="52" t="s">
        <v>28</v>
      </c>
      <c r="K41" s="52">
        <v>0.4</v>
      </c>
      <c r="L41" s="52" t="s">
        <v>3</v>
      </c>
      <c r="M41" s="88">
        <f>ROUNDUP(H41*K41,0)</f>
        <v>45162</v>
      </c>
      <c r="N41" s="88"/>
      <c r="O41" s="49" t="s">
        <v>0</v>
      </c>
      <c r="P41" s="3"/>
    </row>
    <row r="42" spans="2:18" ht="18.600000000000001" thickBot="1">
      <c r="B42" s="22"/>
      <c r="C42" s="31" t="s">
        <v>45</v>
      </c>
      <c r="D42" s="1"/>
      <c r="E42" s="1"/>
      <c r="F42" s="1"/>
      <c r="G42" s="1"/>
      <c r="H42" s="1"/>
      <c r="I42" s="1"/>
      <c r="J42" s="1"/>
      <c r="K42" s="1"/>
      <c r="L42" s="1"/>
      <c r="M42" s="1"/>
      <c r="N42" s="1"/>
      <c r="O42" s="1"/>
      <c r="P42" s="3"/>
    </row>
    <row r="43" spans="2:18">
      <c r="B43" s="22"/>
      <c r="C43" s="63" t="s">
        <v>55</v>
      </c>
      <c r="D43" s="64"/>
      <c r="E43" s="64"/>
      <c r="F43" s="64"/>
      <c r="G43" s="65"/>
      <c r="H43" s="66">
        <f>IF(M41=0,0,IF(N25-N37&lt;=0,0,IF(ROUNDUP((N25-N37)*0.4,-3)&gt;E45,E45,ROUNDUP((N25-N37)*0.4,-3))))</f>
        <v>46000</v>
      </c>
      <c r="I43" s="66"/>
      <c r="J43" s="66"/>
      <c r="K43" s="66"/>
      <c r="L43" s="66"/>
      <c r="M43" s="66"/>
      <c r="N43" s="66"/>
      <c r="O43" s="67"/>
      <c r="P43" s="3"/>
    </row>
    <row r="44" spans="2:18" ht="39" customHeight="1">
      <c r="B44" s="22"/>
      <c r="C44" s="68" t="s">
        <v>46</v>
      </c>
      <c r="D44" s="69"/>
      <c r="E44" s="70"/>
      <c r="F44" s="70"/>
      <c r="G44" s="71"/>
      <c r="H44" s="71"/>
      <c r="I44" s="71"/>
      <c r="J44" s="71"/>
      <c r="K44" s="71"/>
      <c r="L44" s="71"/>
      <c r="M44" s="71"/>
      <c r="N44" s="71"/>
      <c r="O44" s="72"/>
      <c r="P44" s="3"/>
      <c r="Q44" s="35"/>
      <c r="R44" s="36"/>
    </row>
    <row r="45" spans="2:18" ht="18.600000000000001" thickBot="1">
      <c r="B45" s="22"/>
      <c r="C45" s="37" t="s">
        <v>18</v>
      </c>
      <c r="D45" s="29"/>
      <c r="E45" s="73">
        <v>200000</v>
      </c>
      <c r="F45" s="73"/>
      <c r="G45" s="97"/>
      <c r="H45" s="98"/>
      <c r="I45" s="98"/>
      <c r="J45" s="98"/>
      <c r="K45" s="98"/>
      <c r="L45" s="98"/>
      <c r="M45" s="30"/>
      <c r="N45" s="61"/>
      <c r="O45" s="26"/>
      <c r="P45" s="3"/>
    </row>
    <row r="46" spans="2:18" ht="18.600000000000001" thickBot="1">
      <c r="B46" s="22"/>
      <c r="C46" s="31" t="s">
        <v>47</v>
      </c>
      <c r="D46" s="1"/>
      <c r="E46" s="1"/>
      <c r="F46" s="1"/>
      <c r="G46" s="1"/>
      <c r="H46" s="1"/>
      <c r="I46" s="1"/>
      <c r="J46" s="1"/>
      <c r="K46" s="1"/>
      <c r="L46" s="1"/>
      <c r="M46" s="1"/>
      <c r="N46" s="1"/>
      <c r="O46" s="1"/>
      <c r="P46" s="3"/>
    </row>
    <row r="47" spans="2:18">
      <c r="B47" s="22"/>
      <c r="C47" s="63" t="s">
        <v>56</v>
      </c>
      <c r="D47" s="64"/>
      <c r="E47" s="64"/>
      <c r="F47" s="64"/>
      <c r="G47" s="65"/>
      <c r="H47" s="66">
        <f>IF(M41=0,0,IF(N25-N37&lt;=0,0,IF(ROUNDUP((N25-N37)*0.4,-3)&gt;E49,E49,ROUNDUP((N25-N37)*0.4,-3))))</f>
        <v>46000</v>
      </c>
      <c r="I47" s="66"/>
      <c r="J47" s="66"/>
      <c r="K47" s="66"/>
      <c r="L47" s="66"/>
      <c r="M47" s="66"/>
      <c r="N47" s="66"/>
      <c r="O47" s="67"/>
      <c r="P47" s="3"/>
    </row>
    <row r="48" spans="2:18" ht="52.95" customHeight="1">
      <c r="B48" s="22"/>
      <c r="C48" s="68" t="s">
        <v>48</v>
      </c>
      <c r="D48" s="69"/>
      <c r="E48" s="70"/>
      <c r="F48" s="70"/>
      <c r="G48" s="71"/>
      <c r="H48" s="71"/>
      <c r="I48" s="71"/>
      <c r="J48" s="71"/>
      <c r="K48" s="71"/>
      <c r="L48" s="71"/>
      <c r="M48" s="71"/>
      <c r="N48" s="71"/>
      <c r="O48" s="72"/>
      <c r="P48" s="3"/>
      <c r="Q48" s="35"/>
      <c r="R48" s="36"/>
    </row>
    <row r="49" spans="2:16" ht="18.600000000000001" thickBot="1">
      <c r="B49" s="22"/>
      <c r="C49" s="37" t="s">
        <v>18</v>
      </c>
      <c r="D49" s="29"/>
      <c r="E49" s="73">
        <f>IF(N49&lt;200000,ROUNDUP(N49,-3),200000)</f>
        <v>49000</v>
      </c>
      <c r="F49" s="73"/>
      <c r="G49" s="74" t="s">
        <v>49</v>
      </c>
      <c r="H49" s="75"/>
      <c r="I49" s="75"/>
      <c r="J49" s="75"/>
      <c r="K49" s="75"/>
      <c r="L49" s="75"/>
      <c r="M49" s="30" t="s">
        <v>19</v>
      </c>
      <c r="N49" s="48">
        <f>ROUNDUP(N25*0.3,0)</f>
        <v>48388</v>
      </c>
      <c r="O49" s="26" t="s">
        <v>0</v>
      </c>
      <c r="P49" s="3"/>
    </row>
    <row r="50" spans="2:16" ht="18.600000000000001" thickBot="1">
      <c r="B50" s="22"/>
      <c r="C50" s="31" t="s">
        <v>52</v>
      </c>
      <c r="D50" s="1"/>
      <c r="E50" s="1"/>
      <c r="F50" s="1"/>
      <c r="G50" s="1"/>
      <c r="H50" s="1"/>
      <c r="I50" s="1"/>
      <c r="J50" s="1"/>
      <c r="K50" s="1"/>
      <c r="L50" s="1"/>
      <c r="M50" s="1"/>
      <c r="N50" s="1"/>
      <c r="O50" s="1"/>
      <c r="P50" s="3"/>
    </row>
    <row r="51" spans="2:16" ht="18.600000000000001" thickBot="1">
      <c r="B51" s="22"/>
      <c r="C51" s="113" t="s">
        <v>55</v>
      </c>
      <c r="D51" s="114"/>
      <c r="E51" s="114"/>
      <c r="F51" s="114"/>
      <c r="G51" s="115"/>
      <c r="H51" s="116">
        <v>20000</v>
      </c>
      <c r="I51" s="116"/>
      <c r="J51" s="116"/>
      <c r="K51" s="116"/>
      <c r="L51" s="116"/>
      <c r="M51" s="116"/>
      <c r="N51" s="116"/>
      <c r="O51" s="117"/>
      <c r="P51" s="3"/>
    </row>
    <row r="52" spans="2:16" ht="6" customHeight="1" thickBot="1">
      <c r="B52" s="5"/>
      <c r="C52" s="6"/>
      <c r="D52" s="6"/>
      <c r="E52" s="6"/>
      <c r="F52" s="6"/>
      <c r="G52" s="6"/>
      <c r="H52" s="6"/>
      <c r="I52" s="6"/>
      <c r="J52" s="6"/>
      <c r="K52" s="6"/>
      <c r="L52" s="6"/>
      <c r="M52" s="6"/>
      <c r="N52" s="6"/>
      <c r="O52" s="6"/>
      <c r="P52" s="7"/>
    </row>
  </sheetData>
  <mergeCells count="50">
    <mergeCell ref="C51:G51"/>
    <mergeCell ref="H51:O51"/>
    <mergeCell ref="B8:P8"/>
    <mergeCell ref="B9:P9"/>
    <mergeCell ref="C12:G12"/>
    <mergeCell ref="H12:O12"/>
    <mergeCell ref="D13:G13"/>
    <mergeCell ref="H13:O13"/>
    <mergeCell ref="D32:G32"/>
    <mergeCell ref="H32:O32"/>
    <mergeCell ref="D31:G31"/>
    <mergeCell ref="D20:D21"/>
    <mergeCell ref="E20:G21"/>
    <mergeCell ref="H20:K20"/>
    <mergeCell ref="L20:O20"/>
    <mergeCell ref="M22:O22"/>
    <mergeCell ref="C44:O44"/>
    <mergeCell ref="D33:G33"/>
    <mergeCell ref="D34:G34"/>
    <mergeCell ref="H34:O34"/>
    <mergeCell ref="D35:G35"/>
    <mergeCell ref="C43:G43"/>
    <mergeCell ref="G37:M37"/>
    <mergeCell ref="C40:O40"/>
    <mergeCell ref="C41:G41"/>
    <mergeCell ref="M41:N41"/>
    <mergeCell ref="H43:O43"/>
    <mergeCell ref="E14:G14"/>
    <mergeCell ref="E15:G15"/>
    <mergeCell ref="C29:G29"/>
    <mergeCell ref="H29:O29"/>
    <mergeCell ref="D30:G30"/>
    <mergeCell ref="H30:O30"/>
    <mergeCell ref="G25:M25"/>
    <mergeCell ref="D16:G16"/>
    <mergeCell ref="H16:O16"/>
    <mergeCell ref="E17:G17"/>
    <mergeCell ref="E18:G18"/>
    <mergeCell ref="D19:G19"/>
    <mergeCell ref="H19:O19"/>
    <mergeCell ref="D22:D23"/>
    <mergeCell ref="E22:G23"/>
    <mergeCell ref="I22:K22"/>
    <mergeCell ref="E49:F49"/>
    <mergeCell ref="G49:L49"/>
    <mergeCell ref="E45:F45"/>
    <mergeCell ref="G45:L45"/>
    <mergeCell ref="C47:G47"/>
    <mergeCell ref="H47:O47"/>
    <mergeCell ref="C48:O48"/>
  </mergeCells>
  <phoneticPr fontId="4"/>
  <printOptions horizontalCentered="1"/>
  <pageMargins left="0.70866141732283472" right="0.70866141732283472" top="0.74803149606299213" bottom="0.74803149606299213" header="0.31496062992125984" footer="0.31496062992125984"/>
  <pageSetup paperSize="9" scale="6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52"/>
  <sheetViews>
    <sheetView workbookViewId="0">
      <pane xSplit="1" topLeftCell="B1" activePane="topRight" state="frozen"/>
      <selection activeCell="H14" sqref="H14"/>
      <selection pane="topRight" activeCell="B1" sqref="B1"/>
    </sheetView>
  </sheetViews>
  <sheetFormatPr defaultRowHeight="18"/>
  <cols>
    <col min="1" max="1" width="3.19921875" customWidth="1"/>
    <col min="2" max="2" width="2.19921875" customWidth="1"/>
    <col min="3" max="4" width="4" customWidth="1"/>
    <col min="5" max="5" width="2.3984375" customWidth="1"/>
    <col min="6" max="6" width="8.5" bestFit="1" customWidth="1"/>
    <col min="7" max="7" width="34.69921875" customWidth="1"/>
    <col min="8" max="8" width="10.3984375" bestFit="1" customWidth="1"/>
    <col min="9" max="10" width="3.19921875" customWidth="1"/>
    <col min="11" max="11" width="6.19921875" customWidth="1"/>
    <col min="12" max="13" width="3" bestFit="1" customWidth="1"/>
    <col min="14" max="14" width="9.19921875" bestFit="1" customWidth="1"/>
    <col min="15" max="15" width="3" bestFit="1" customWidth="1"/>
    <col min="16" max="16" width="3" customWidth="1"/>
    <col min="17" max="17" width="17.19921875" bestFit="1" customWidth="1"/>
    <col min="18" max="18" width="8.69921875" style="34"/>
  </cols>
  <sheetData>
    <row r="1" spans="1:18" ht="19.8">
      <c r="B1" s="50" t="s">
        <v>61</v>
      </c>
    </row>
    <row r="2" spans="1:18" ht="22.2">
      <c r="B2" s="32" t="s">
        <v>57</v>
      </c>
      <c r="R2"/>
    </row>
    <row r="3" spans="1:18" ht="22.2">
      <c r="B3" s="32"/>
      <c r="C3" s="62" t="s">
        <v>58</v>
      </c>
      <c r="R3"/>
    </row>
    <row r="4" spans="1:18" ht="22.2">
      <c r="B4" s="32" t="s">
        <v>59</v>
      </c>
      <c r="R4"/>
    </row>
    <row r="5" spans="1:18">
      <c r="A5" s="22"/>
      <c r="B5" s="1" t="s">
        <v>10</v>
      </c>
      <c r="C5" s="1"/>
      <c r="D5" s="1"/>
      <c r="E5" s="1"/>
      <c r="F5" s="1"/>
      <c r="G5" s="1"/>
      <c r="H5" s="1"/>
      <c r="I5" s="1"/>
      <c r="J5" s="1"/>
      <c r="K5" s="1"/>
      <c r="L5" s="1"/>
      <c r="M5" s="1"/>
      <c r="N5" s="1"/>
    </row>
    <row r="6" spans="1:18">
      <c r="A6" s="22"/>
      <c r="B6" s="33" t="s">
        <v>29</v>
      </c>
      <c r="C6" s="1"/>
      <c r="D6" s="1"/>
      <c r="E6" s="1"/>
      <c r="F6" s="1"/>
      <c r="G6" s="1"/>
      <c r="H6" s="1"/>
      <c r="I6" s="1"/>
      <c r="J6" s="1"/>
      <c r="K6" s="1"/>
      <c r="L6" s="1"/>
      <c r="M6" s="1"/>
      <c r="N6" s="1"/>
    </row>
    <row r="7" spans="1:18" ht="18.600000000000001" thickBot="1">
      <c r="B7" s="38" t="s">
        <v>22</v>
      </c>
    </row>
    <row r="8" spans="1:18" ht="34.200000000000003" customHeight="1">
      <c r="B8" s="118" t="s">
        <v>54</v>
      </c>
      <c r="C8" s="119"/>
      <c r="D8" s="119"/>
      <c r="E8" s="119"/>
      <c r="F8" s="119"/>
      <c r="G8" s="119"/>
      <c r="H8" s="119"/>
      <c r="I8" s="119"/>
      <c r="J8" s="119"/>
      <c r="K8" s="119"/>
      <c r="L8" s="119"/>
      <c r="M8" s="119"/>
      <c r="N8" s="119"/>
      <c r="O8" s="119"/>
      <c r="P8" s="120"/>
    </row>
    <row r="9" spans="1:18" ht="6" customHeight="1">
      <c r="B9" s="121"/>
      <c r="C9" s="122"/>
      <c r="D9" s="122"/>
      <c r="E9" s="122"/>
      <c r="F9" s="122"/>
      <c r="G9" s="122"/>
      <c r="H9" s="122"/>
      <c r="I9" s="122"/>
      <c r="J9" s="122"/>
      <c r="K9" s="122"/>
      <c r="L9" s="122"/>
      <c r="M9" s="122"/>
      <c r="N9" s="122"/>
      <c r="O9" s="122"/>
      <c r="P9" s="123"/>
    </row>
    <row r="10" spans="1:18" ht="22.2">
      <c r="B10" s="24" t="s">
        <v>25</v>
      </c>
      <c r="C10" s="19"/>
      <c r="D10" s="19"/>
      <c r="E10" s="1"/>
      <c r="F10" s="1"/>
      <c r="G10" s="1"/>
      <c r="H10" s="1"/>
      <c r="I10" s="1"/>
      <c r="J10" s="1"/>
      <c r="K10" s="1"/>
      <c r="L10" s="1"/>
      <c r="M10" s="1"/>
      <c r="N10" s="1"/>
      <c r="O10" s="1"/>
      <c r="P10" s="3"/>
    </row>
    <row r="11" spans="1:18" ht="22.8" thickBot="1">
      <c r="B11" s="24"/>
      <c r="C11" s="1" t="s">
        <v>20</v>
      </c>
      <c r="D11" s="19"/>
      <c r="E11" s="1"/>
      <c r="F11" s="1"/>
      <c r="G11" s="1"/>
      <c r="H11" s="1"/>
      <c r="I11" s="1"/>
      <c r="J11" s="1"/>
      <c r="K11" s="1"/>
      <c r="L11" s="1"/>
      <c r="M11" s="1"/>
      <c r="N11" s="1"/>
      <c r="O11" s="1"/>
      <c r="P11" s="3"/>
    </row>
    <row r="12" spans="1:18" ht="18.600000000000001" thickBot="1">
      <c r="B12" s="22"/>
      <c r="C12" s="76" t="s">
        <v>9</v>
      </c>
      <c r="D12" s="77"/>
      <c r="E12" s="77"/>
      <c r="F12" s="77"/>
      <c r="G12" s="78"/>
      <c r="H12" s="76" t="s">
        <v>5</v>
      </c>
      <c r="I12" s="77"/>
      <c r="J12" s="77"/>
      <c r="K12" s="77"/>
      <c r="L12" s="77"/>
      <c r="M12" s="77"/>
      <c r="N12" s="77"/>
      <c r="O12" s="78"/>
      <c r="P12" s="3"/>
      <c r="R12"/>
    </row>
    <row r="13" spans="1:18" ht="18" customHeight="1">
      <c r="B13" s="22"/>
      <c r="C13" s="39" t="str">
        <f>IF(D14="☑","☑",IF(D15="☑","☑","□"))</f>
        <v>□</v>
      </c>
      <c r="D13" s="99" t="s">
        <v>13</v>
      </c>
      <c r="E13" s="99"/>
      <c r="F13" s="99"/>
      <c r="G13" s="100"/>
      <c r="H13" s="79" t="s">
        <v>30</v>
      </c>
      <c r="I13" s="80"/>
      <c r="J13" s="80"/>
      <c r="K13" s="80"/>
      <c r="L13" s="80"/>
      <c r="M13" s="80"/>
      <c r="N13" s="80"/>
      <c r="O13" s="81"/>
      <c r="P13" s="3"/>
      <c r="R13"/>
    </row>
    <row r="14" spans="1:18" ht="38.25" customHeight="1">
      <c r="B14" s="22"/>
      <c r="C14" s="27"/>
      <c r="D14" s="55" t="str">
        <f>IF(N14=N25,"☑","□")</f>
        <v>□</v>
      </c>
      <c r="E14" s="89" t="s">
        <v>31</v>
      </c>
      <c r="F14" s="89"/>
      <c r="G14" s="90"/>
      <c r="H14" s="13"/>
      <c r="I14" s="12" t="s">
        <v>0</v>
      </c>
      <c r="J14" s="12" t="s">
        <v>32</v>
      </c>
      <c r="K14" s="59"/>
      <c r="L14" s="12" t="s">
        <v>2</v>
      </c>
      <c r="M14" s="12" t="s">
        <v>3</v>
      </c>
      <c r="N14" s="40" t="str">
        <f>IF(H14="","",ROUNDUP(H14/K14,0))</f>
        <v/>
      </c>
      <c r="O14" s="14" t="s">
        <v>0</v>
      </c>
      <c r="P14" s="3"/>
      <c r="R14"/>
    </row>
    <row r="15" spans="1:18" ht="38.25" customHeight="1" thickBot="1">
      <c r="B15" s="22"/>
      <c r="C15" s="28"/>
      <c r="D15" s="56" t="str">
        <f>IF(N15=N25,"☑","□")</f>
        <v>□</v>
      </c>
      <c r="E15" s="91" t="s">
        <v>33</v>
      </c>
      <c r="F15" s="91"/>
      <c r="G15" s="92"/>
      <c r="H15" s="9"/>
      <c r="I15" s="6" t="s">
        <v>0</v>
      </c>
      <c r="J15" s="6" t="s">
        <v>32</v>
      </c>
      <c r="K15" s="60"/>
      <c r="L15" s="6" t="s">
        <v>2</v>
      </c>
      <c r="M15" s="6" t="s">
        <v>34</v>
      </c>
      <c r="N15" s="41" t="str">
        <f>IF(H15="","",ROUNDUP(H15/K15,0))</f>
        <v/>
      </c>
      <c r="O15" s="7" t="s">
        <v>0</v>
      </c>
      <c r="P15" s="3"/>
      <c r="R15"/>
    </row>
    <row r="16" spans="1:18" ht="18" customHeight="1">
      <c r="B16" s="22"/>
      <c r="C16" s="39" t="str">
        <f>IF(D17="☑","☑",IF(D18="☑","☑","□"))</f>
        <v>☑</v>
      </c>
      <c r="D16" s="101" t="s">
        <v>14</v>
      </c>
      <c r="E16" s="101"/>
      <c r="F16" s="101"/>
      <c r="G16" s="102"/>
      <c r="H16" s="82" t="s">
        <v>6</v>
      </c>
      <c r="I16" s="83"/>
      <c r="J16" s="83"/>
      <c r="K16" s="83"/>
      <c r="L16" s="83"/>
      <c r="M16" s="83"/>
      <c r="N16" s="83"/>
      <c r="O16" s="84"/>
      <c r="P16" s="3"/>
      <c r="R16"/>
    </row>
    <row r="17" spans="2:18" ht="37.200000000000003" customHeight="1">
      <c r="B17" s="22"/>
      <c r="C17" s="27"/>
      <c r="D17" s="55" t="str">
        <f>IF(N17=N25,"☑","□")</f>
        <v>☑</v>
      </c>
      <c r="E17" s="132" t="s">
        <v>35</v>
      </c>
      <c r="F17" s="133"/>
      <c r="G17" s="134"/>
      <c r="H17" s="13">
        <v>2670000</v>
      </c>
      <c r="I17" s="12" t="s">
        <v>0</v>
      </c>
      <c r="J17" s="12" t="s">
        <v>32</v>
      </c>
      <c r="K17" s="12">
        <v>24</v>
      </c>
      <c r="L17" s="12" t="s">
        <v>2</v>
      </c>
      <c r="M17" s="12" t="s">
        <v>36</v>
      </c>
      <c r="N17" s="40">
        <f>IF(H17="","",ROUNDUP(H17/K17,0))</f>
        <v>111250</v>
      </c>
      <c r="O17" s="14" t="s">
        <v>0</v>
      </c>
      <c r="P17" s="3"/>
      <c r="R17"/>
    </row>
    <row r="18" spans="2:18" ht="37.200000000000003" customHeight="1" thickBot="1">
      <c r="B18" s="22"/>
      <c r="C18" s="28"/>
      <c r="D18" s="56" t="str">
        <f>IF(N18=N25,"☑","□")</f>
        <v>□</v>
      </c>
      <c r="E18" s="135" t="s">
        <v>37</v>
      </c>
      <c r="F18" s="136"/>
      <c r="G18" s="137"/>
      <c r="H18" s="9">
        <v>1800000</v>
      </c>
      <c r="I18" s="6" t="s">
        <v>0</v>
      </c>
      <c r="J18" s="6" t="s">
        <v>1</v>
      </c>
      <c r="K18" s="6">
        <v>24</v>
      </c>
      <c r="L18" s="6" t="s">
        <v>2</v>
      </c>
      <c r="M18" s="6" t="s">
        <v>34</v>
      </c>
      <c r="N18" s="41">
        <f>IF(H18="","",ROUNDUP(H18/K18,0))</f>
        <v>75000</v>
      </c>
      <c r="O18" s="7" t="s">
        <v>0</v>
      </c>
      <c r="P18" s="3"/>
      <c r="R18"/>
    </row>
    <row r="19" spans="2:18" ht="18" customHeight="1">
      <c r="B19" s="22"/>
      <c r="C19" s="39" t="str">
        <f>IF(D20="☑","☑",IF(D22="☑","☑","□"))</f>
        <v>□</v>
      </c>
      <c r="D19" s="101" t="s">
        <v>53</v>
      </c>
      <c r="E19" s="101"/>
      <c r="F19" s="101"/>
      <c r="G19" s="102"/>
      <c r="H19" s="82" t="s">
        <v>7</v>
      </c>
      <c r="I19" s="83"/>
      <c r="J19" s="83"/>
      <c r="K19" s="83"/>
      <c r="L19" s="83"/>
      <c r="M19" s="83"/>
      <c r="N19" s="83"/>
      <c r="O19" s="84"/>
      <c r="P19" s="3"/>
      <c r="R19"/>
    </row>
    <row r="20" spans="2:18" ht="18" customHeight="1">
      <c r="B20" s="22"/>
      <c r="C20" s="27"/>
      <c r="D20" s="103" t="str">
        <f>IF(N21=N25,"☑","□")</f>
        <v>□</v>
      </c>
      <c r="E20" s="126" t="s">
        <v>16</v>
      </c>
      <c r="F20" s="126"/>
      <c r="G20" s="127"/>
      <c r="H20" s="93" t="s">
        <v>8</v>
      </c>
      <c r="I20" s="94"/>
      <c r="J20" s="94"/>
      <c r="K20" s="94"/>
      <c r="L20" s="95" t="s">
        <v>23</v>
      </c>
      <c r="M20" s="95"/>
      <c r="N20" s="95"/>
      <c r="O20" s="96"/>
      <c r="P20" s="3"/>
      <c r="R20"/>
    </row>
    <row r="21" spans="2:18">
      <c r="B21" s="22"/>
      <c r="C21" s="27"/>
      <c r="D21" s="103"/>
      <c r="E21" s="126"/>
      <c r="F21" s="126"/>
      <c r="G21" s="127"/>
      <c r="H21" s="8"/>
      <c r="I21" s="16" t="s">
        <v>0</v>
      </c>
      <c r="J21" s="16" t="s">
        <v>32</v>
      </c>
      <c r="K21" s="2"/>
      <c r="L21" s="15" t="s">
        <v>2</v>
      </c>
      <c r="M21" s="15" t="s">
        <v>36</v>
      </c>
      <c r="N21" s="42" t="str">
        <f>IF(K21="","",ROUNDUP(H21/K21,0))</f>
        <v/>
      </c>
      <c r="O21" s="4" t="s">
        <v>0</v>
      </c>
      <c r="P21" s="3"/>
      <c r="R21"/>
    </row>
    <row r="22" spans="2:18" ht="18" customHeight="1">
      <c r="B22" s="22"/>
      <c r="C22" s="27"/>
      <c r="D22" s="103" t="str">
        <f>IF(N23=N25,"☑","□")</f>
        <v>□</v>
      </c>
      <c r="E22" s="126" t="s">
        <v>17</v>
      </c>
      <c r="F22" s="126"/>
      <c r="G22" s="127"/>
      <c r="H22" s="17" t="s">
        <v>4</v>
      </c>
      <c r="I22" s="128" t="s">
        <v>24</v>
      </c>
      <c r="J22" s="128"/>
      <c r="K22" s="128"/>
      <c r="L22" s="54" t="s">
        <v>38</v>
      </c>
      <c r="M22" s="129">
        <v>44421</v>
      </c>
      <c r="N22" s="130"/>
      <c r="O22" s="131"/>
      <c r="P22" s="3"/>
      <c r="R22"/>
    </row>
    <row r="23" spans="2:18" ht="18.600000000000001" thickBot="1">
      <c r="B23" s="22"/>
      <c r="C23" s="28"/>
      <c r="D23" s="104"/>
      <c r="E23" s="91"/>
      <c r="F23" s="91"/>
      <c r="G23" s="92"/>
      <c r="H23" s="9"/>
      <c r="I23" s="6" t="s">
        <v>0</v>
      </c>
      <c r="J23" s="6" t="s">
        <v>32</v>
      </c>
      <c r="K23" s="11"/>
      <c r="L23" s="6" t="s">
        <v>2</v>
      </c>
      <c r="M23" s="6" t="s">
        <v>36</v>
      </c>
      <c r="N23" s="41" t="str">
        <f>IF(K23="","",ROUNDUP(H23/K23,0))</f>
        <v/>
      </c>
      <c r="O23" s="7" t="s">
        <v>0</v>
      </c>
      <c r="P23" s="3"/>
      <c r="R23"/>
    </row>
    <row r="24" spans="2:18" ht="6" customHeight="1" thickBot="1">
      <c r="B24" s="22"/>
      <c r="C24" s="1"/>
      <c r="D24" s="1"/>
      <c r="E24" s="1"/>
      <c r="F24" s="1"/>
      <c r="G24" s="1"/>
      <c r="H24" s="1"/>
      <c r="I24" s="1"/>
      <c r="J24" s="1"/>
      <c r="K24" s="1"/>
      <c r="L24" s="1"/>
      <c r="M24" s="1"/>
      <c r="N24" s="1"/>
      <c r="O24" s="1"/>
      <c r="P24" s="3"/>
    </row>
    <row r="25" spans="2:18" ht="18.600000000000001" thickBot="1">
      <c r="B25" s="22"/>
      <c r="C25" s="1"/>
      <c r="D25" s="1"/>
      <c r="E25" s="1"/>
      <c r="F25" s="1"/>
      <c r="G25" s="107" t="s">
        <v>12</v>
      </c>
      <c r="H25" s="108"/>
      <c r="I25" s="108"/>
      <c r="J25" s="108"/>
      <c r="K25" s="108"/>
      <c r="L25" s="108"/>
      <c r="M25" s="109"/>
      <c r="N25" s="43">
        <f>MAX(N14,N15,N17,N18,N21,N23)</f>
        <v>111250</v>
      </c>
      <c r="O25" s="18" t="s">
        <v>0</v>
      </c>
      <c r="P25" s="3" t="s">
        <v>26</v>
      </c>
    </row>
    <row r="26" spans="2:18" ht="6" customHeight="1" thickBot="1">
      <c r="B26" s="5"/>
      <c r="C26" s="6"/>
      <c r="D26" s="6"/>
      <c r="E26" s="6"/>
      <c r="F26" s="6"/>
      <c r="G26" s="6"/>
      <c r="H26" s="6"/>
      <c r="I26" s="6"/>
      <c r="J26" s="6"/>
      <c r="K26" s="6"/>
      <c r="L26" s="6"/>
      <c r="M26" s="6"/>
      <c r="N26" s="6"/>
      <c r="O26" s="6"/>
      <c r="P26" s="7"/>
    </row>
    <row r="27" spans="2:18" ht="22.2">
      <c r="B27" s="23" t="s">
        <v>39</v>
      </c>
      <c r="C27" s="20"/>
      <c r="D27" s="20"/>
      <c r="E27" s="20"/>
      <c r="F27" s="20"/>
      <c r="G27" s="20"/>
      <c r="H27" s="20"/>
      <c r="I27" s="20"/>
      <c r="J27" s="20"/>
      <c r="K27" s="20"/>
      <c r="L27" s="20"/>
      <c r="M27" s="20"/>
      <c r="N27" s="20"/>
      <c r="O27" s="20"/>
      <c r="P27" s="21"/>
    </row>
    <row r="28" spans="2:18" ht="22.8" thickBot="1">
      <c r="B28" s="24"/>
      <c r="C28" s="1" t="s">
        <v>21</v>
      </c>
      <c r="D28" s="1"/>
      <c r="E28" s="1"/>
      <c r="F28" s="1"/>
      <c r="G28" s="1"/>
      <c r="H28" s="1"/>
      <c r="I28" s="1"/>
      <c r="J28" s="1"/>
      <c r="K28" s="1"/>
      <c r="L28" s="1"/>
      <c r="M28" s="1"/>
      <c r="N28" s="1"/>
      <c r="O28" s="1"/>
      <c r="P28" s="3"/>
    </row>
    <row r="29" spans="2:18" ht="22.8" thickBot="1">
      <c r="B29" s="24"/>
      <c r="C29" s="76" t="s">
        <v>9</v>
      </c>
      <c r="D29" s="77"/>
      <c r="E29" s="77"/>
      <c r="F29" s="77"/>
      <c r="G29" s="78"/>
      <c r="H29" s="76" t="s">
        <v>5</v>
      </c>
      <c r="I29" s="77"/>
      <c r="J29" s="77"/>
      <c r="K29" s="77"/>
      <c r="L29" s="77"/>
      <c r="M29" s="77"/>
      <c r="N29" s="77"/>
      <c r="O29" s="78"/>
      <c r="P29" s="3"/>
    </row>
    <row r="30" spans="2:18" ht="22.5" customHeight="1">
      <c r="B30" s="24"/>
      <c r="C30" s="44" t="str">
        <f>C13</f>
        <v>□</v>
      </c>
      <c r="D30" s="105" t="s">
        <v>43</v>
      </c>
      <c r="E30" s="105"/>
      <c r="F30" s="105"/>
      <c r="G30" s="106"/>
      <c r="H30" s="79" t="s">
        <v>30</v>
      </c>
      <c r="I30" s="80"/>
      <c r="J30" s="80"/>
      <c r="K30" s="80"/>
      <c r="L30" s="80"/>
      <c r="M30" s="80"/>
      <c r="N30" s="80"/>
      <c r="O30" s="81"/>
      <c r="P30" s="3"/>
    </row>
    <row r="31" spans="2:18" ht="39" customHeight="1" thickBot="1">
      <c r="B31" s="24"/>
      <c r="C31" s="45"/>
      <c r="D31" s="110" t="s">
        <v>41</v>
      </c>
      <c r="E31" s="111"/>
      <c r="F31" s="111"/>
      <c r="G31" s="112"/>
      <c r="H31" s="13"/>
      <c r="I31" s="12" t="s">
        <v>0</v>
      </c>
      <c r="J31" s="12" t="s">
        <v>1</v>
      </c>
      <c r="K31" s="59"/>
      <c r="L31" s="12" t="s">
        <v>2</v>
      </c>
      <c r="M31" s="12" t="s">
        <v>3</v>
      </c>
      <c r="N31" s="40" t="str">
        <f>IF(H31="","",ROUNDUP(H31/K31,0))</f>
        <v/>
      </c>
      <c r="O31" s="14" t="s">
        <v>0</v>
      </c>
      <c r="P31" s="3"/>
    </row>
    <row r="32" spans="2:18" ht="22.5" customHeight="1">
      <c r="B32" s="24"/>
      <c r="C32" s="44" t="str">
        <f>C16</f>
        <v>☑</v>
      </c>
      <c r="D32" s="105" t="s">
        <v>15</v>
      </c>
      <c r="E32" s="105"/>
      <c r="F32" s="105"/>
      <c r="G32" s="106"/>
      <c r="H32" s="82" t="s">
        <v>6</v>
      </c>
      <c r="I32" s="83"/>
      <c r="J32" s="83"/>
      <c r="K32" s="83"/>
      <c r="L32" s="83"/>
      <c r="M32" s="83"/>
      <c r="N32" s="83"/>
      <c r="O32" s="84"/>
      <c r="P32" s="3"/>
    </row>
    <row r="33" spans="2:18" ht="38.700000000000003" customHeight="1" thickBot="1">
      <c r="B33" s="24"/>
      <c r="C33" s="46"/>
      <c r="D33" s="110" t="s">
        <v>40</v>
      </c>
      <c r="E33" s="111"/>
      <c r="F33" s="111"/>
      <c r="G33" s="112"/>
      <c r="H33" s="9">
        <v>1300000</v>
      </c>
      <c r="I33" s="6" t="s">
        <v>0</v>
      </c>
      <c r="J33" s="6" t="s">
        <v>1</v>
      </c>
      <c r="K33" s="6">
        <v>24</v>
      </c>
      <c r="L33" s="6" t="s">
        <v>2</v>
      </c>
      <c r="M33" s="6" t="s">
        <v>3</v>
      </c>
      <c r="N33" s="41">
        <f>IF(H33="","",ROUNDUP(H33/K33,0))</f>
        <v>54167</v>
      </c>
      <c r="O33" s="7" t="s">
        <v>0</v>
      </c>
      <c r="P33" s="3"/>
    </row>
    <row r="34" spans="2:18" ht="22.2">
      <c r="B34" s="24"/>
      <c r="C34" s="47" t="str">
        <f>C19</f>
        <v>□</v>
      </c>
      <c r="D34" s="124" t="s">
        <v>53</v>
      </c>
      <c r="E34" s="124"/>
      <c r="F34" s="124"/>
      <c r="G34" s="125"/>
      <c r="H34" s="82" t="s">
        <v>7</v>
      </c>
      <c r="I34" s="83"/>
      <c r="J34" s="83"/>
      <c r="K34" s="83"/>
      <c r="L34" s="83"/>
      <c r="M34" s="83"/>
      <c r="N34" s="83"/>
      <c r="O34" s="84"/>
      <c r="P34" s="3"/>
    </row>
    <row r="35" spans="2:18" ht="39" customHeight="1" thickBot="1">
      <c r="B35" s="24"/>
      <c r="C35" s="46"/>
      <c r="D35" s="110" t="s">
        <v>41</v>
      </c>
      <c r="E35" s="111"/>
      <c r="F35" s="111"/>
      <c r="G35" s="112"/>
      <c r="H35" s="9"/>
      <c r="I35" s="10" t="s">
        <v>0</v>
      </c>
      <c r="J35" s="10" t="s">
        <v>1</v>
      </c>
      <c r="K35" s="60"/>
      <c r="L35" s="25" t="s">
        <v>2</v>
      </c>
      <c r="M35" s="25" t="s">
        <v>3</v>
      </c>
      <c r="N35" s="41" t="str">
        <f>IF(H35="","",ROUNDUP(H35/K35,0))</f>
        <v/>
      </c>
      <c r="O35" s="7" t="s">
        <v>0</v>
      </c>
      <c r="P35" s="3"/>
    </row>
    <row r="36" spans="2:18" ht="6.75" customHeight="1" thickBot="1">
      <c r="B36" s="24"/>
      <c r="C36" s="1"/>
      <c r="D36" s="1"/>
      <c r="E36" s="1"/>
      <c r="F36" s="1"/>
      <c r="G36" s="1"/>
      <c r="H36" s="1"/>
      <c r="I36" s="1"/>
      <c r="J36" s="1"/>
      <c r="K36" s="1"/>
      <c r="L36" s="1"/>
      <c r="M36" s="1"/>
      <c r="N36" s="1"/>
      <c r="O36" s="1"/>
      <c r="P36" s="3"/>
    </row>
    <row r="37" spans="2:18" ht="22.8" thickBot="1">
      <c r="B37" s="24"/>
      <c r="C37" s="1"/>
      <c r="D37" s="1"/>
      <c r="E37" s="1"/>
      <c r="F37" s="1"/>
      <c r="G37" s="107" t="s">
        <v>42</v>
      </c>
      <c r="H37" s="108"/>
      <c r="I37" s="108"/>
      <c r="J37" s="108"/>
      <c r="K37" s="108"/>
      <c r="L37" s="108"/>
      <c r="M37" s="109"/>
      <c r="N37" s="43">
        <f>IF(C30="☑",N31,IF(C32="☑",N33,N35))</f>
        <v>54167</v>
      </c>
      <c r="O37" s="18" t="s">
        <v>0</v>
      </c>
      <c r="P37" s="3" t="s">
        <v>27</v>
      </c>
    </row>
    <row r="38" spans="2:18" ht="6.75" customHeight="1" thickBot="1">
      <c r="B38" s="24"/>
      <c r="C38" s="1"/>
      <c r="D38" s="1"/>
      <c r="E38" s="1"/>
      <c r="F38" s="1"/>
      <c r="G38" s="1"/>
      <c r="H38" s="1"/>
      <c r="I38" s="1"/>
      <c r="J38" s="1"/>
      <c r="K38" s="1"/>
      <c r="L38" s="1"/>
      <c r="M38" s="1"/>
      <c r="N38" s="1"/>
      <c r="O38" s="1"/>
      <c r="P38" s="3"/>
    </row>
    <row r="39" spans="2:18" ht="22.2">
      <c r="B39" s="23" t="s">
        <v>11</v>
      </c>
      <c r="C39" s="20"/>
      <c r="D39" s="20"/>
      <c r="E39" s="20"/>
      <c r="F39" s="20"/>
      <c r="G39" s="20"/>
      <c r="H39" s="20"/>
      <c r="I39" s="20"/>
      <c r="J39" s="20"/>
      <c r="K39" s="20"/>
      <c r="L39" s="20"/>
      <c r="M39" s="20"/>
      <c r="N39" s="20"/>
      <c r="O39" s="20"/>
      <c r="P39" s="21"/>
    </row>
    <row r="40" spans="2:18" ht="36" customHeight="1" thickBot="1">
      <c r="B40" s="22"/>
      <c r="C40" s="85" t="s">
        <v>44</v>
      </c>
      <c r="D40" s="85"/>
      <c r="E40" s="85"/>
      <c r="F40" s="85"/>
      <c r="G40" s="85"/>
      <c r="H40" s="85"/>
      <c r="I40" s="85"/>
      <c r="J40" s="85"/>
      <c r="K40" s="85"/>
      <c r="L40" s="85"/>
      <c r="M40" s="85"/>
      <c r="N40" s="85"/>
      <c r="O40" s="85"/>
      <c r="P40" s="3"/>
    </row>
    <row r="41" spans="2:18" ht="18.600000000000001" thickBot="1">
      <c r="B41" s="22"/>
      <c r="C41" s="86" t="s">
        <v>50</v>
      </c>
      <c r="D41" s="87"/>
      <c r="E41" s="87"/>
      <c r="F41" s="87"/>
      <c r="G41" s="87"/>
      <c r="H41" s="51">
        <f>IF(N25=0,0,N25-N37)</f>
        <v>57083</v>
      </c>
      <c r="I41" s="57" t="s">
        <v>0</v>
      </c>
      <c r="J41" s="58" t="s">
        <v>28</v>
      </c>
      <c r="K41" s="58">
        <v>0.4</v>
      </c>
      <c r="L41" s="58" t="s">
        <v>3</v>
      </c>
      <c r="M41" s="88">
        <f>ROUNDUP(H41*K41,0)</f>
        <v>22834</v>
      </c>
      <c r="N41" s="88"/>
      <c r="O41" s="49" t="s">
        <v>0</v>
      </c>
      <c r="P41" s="3"/>
    </row>
    <row r="42" spans="2:18" ht="18.600000000000001" thickBot="1">
      <c r="B42" s="22"/>
      <c r="C42" s="31" t="s">
        <v>45</v>
      </c>
      <c r="D42" s="1"/>
      <c r="E42" s="1"/>
      <c r="F42" s="1"/>
      <c r="G42" s="1"/>
      <c r="H42" s="1"/>
      <c r="I42" s="1"/>
      <c r="J42" s="1"/>
      <c r="K42" s="1"/>
      <c r="L42" s="1"/>
      <c r="M42" s="1"/>
      <c r="N42" s="1"/>
      <c r="O42" s="1"/>
      <c r="P42" s="3"/>
    </row>
    <row r="43" spans="2:18">
      <c r="B43" s="22"/>
      <c r="C43" s="63" t="s">
        <v>55</v>
      </c>
      <c r="D43" s="64"/>
      <c r="E43" s="64"/>
      <c r="F43" s="64"/>
      <c r="G43" s="65"/>
      <c r="H43" s="66">
        <f>IF(M41=0,0,IF(N25-N37&lt;=0,0,IF(ROUNDUP((N25-N37)*0.4,-3)&gt;E45,E45,ROUNDUP((N25-N37)*0.4,-3))))</f>
        <v>23000</v>
      </c>
      <c r="I43" s="66"/>
      <c r="J43" s="66"/>
      <c r="K43" s="66"/>
      <c r="L43" s="66"/>
      <c r="M43" s="66"/>
      <c r="N43" s="66"/>
      <c r="O43" s="67"/>
      <c r="P43" s="3"/>
    </row>
    <row r="44" spans="2:18" ht="39" customHeight="1">
      <c r="B44" s="22"/>
      <c r="C44" s="68" t="s">
        <v>46</v>
      </c>
      <c r="D44" s="69"/>
      <c r="E44" s="70"/>
      <c r="F44" s="70"/>
      <c r="G44" s="71"/>
      <c r="H44" s="71"/>
      <c r="I44" s="71"/>
      <c r="J44" s="71"/>
      <c r="K44" s="71"/>
      <c r="L44" s="71"/>
      <c r="M44" s="71"/>
      <c r="N44" s="71"/>
      <c r="O44" s="72"/>
      <c r="P44" s="3"/>
      <c r="Q44" s="35"/>
      <c r="R44" s="36"/>
    </row>
    <row r="45" spans="2:18" ht="18.600000000000001" thickBot="1">
      <c r="B45" s="22"/>
      <c r="C45" s="37" t="s">
        <v>18</v>
      </c>
      <c r="D45" s="29"/>
      <c r="E45" s="73">
        <v>200000</v>
      </c>
      <c r="F45" s="73"/>
      <c r="G45" s="97"/>
      <c r="H45" s="98"/>
      <c r="I45" s="98"/>
      <c r="J45" s="98"/>
      <c r="K45" s="98"/>
      <c r="L45" s="98"/>
      <c r="M45" s="30"/>
      <c r="N45" s="61"/>
      <c r="O45" s="26"/>
      <c r="P45" s="3"/>
    </row>
    <row r="46" spans="2:18" ht="18.600000000000001" thickBot="1">
      <c r="B46" s="22"/>
      <c r="C46" s="31" t="s">
        <v>47</v>
      </c>
      <c r="D46" s="1"/>
      <c r="E46" s="1"/>
      <c r="F46" s="1"/>
      <c r="G46" s="1"/>
      <c r="H46" s="1"/>
      <c r="I46" s="1"/>
      <c r="J46" s="1"/>
      <c r="K46" s="1"/>
      <c r="L46" s="1"/>
      <c r="M46" s="1"/>
      <c r="N46" s="1"/>
      <c r="O46" s="1"/>
      <c r="P46" s="3"/>
    </row>
    <row r="47" spans="2:18">
      <c r="B47" s="22"/>
      <c r="C47" s="63" t="s">
        <v>56</v>
      </c>
      <c r="D47" s="64"/>
      <c r="E47" s="64"/>
      <c r="F47" s="64"/>
      <c r="G47" s="65"/>
      <c r="H47" s="66">
        <f>IF(M41=0,0,IF(N25-N37&lt;=0,0,IF(ROUNDUP((N25-N37)*0.4,-3)&gt;E49,E49,ROUNDUP((N25-N37)*0.4,-3))))</f>
        <v>23000</v>
      </c>
      <c r="I47" s="66"/>
      <c r="J47" s="66"/>
      <c r="K47" s="66"/>
      <c r="L47" s="66"/>
      <c r="M47" s="66"/>
      <c r="N47" s="66"/>
      <c r="O47" s="67"/>
      <c r="P47" s="3"/>
    </row>
    <row r="48" spans="2:18" ht="52.95" customHeight="1">
      <c r="B48" s="22"/>
      <c r="C48" s="68" t="s">
        <v>48</v>
      </c>
      <c r="D48" s="69"/>
      <c r="E48" s="70"/>
      <c r="F48" s="70"/>
      <c r="G48" s="71"/>
      <c r="H48" s="71"/>
      <c r="I48" s="71"/>
      <c r="J48" s="71"/>
      <c r="K48" s="71"/>
      <c r="L48" s="71"/>
      <c r="M48" s="71"/>
      <c r="N48" s="71"/>
      <c r="O48" s="72"/>
      <c r="P48" s="3"/>
      <c r="Q48" s="35"/>
      <c r="R48" s="36"/>
    </row>
    <row r="49" spans="2:16" ht="18.600000000000001" thickBot="1">
      <c r="B49" s="22"/>
      <c r="C49" s="37" t="s">
        <v>18</v>
      </c>
      <c r="D49" s="29"/>
      <c r="E49" s="73">
        <f>IF(N49&lt;200000,ROUNDUP(N49,-3),200000)</f>
        <v>34000</v>
      </c>
      <c r="F49" s="73"/>
      <c r="G49" s="74" t="s">
        <v>49</v>
      </c>
      <c r="H49" s="75"/>
      <c r="I49" s="75"/>
      <c r="J49" s="75"/>
      <c r="K49" s="75"/>
      <c r="L49" s="75"/>
      <c r="M49" s="30" t="s">
        <v>19</v>
      </c>
      <c r="N49" s="48">
        <f>ROUNDUP(N25*0.3,0)</f>
        <v>33375</v>
      </c>
      <c r="O49" s="26" t="s">
        <v>0</v>
      </c>
      <c r="P49" s="3"/>
    </row>
    <row r="50" spans="2:16" ht="18.600000000000001" thickBot="1">
      <c r="B50" s="22"/>
      <c r="C50" s="31" t="s">
        <v>52</v>
      </c>
      <c r="D50" s="1"/>
      <c r="E50" s="1"/>
      <c r="F50" s="1"/>
      <c r="G50" s="1"/>
      <c r="H50" s="1"/>
      <c r="I50" s="1"/>
      <c r="J50" s="1"/>
      <c r="K50" s="1"/>
      <c r="L50" s="1"/>
      <c r="M50" s="1"/>
      <c r="N50" s="1"/>
      <c r="O50" s="1"/>
      <c r="P50" s="3"/>
    </row>
    <row r="51" spans="2:16" ht="18.600000000000001" thickBot="1">
      <c r="B51" s="22"/>
      <c r="C51" s="113" t="s">
        <v>55</v>
      </c>
      <c r="D51" s="114"/>
      <c r="E51" s="114"/>
      <c r="F51" s="114"/>
      <c r="G51" s="115"/>
      <c r="H51" s="116">
        <v>20000</v>
      </c>
      <c r="I51" s="116"/>
      <c r="J51" s="116"/>
      <c r="K51" s="116"/>
      <c r="L51" s="116"/>
      <c r="M51" s="116"/>
      <c r="N51" s="116"/>
      <c r="O51" s="117"/>
      <c r="P51" s="3"/>
    </row>
    <row r="52" spans="2:16" ht="6" customHeight="1" thickBot="1">
      <c r="B52" s="5"/>
      <c r="C52" s="6"/>
      <c r="D52" s="6"/>
      <c r="E52" s="6"/>
      <c r="F52" s="6"/>
      <c r="G52" s="6"/>
      <c r="H52" s="6"/>
      <c r="I52" s="6"/>
      <c r="J52" s="6"/>
      <c r="K52" s="6"/>
      <c r="L52" s="6"/>
      <c r="M52" s="6"/>
      <c r="N52" s="6"/>
      <c r="O52" s="6"/>
      <c r="P52" s="7"/>
    </row>
  </sheetData>
  <mergeCells count="50">
    <mergeCell ref="C51:G51"/>
    <mergeCell ref="H51:O51"/>
    <mergeCell ref="B8:P8"/>
    <mergeCell ref="B9:P9"/>
    <mergeCell ref="C12:G12"/>
    <mergeCell ref="H12:O12"/>
    <mergeCell ref="D13:G13"/>
    <mergeCell ref="H13:O13"/>
    <mergeCell ref="D32:G32"/>
    <mergeCell ref="H32:O32"/>
    <mergeCell ref="D31:G31"/>
    <mergeCell ref="D20:D21"/>
    <mergeCell ref="E20:G21"/>
    <mergeCell ref="H20:K20"/>
    <mergeCell ref="L20:O20"/>
    <mergeCell ref="M22:O22"/>
    <mergeCell ref="C44:O44"/>
    <mergeCell ref="D33:G33"/>
    <mergeCell ref="D34:G34"/>
    <mergeCell ref="H34:O34"/>
    <mergeCell ref="D35:G35"/>
    <mergeCell ref="C43:G43"/>
    <mergeCell ref="G37:M37"/>
    <mergeCell ref="C40:O40"/>
    <mergeCell ref="C41:G41"/>
    <mergeCell ref="M41:N41"/>
    <mergeCell ref="H43:O43"/>
    <mergeCell ref="E14:G14"/>
    <mergeCell ref="E15:G15"/>
    <mergeCell ref="C29:G29"/>
    <mergeCell ref="H29:O29"/>
    <mergeCell ref="D30:G30"/>
    <mergeCell ref="H30:O30"/>
    <mergeCell ref="G25:M25"/>
    <mergeCell ref="D16:G16"/>
    <mergeCell ref="H16:O16"/>
    <mergeCell ref="E17:G17"/>
    <mergeCell ref="E18:G18"/>
    <mergeCell ref="D19:G19"/>
    <mergeCell ref="H19:O19"/>
    <mergeCell ref="D22:D23"/>
    <mergeCell ref="E22:G23"/>
    <mergeCell ref="I22:K22"/>
    <mergeCell ref="E49:F49"/>
    <mergeCell ref="G49:L49"/>
    <mergeCell ref="E45:F45"/>
    <mergeCell ref="G45:L45"/>
    <mergeCell ref="C47:G47"/>
    <mergeCell ref="H47:O47"/>
    <mergeCell ref="C48:O48"/>
  </mergeCells>
  <phoneticPr fontId="4"/>
  <printOptions horizontalCentered="1"/>
  <pageMargins left="0.70866141732283472" right="0.70866141732283472" top="0.74803149606299213" bottom="0.74803149606299213" header="0.31496062992125984" footer="0.31496062992125984"/>
  <pageSetup paperSize="9" scale="6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52"/>
  <sheetViews>
    <sheetView workbookViewId="0">
      <pane xSplit="1" topLeftCell="B1" activePane="topRight" state="frozen"/>
      <selection activeCell="H14" sqref="H14"/>
      <selection pane="topRight" activeCell="B1" sqref="B1"/>
    </sheetView>
  </sheetViews>
  <sheetFormatPr defaultRowHeight="18"/>
  <cols>
    <col min="1" max="1" width="3.19921875" customWidth="1"/>
    <col min="2" max="2" width="2.19921875" customWidth="1"/>
    <col min="3" max="4" width="4" customWidth="1"/>
    <col min="5" max="5" width="2.3984375" customWidth="1"/>
    <col min="6" max="6" width="8.5" bestFit="1" customWidth="1"/>
    <col min="7" max="7" width="34.69921875" customWidth="1"/>
    <col min="8" max="8" width="10.3984375" bestFit="1" customWidth="1"/>
    <col min="9" max="10" width="3.19921875" customWidth="1"/>
    <col min="11" max="11" width="6.19921875" customWidth="1"/>
    <col min="12" max="13" width="3" bestFit="1" customWidth="1"/>
    <col min="14" max="14" width="9.19921875" bestFit="1" customWidth="1"/>
    <col min="15" max="15" width="3" bestFit="1" customWidth="1"/>
    <col min="16" max="16" width="3" customWidth="1"/>
    <col min="17" max="17" width="4" customWidth="1"/>
    <col min="18" max="18" width="8.69921875" style="34"/>
  </cols>
  <sheetData>
    <row r="1" spans="1:18" ht="19.8">
      <c r="B1" s="50" t="s">
        <v>62</v>
      </c>
    </row>
    <row r="2" spans="1:18" ht="22.2">
      <c r="B2" s="32" t="s">
        <v>57</v>
      </c>
      <c r="R2"/>
    </row>
    <row r="3" spans="1:18" ht="22.2">
      <c r="B3" s="32"/>
      <c r="C3" s="62" t="s">
        <v>58</v>
      </c>
      <c r="R3"/>
    </row>
    <row r="4" spans="1:18" ht="22.2">
      <c r="B4" s="32" t="s">
        <v>59</v>
      </c>
      <c r="R4"/>
    </row>
    <row r="5" spans="1:18">
      <c r="A5" s="22"/>
      <c r="B5" s="1" t="s">
        <v>10</v>
      </c>
      <c r="C5" s="1"/>
      <c r="D5" s="1"/>
      <c r="E5" s="1"/>
      <c r="F5" s="1"/>
      <c r="G5" s="1"/>
      <c r="H5" s="1"/>
      <c r="I5" s="1"/>
      <c r="J5" s="1"/>
      <c r="K5" s="1"/>
      <c r="L5" s="1"/>
      <c r="M5" s="1"/>
      <c r="N5" s="1"/>
    </row>
    <row r="6" spans="1:18">
      <c r="A6" s="22"/>
      <c r="B6" s="33" t="s">
        <v>29</v>
      </c>
      <c r="C6" s="1"/>
      <c r="D6" s="1"/>
      <c r="E6" s="1"/>
      <c r="F6" s="1"/>
      <c r="G6" s="1"/>
      <c r="H6" s="1"/>
      <c r="I6" s="1"/>
      <c r="J6" s="1"/>
      <c r="K6" s="1"/>
      <c r="L6" s="1"/>
      <c r="M6" s="1"/>
      <c r="N6" s="1"/>
    </row>
    <row r="7" spans="1:18" ht="18.600000000000001" thickBot="1">
      <c r="B7" s="38" t="s">
        <v>22</v>
      </c>
    </row>
    <row r="8" spans="1:18" ht="34.200000000000003" customHeight="1">
      <c r="B8" s="118" t="s">
        <v>54</v>
      </c>
      <c r="C8" s="119"/>
      <c r="D8" s="119"/>
      <c r="E8" s="119"/>
      <c r="F8" s="119"/>
      <c r="G8" s="119"/>
      <c r="H8" s="119"/>
      <c r="I8" s="119"/>
      <c r="J8" s="119"/>
      <c r="K8" s="119"/>
      <c r="L8" s="119"/>
      <c r="M8" s="119"/>
      <c r="N8" s="119"/>
      <c r="O8" s="119"/>
      <c r="P8" s="120"/>
    </row>
    <row r="9" spans="1:18" ht="5.25" customHeight="1">
      <c r="B9" s="121"/>
      <c r="C9" s="122"/>
      <c r="D9" s="122"/>
      <c r="E9" s="122"/>
      <c r="F9" s="122"/>
      <c r="G9" s="122"/>
      <c r="H9" s="122"/>
      <c r="I9" s="122"/>
      <c r="J9" s="122"/>
      <c r="K9" s="122"/>
      <c r="L9" s="122"/>
      <c r="M9" s="122"/>
      <c r="N9" s="122"/>
      <c r="O9" s="122"/>
      <c r="P9" s="123"/>
    </row>
    <row r="10" spans="1:18" ht="22.2">
      <c r="B10" s="24" t="s">
        <v>25</v>
      </c>
      <c r="C10" s="19"/>
      <c r="D10" s="19"/>
      <c r="E10" s="1"/>
      <c r="F10" s="1"/>
      <c r="G10" s="1"/>
      <c r="H10" s="1"/>
      <c r="I10" s="1"/>
      <c r="J10" s="1"/>
      <c r="K10" s="1"/>
      <c r="L10" s="1"/>
      <c r="M10" s="1"/>
      <c r="N10" s="1"/>
      <c r="O10" s="1"/>
      <c r="P10" s="3"/>
    </row>
    <row r="11" spans="1:18" ht="22.8" thickBot="1">
      <c r="B11" s="24"/>
      <c r="C11" s="1" t="s">
        <v>20</v>
      </c>
      <c r="D11" s="19"/>
      <c r="E11" s="1"/>
      <c r="F11" s="1"/>
      <c r="G11" s="1"/>
      <c r="H11" s="1"/>
      <c r="I11" s="1"/>
      <c r="J11" s="1"/>
      <c r="K11" s="1"/>
      <c r="L11" s="1"/>
      <c r="M11" s="1"/>
      <c r="N11" s="1"/>
      <c r="O11" s="1"/>
      <c r="P11" s="3"/>
    </row>
    <row r="12" spans="1:18" ht="18.600000000000001" thickBot="1">
      <c r="B12" s="22"/>
      <c r="C12" s="76" t="s">
        <v>9</v>
      </c>
      <c r="D12" s="77"/>
      <c r="E12" s="77"/>
      <c r="F12" s="77"/>
      <c r="G12" s="78"/>
      <c r="H12" s="76" t="s">
        <v>5</v>
      </c>
      <c r="I12" s="77"/>
      <c r="J12" s="77"/>
      <c r="K12" s="77"/>
      <c r="L12" s="77"/>
      <c r="M12" s="77"/>
      <c r="N12" s="77"/>
      <c r="O12" s="78"/>
      <c r="P12" s="3"/>
      <c r="R12"/>
    </row>
    <row r="13" spans="1:18" ht="18" customHeight="1">
      <c r="B13" s="22"/>
      <c r="C13" s="39" t="str">
        <f>IF(D14="☑","☑",IF(D15="☑","☑","□"))</f>
        <v>□</v>
      </c>
      <c r="D13" s="99" t="s">
        <v>13</v>
      </c>
      <c r="E13" s="99"/>
      <c r="F13" s="99"/>
      <c r="G13" s="100"/>
      <c r="H13" s="79" t="s">
        <v>30</v>
      </c>
      <c r="I13" s="80"/>
      <c r="J13" s="80"/>
      <c r="K13" s="80"/>
      <c r="L13" s="80"/>
      <c r="M13" s="80"/>
      <c r="N13" s="80"/>
      <c r="O13" s="81"/>
      <c r="P13" s="3"/>
      <c r="R13"/>
    </row>
    <row r="14" spans="1:18" ht="38.25" customHeight="1">
      <c r="B14" s="22"/>
      <c r="C14" s="27"/>
      <c r="D14" s="55" t="str">
        <f>IF(N14=N25,"☑","□")</f>
        <v>□</v>
      </c>
      <c r="E14" s="89" t="s">
        <v>31</v>
      </c>
      <c r="F14" s="89"/>
      <c r="G14" s="90"/>
      <c r="H14" s="13"/>
      <c r="I14" s="12" t="s">
        <v>0</v>
      </c>
      <c r="J14" s="12" t="s">
        <v>32</v>
      </c>
      <c r="K14" s="59"/>
      <c r="L14" s="12" t="s">
        <v>2</v>
      </c>
      <c r="M14" s="12" t="s">
        <v>3</v>
      </c>
      <c r="N14" s="40" t="str">
        <f>IF(H14="","",ROUNDUP(H14/K14,0))</f>
        <v/>
      </c>
      <c r="O14" s="14" t="s">
        <v>0</v>
      </c>
      <c r="P14" s="3"/>
      <c r="R14"/>
    </row>
    <row r="15" spans="1:18" ht="38.25" customHeight="1" thickBot="1">
      <c r="B15" s="22"/>
      <c r="C15" s="28"/>
      <c r="D15" s="56" t="str">
        <f>IF(N15=N25,"☑","□")</f>
        <v>□</v>
      </c>
      <c r="E15" s="91" t="s">
        <v>33</v>
      </c>
      <c r="F15" s="91"/>
      <c r="G15" s="92"/>
      <c r="H15" s="9"/>
      <c r="I15" s="6" t="s">
        <v>0</v>
      </c>
      <c r="J15" s="6" t="s">
        <v>32</v>
      </c>
      <c r="K15" s="60"/>
      <c r="L15" s="6" t="s">
        <v>2</v>
      </c>
      <c r="M15" s="6" t="s">
        <v>34</v>
      </c>
      <c r="N15" s="41" t="str">
        <f>IF(H15="","",ROUNDUP(H15/K15,0))</f>
        <v/>
      </c>
      <c r="O15" s="7" t="s">
        <v>0</v>
      </c>
      <c r="P15" s="3"/>
      <c r="R15"/>
    </row>
    <row r="16" spans="1:18" ht="18" customHeight="1">
      <c r="B16" s="22"/>
      <c r="C16" s="39" t="str">
        <f>IF(D17="☑","☑",IF(D18="☑","☑","□"))</f>
        <v>□</v>
      </c>
      <c r="D16" s="101" t="s">
        <v>14</v>
      </c>
      <c r="E16" s="101"/>
      <c r="F16" s="101"/>
      <c r="G16" s="102"/>
      <c r="H16" s="82" t="s">
        <v>6</v>
      </c>
      <c r="I16" s="83"/>
      <c r="J16" s="83"/>
      <c r="K16" s="83"/>
      <c r="L16" s="83"/>
      <c r="M16" s="83"/>
      <c r="N16" s="83"/>
      <c r="O16" s="84"/>
      <c r="P16" s="3"/>
      <c r="R16"/>
    </row>
    <row r="17" spans="2:18" ht="37.200000000000003" customHeight="1">
      <c r="B17" s="22"/>
      <c r="C17" s="27"/>
      <c r="D17" s="55" t="str">
        <f>IF(N17=N25,"☑","□")</f>
        <v>□</v>
      </c>
      <c r="E17" s="132" t="s">
        <v>35</v>
      </c>
      <c r="F17" s="133"/>
      <c r="G17" s="134"/>
      <c r="H17" s="13"/>
      <c r="I17" s="12" t="s">
        <v>0</v>
      </c>
      <c r="J17" s="12" t="s">
        <v>32</v>
      </c>
      <c r="K17" s="12">
        <v>24</v>
      </c>
      <c r="L17" s="12" t="s">
        <v>2</v>
      </c>
      <c r="M17" s="12" t="s">
        <v>36</v>
      </c>
      <c r="N17" s="40" t="str">
        <f>IF(H17="","",ROUNDUP(H17/K17,0))</f>
        <v/>
      </c>
      <c r="O17" s="14" t="s">
        <v>0</v>
      </c>
      <c r="P17" s="3"/>
      <c r="R17"/>
    </row>
    <row r="18" spans="2:18" ht="37.200000000000003" customHeight="1" thickBot="1">
      <c r="B18" s="22"/>
      <c r="C18" s="28"/>
      <c r="D18" s="56" t="str">
        <f>IF(N18=N25,"☑","□")</f>
        <v>□</v>
      </c>
      <c r="E18" s="135" t="s">
        <v>37</v>
      </c>
      <c r="F18" s="136"/>
      <c r="G18" s="137"/>
      <c r="H18" s="9"/>
      <c r="I18" s="6" t="s">
        <v>0</v>
      </c>
      <c r="J18" s="6" t="s">
        <v>1</v>
      </c>
      <c r="K18" s="6">
        <v>24</v>
      </c>
      <c r="L18" s="6" t="s">
        <v>2</v>
      </c>
      <c r="M18" s="6" t="s">
        <v>34</v>
      </c>
      <c r="N18" s="41" t="str">
        <f>IF(H18="","",ROUNDUP(H18/K18,0))</f>
        <v/>
      </c>
      <c r="O18" s="7" t="s">
        <v>0</v>
      </c>
      <c r="P18" s="3"/>
      <c r="R18"/>
    </row>
    <row r="19" spans="2:18" ht="18" customHeight="1">
      <c r="B19" s="22"/>
      <c r="C19" s="39" t="str">
        <f>IF(D20="☑","☑",IF(D22="☑","☑","□"))</f>
        <v>☑</v>
      </c>
      <c r="D19" s="101" t="s">
        <v>53</v>
      </c>
      <c r="E19" s="101"/>
      <c r="F19" s="101"/>
      <c r="G19" s="102"/>
      <c r="H19" s="82" t="s">
        <v>7</v>
      </c>
      <c r="I19" s="83"/>
      <c r="J19" s="83"/>
      <c r="K19" s="83"/>
      <c r="L19" s="83"/>
      <c r="M19" s="83"/>
      <c r="N19" s="83"/>
      <c r="O19" s="84"/>
      <c r="P19" s="3"/>
      <c r="R19"/>
    </row>
    <row r="20" spans="2:18" ht="18" customHeight="1">
      <c r="B20" s="22"/>
      <c r="C20" s="27"/>
      <c r="D20" s="103" t="str">
        <f>IF(N21=N25,"☑","□")</f>
        <v>□</v>
      </c>
      <c r="E20" s="126" t="s">
        <v>16</v>
      </c>
      <c r="F20" s="126"/>
      <c r="G20" s="127"/>
      <c r="H20" s="93" t="s">
        <v>8</v>
      </c>
      <c r="I20" s="94"/>
      <c r="J20" s="94"/>
      <c r="K20" s="94"/>
      <c r="L20" s="95" t="s">
        <v>23</v>
      </c>
      <c r="M20" s="95"/>
      <c r="N20" s="95"/>
      <c r="O20" s="96"/>
      <c r="P20" s="3"/>
      <c r="R20"/>
    </row>
    <row r="21" spans="2:18">
      <c r="B21" s="22"/>
      <c r="C21" s="27"/>
      <c r="D21" s="103"/>
      <c r="E21" s="126"/>
      <c r="F21" s="126"/>
      <c r="G21" s="127"/>
      <c r="H21" s="8"/>
      <c r="I21" s="16" t="s">
        <v>0</v>
      </c>
      <c r="J21" s="16" t="s">
        <v>32</v>
      </c>
      <c r="K21" s="2"/>
      <c r="L21" s="15" t="s">
        <v>2</v>
      </c>
      <c r="M21" s="15" t="s">
        <v>36</v>
      </c>
      <c r="N21" s="42" t="str">
        <f>IF(K21="","",ROUNDUP(H21/K21,0))</f>
        <v/>
      </c>
      <c r="O21" s="4" t="s">
        <v>0</v>
      </c>
      <c r="P21" s="3"/>
      <c r="R21"/>
    </row>
    <row r="22" spans="2:18" ht="18" customHeight="1">
      <c r="B22" s="22"/>
      <c r="C22" s="27"/>
      <c r="D22" s="103" t="str">
        <f>IF(N23=N25,"☑","□")</f>
        <v>☑</v>
      </c>
      <c r="E22" s="126" t="s">
        <v>17</v>
      </c>
      <c r="F22" s="126"/>
      <c r="G22" s="127"/>
      <c r="H22" s="17" t="s">
        <v>4</v>
      </c>
      <c r="I22" s="128" t="s">
        <v>51</v>
      </c>
      <c r="J22" s="128"/>
      <c r="K22" s="128"/>
      <c r="L22" s="54" t="s">
        <v>38</v>
      </c>
      <c r="M22" s="129">
        <v>44421</v>
      </c>
      <c r="N22" s="130"/>
      <c r="O22" s="131"/>
      <c r="P22" s="3"/>
      <c r="R22"/>
    </row>
    <row r="23" spans="2:18" ht="18.600000000000001" thickBot="1">
      <c r="B23" s="22"/>
      <c r="C23" s="28"/>
      <c r="D23" s="104"/>
      <c r="E23" s="91"/>
      <c r="F23" s="91"/>
      <c r="G23" s="92"/>
      <c r="H23" s="9">
        <v>1500000</v>
      </c>
      <c r="I23" s="6" t="s">
        <v>0</v>
      </c>
      <c r="J23" s="6" t="s">
        <v>32</v>
      </c>
      <c r="K23" s="11">
        <v>20</v>
      </c>
      <c r="L23" s="6" t="s">
        <v>2</v>
      </c>
      <c r="M23" s="6" t="s">
        <v>36</v>
      </c>
      <c r="N23" s="41">
        <f>IF(K23="","",ROUNDUP(H23/K23,0))</f>
        <v>75000</v>
      </c>
      <c r="O23" s="7" t="s">
        <v>0</v>
      </c>
      <c r="P23" s="3"/>
      <c r="R23"/>
    </row>
    <row r="24" spans="2:18" ht="6" customHeight="1" thickBot="1">
      <c r="B24" s="22"/>
      <c r="C24" s="1"/>
      <c r="D24" s="1"/>
      <c r="E24" s="1"/>
      <c r="F24" s="1"/>
      <c r="G24" s="1"/>
      <c r="H24" s="1"/>
      <c r="I24" s="1"/>
      <c r="J24" s="1"/>
      <c r="K24" s="1"/>
      <c r="L24" s="1"/>
      <c r="M24" s="1"/>
      <c r="N24" s="1"/>
      <c r="O24" s="1"/>
      <c r="P24" s="3"/>
    </row>
    <row r="25" spans="2:18" ht="18.600000000000001" thickBot="1">
      <c r="B25" s="22"/>
      <c r="C25" s="1"/>
      <c r="D25" s="1"/>
      <c r="E25" s="1"/>
      <c r="F25" s="1"/>
      <c r="G25" s="107" t="s">
        <v>12</v>
      </c>
      <c r="H25" s="108"/>
      <c r="I25" s="108"/>
      <c r="J25" s="108"/>
      <c r="K25" s="108"/>
      <c r="L25" s="108"/>
      <c r="M25" s="109"/>
      <c r="N25" s="43">
        <f>MAX(N14,N15,N17,N18,N21,N23)</f>
        <v>75000</v>
      </c>
      <c r="O25" s="18" t="s">
        <v>0</v>
      </c>
      <c r="P25" s="3" t="s">
        <v>26</v>
      </c>
    </row>
    <row r="26" spans="2:18" ht="6" customHeight="1" thickBot="1">
      <c r="B26" s="5"/>
      <c r="C26" s="6"/>
      <c r="D26" s="6"/>
      <c r="E26" s="6"/>
      <c r="F26" s="6"/>
      <c r="G26" s="6"/>
      <c r="H26" s="6"/>
      <c r="I26" s="6"/>
      <c r="J26" s="6"/>
      <c r="K26" s="6"/>
      <c r="L26" s="6"/>
      <c r="M26" s="6"/>
      <c r="N26" s="6"/>
      <c r="O26" s="6"/>
      <c r="P26" s="7"/>
    </row>
    <row r="27" spans="2:18" ht="22.2">
      <c r="B27" s="23" t="s">
        <v>39</v>
      </c>
      <c r="C27" s="20"/>
      <c r="D27" s="20"/>
      <c r="E27" s="20"/>
      <c r="F27" s="20"/>
      <c r="G27" s="20"/>
      <c r="H27" s="20"/>
      <c r="I27" s="20"/>
      <c r="J27" s="20"/>
      <c r="K27" s="20"/>
      <c r="L27" s="20"/>
      <c r="M27" s="20"/>
      <c r="N27" s="20"/>
      <c r="O27" s="20"/>
      <c r="P27" s="21"/>
    </row>
    <row r="28" spans="2:18" ht="22.8" thickBot="1">
      <c r="B28" s="24"/>
      <c r="C28" s="1" t="s">
        <v>21</v>
      </c>
      <c r="D28" s="1"/>
      <c r="E28" s="1"/>
      <c r="F28" s="1"/>
      <c r="G28" s="1"/>
      <c r="H28" s="1"/>
      <c r="I28" s="1"/>
      <c r="J28" s="1"/>
      <c r="K28" s="1"/>
      <c r="L28" s="1"/>
      <c r="M28" s="1"/>
      <c r="N28" s="1"/>
      <c r="O28" s="1"/>
      <c r="P28" s="3"/>
    </row>
    <row r="29" spans="2:18" ht="22.8" thickBot="1">
      <c r="B29" s="24"/>
      <c r="C29" s="76" t="s">
        <v>9</v>
      </c>
      <c r="D29" s="77"/>
      <c r="E29" s="77"/>
      <c r="F29" s="77"/>
      <c r="G29" s="78"/>
      <c r="H29" s="76" t="s">
        <v>5</v>
      </c>
      <c r="I29" s="77"/>
      <c r="J29" s="77"/>
      <c r="K29" s="77"/>
      <c r="L29" s="77"/>
      <c r="M29" s="77"/>
      <c r="N29" s="77"/>
      <c r="O29" s="78"/>
      <c r="P29" s="3"/>
    </row>
    <row r="30" spans="2:18" ht="22.5" customHeight="1">
      <c r="B30" s="24"/>
      <c r="C30" s="44" t="str">
        <f>C13</f>
        <v>□</v>
      </c>
      <c r="D30" s="105" t="s">
        <v>43</v>
      </c>
      <c r="E30" s="105"/>
      <c r="F30" s="105"/>
      <c r="G30" s="106"/>
      <c r="H30" s="79" t="s">
        <v>30</v>
      </c>
      <c r="I30" s="80"/>
      <c r="J30" s="80"/>
      <c r="K30" s="80"/>
      <c r="L30" s="80"/>
      <c r="M30" s="80"/>
      <c r="N30" s="80"/>
      <c r="O30" s="81"/>
      <c r="P30" s="3"/>
    </row>
    <row r="31" spans="2:18" ht="39" customHeight="1" thickBot="1">
      <c r="B31" s="24"/>
      <c r="C31" s="45"/>
      <c r="D31" s="110" t="s">
        <v>41</v>
      </c>
      <c r="E31" s="111"/>
      <c r="F31" s="111"/>
      <c r="G31" s="112"/>
      <c r="H31" s="13"/>
      <c r="I31" s="12" t="s">
        <v>0</v>
      </c>
      <c r="J31" s="12" t="s">
        <v>1</v>
      </c>
      <c r="K31" s="59"/>
      <c r="L31" s="12" t="s">
        <v>2</v>
      </c>
      <c r="M31" s="12" t="s">
        <v>3</v>
      </c>
      <c r="N31" s="40" t="str">
        <f>IF(H31="","",ROUNDUP(H31/K31,0))</f>
        <v/>
      </c>
      <c r="O31" s="14" t="s">
        <v>0</v>
      </c>
      <c r="P31" s="3"/>
    </row>
    <row r="32" spans="2:18" ht="22.5" customHeight="1">
      <c r="B32" s="24"/>
      <c r="C32" s="44" t="str">
        <f>C16</f>
        <v>□</v>
      </c>
      <c r="D32" s="105" t="s">
        <v>15</v>
      </c>
      <c r="E32" s="105"/>
      <c r="F32" s="105"/>
      <c r="G32" s="106"/>
      <c r="H32" s="82" t="s">
        <v>6</v>
      </c>
      <c r="I32" s="83"/>
      <c r="J32" s="83"/>
      <c r="K32" s="83"/>
      <c r="L32" s="83"/>
      <c r="M32" s="83"/>
      <c r="N32" s="83"/>
      <c r="O32" s="84"/>
      <c r="P32" s="3"/>
    </row>
    <row r="33" spans="2:18" ht="38.700000000000003" customHeight="1" thickBot="1">
      <c r="B33" s="24"/>
      <c r="C33" s="46"/>
      <c r="D33" s="110" t="s">
        <v>40</v>
      </c>
      <c r="E33" s="111"/>
      <c r="F33" s="111"/>
      <c r="G33" s="112"/>
      <c r="H33" s="9"/>
      <c r="I33" s="6" t="s">
        <v>0</v>
      </c>
      <c r="J33" s="6" t="s">
        <v>1</v>
      </c>
      <c r="K33" s="6">
        <v>24</v>
      </c>
      <c r="L33" s="6" t="s">
        <v>2</v>
      </c>
      <c r="M33" s="6" t="s">
        <v>3</v>
      </c>
      <c r="N33" s="41" t="str">
        <f>IF(H33="","",ROUNDUP(H33/K33,0))</f>
        <v/>
      </c>
      <c r="O33" s="7" t="s">
        <v>0</v>
      </c>
      <c r="P33" s="3"/>
    </row>
    <row r="34" spans="2:18" ht="22.2">
      <c r="B34" s="24"/>
      <c r="C34" s="47" t="str">
        <f>C19</f>
        <v>☑</v>
      </c>
      <c r="D34" s="124" t="s">
        <v>53</v>
      </c>
      <c r="E34" s="124"/>
      <c r="F34" s="124"/>
      <c r="G34" s="125"/>
      <c r="H34" s="82" t="s">
        <v>7</v>
      </c>
      <c r="I34" s="83"/>
      <c r="J34" s="83"/>
      <c r="K34" s="83"/>
      <c r="L34" s="83"/>
      <c r="M34" s="83"/>
      <c r="N34" s="83"/>
      <c r="O34" s="84"/>
      <c r="P34" s="3"/>
    </row>
    <row r="35" spans="2:18" ht="39" customHeight="1" thickBot="1">
      <c r="B35" s="24"/>
      <c r="C35" s="46"/>
      <c r="D35" s="110" t="s">
        <v>41</v>
      </c>
      <c r="E35" s="111"/>
      <c r="F35" s="111"/>
      <c r="G35" s="112"/>
      <c r="H35" s="9">
        <v>1500000</v>
      </c>
      <c r="I35" s="10" t="s">
        <v>0</v>
      </c>
      <c r="J35" s="10" t="s">
        <v>1</v>
      </c>
      <c r="K35" s="60">
        <v>31</v>
      </c>
      <c r="L35" s="25" t="s">
        <v>2</v>
      </c>
      <c r="M35" s="25" t="s">
        <v>3</v>
      </c>
      <c r="N35" s="41">
        <f>IF(H35="","",ROUNDUP(H35/K35,0))</f>
        <v>48388</v>
      </c>
      <c r="O35" s="7" t="s">
        <v>0</v>
      </c>
      <c r="P35" s="3"/>
    </row>
    <row r="36" spans="2:18" ht="6" customHeight="1" thickBot="1">
      <c r="B36" s="24"/>
      <c r="C36" s="1"/>
      <c r="D36" s="1"/>
      <c r="E36" s="1"/>
      <c r="F36" s="1"/>
      <c r="G36" s="1"/>
      <c r="H36" s="1"/>
      <c r="I36" s="1"/>
      <c r="J36" s="1"/>
      <c r="K36" s="1"/>
      <c r="L36" s="1"/>
      <c r="M36" s="1"/>
      <c r="N36" s="1"/>
      <c r="O36" s="1"/>
      <c r="P36" s="3"/>
    </row>
    <row r="37" spans="2:18" ht="22.8" thickBot="1">
      <c r="B37" s="24"/>
      <c r="C37" s="1"/>
      <c r="D37" s="1"/>
      <c r="E37" s="1"/>
      <c r="F37" s="1"/>
      <c r="G37" s="107" t="s">
        <v>42</v>
      </c>
      <c r="H37" s="108"/>
      <c r="I37" s="108"/>
      <c r="J37" s="108"/>
      <c r="K37" s="108"/>
      <c r="L37" s="108"/>
      <c r="M37" s="109"/>
      <c r="N37" s="43">
        <f>IF(C30="☑",N31,IF(C32="☑",N33,N35))</f>
        <v>48388</v>
      </c>
      <c r="O37" s="18" t="s">
        <v>0</v>
      </c>
      <c r="P37" s="3" t="s">
        <v>27</v>
      </c>
    </row>
    <row r="38" spans="2:18" ht="6" customHeight="1" thickBot="1">
      <c r="B38" s="24"/>
      <c r="C38" s="1"/>
      <c r="D38" s="1"/>
      <c r="E38" s="1"/>
      <c r="F38" s="1"/>
      <c r="G38" s="1"/>
      <c r="H38" s="1"/>
      <c r="I38" s="1"/>
      <c r="J38" s="1"/>
      <c r="K38" s="1"/>
      <c r="L38" s="1"/>
      <c r="M38" s="1"/>
      <c r="N38" s="1"/>
      <c r="O38" s="1"/>
      <c r="P38" s="3"/>
    </row>
    <row r="39" spans="2:18" ht="22.2">
      <c r="B39" s="23" t="s">
        <v>11</v>
      </c>
      <c r="C39" s="20"/>
      <c r="D39" s="20"/>
      <c r="E39" s="20"/>
      <c r="F39" s="20"/>
      <c r="G39" s="20"/>
      <c r="H39" s="20"/>
      <c r="I39" s="20"/>
      <c r="J39" s="20"/>
      <c r="K39" s="20"/>
      <c r="L39" s="20"/>
      <c r="M39" s="20"/>
      <c r="N39" s="20"/>
      <c r="O39" s="20"/>
      <c r="P39" s="21"/>
    </row>
    <row r="40" spans="2:18" ht="36" customHeight="1" thickBot="1">
      <c r="B40" s="22"/>
      <c r="C40" s="85" t="s">
        <v>44</v>
      </c>
      <c r="D40" s="85"/>
      <c r="E40" s="85"/>
      <c r="F40" s="85"/>
      <c r="G40" s="85"/>
      <c r="H40" s="85"/>
      <c r="I40" s="85"/>
      <c r="J40" s="85"/>
      <c r="K40" s="85"/>
      <c r="L40" s="85"/>
      <c r="M40" s="85"/>
      <c r="N40" s="85"/>
      <c r="O40" s="85"/>
      <c r="P40" s="3"/>
    </row>
    <row r="41" spans="2:18" ht="18.600000000000001" thickBot="1">
      <c r="B41" s="22"/>
      <c r="C41" s="86" t="s">
        <v>50</v>
      </c>
      <c r="D41" s="87"/>
      <c r="E41" s="87"/>
      <c r="F41" s="87"/>
      <c r="G41" s="87"/>
      <c r="H41" s="51">
        <f>IF(N25=0,0,N25-N37)</f>
        <v>26612</v>
      </c>
      <c r="I41" s="57" t="s">
        <v>0</v>
      </c>
      <c r="J41" s="58" t="s">
        <v>28</v>
      </c>
      <c r="K41" s="58">
        <v>0.4</v>
      </c>
      <c r="L41" s="58" t="s">
        <v>3</v>
      </c>
      <c r="M41" s="88">
        <f>ROUNDUP(H41*K41,0)</f>
        <v>10645</v>
      </c>
      <c r="N41" s="88"/>
      <c r="O41" s="49" t="s">
        <v>0</v>
      </c>
      <c r="P41" s="3"/>
    </row>
    <row r="42" spans="2:18" ht="18.600000000000001" thickBot="1">
      <c r="B42" s="22"/>
      <c r="C42" s="31" t="s">
        <v>45</v>
      </c>
      <c r="D42" s="1"/>
      <c r="E42" s="1"/>
      <c r="F42" s="1"/>
      <c r="G42" s="1"/>
      <c r="H42" s="1"/>
      <c r="I42" s="1"/>
      <c r="J42" s="1"/>
      <c r="K42" s="1"/>
      <c r="L42" s="1"/>
      <c r="M42" s="1"/>
      <c r="N42" s="1"/>
      <c r="O42" s="1"/>
      <c r="P42" s="3"/>
    </row>
    <row r="43" spans="2:18">
      <c r="B43" s="22"/>
      <c r="C43" s="63" t="s">
        <v>55</v>
      </c>
      <c r="D43" s="64"/>
      <c r="E43" s="64"/>
      <c r="F43" s="64"/>
      <c r="G43" s="65"/>
      <c r="H43" s="66">
        <f>IF(M41=0,0,IF(N25-N37&lt;=0,0,IF(ROUNDUP((N25-N37)*0.4,-3)&gt;E45,E45,ROUNDUP((N25-N37)*0.4,-3))))</f>
        <v>11000</v>
      </c>
      <c r="I43" s="66"/>
      <c r="J43" s="66"/>
      <c r="K43" s="66"/>
      <c r="L43" s="66"/>
      <c r="M43" s="66"/>
      <c r="N43" s="66"/>
      <c r="O43" s="67"/>
      <c r="P43" s="3"/>
    </row>
    <row r="44" spans="2:18" ht="39" customHeight="1">
      <c r="B44" s="22"/>
      <c r="C44" s="68" t="s">
        <v>46</v>
      </c>
      <c r="D44" s="69"/>
      <c r="E44" s="70"/>
      <c r="F44" s="70"/>
      <c r="G44" s="71"/>
      <c r="H44" s="71"/>
      <c r="I44" s="71"/>
      <c r="J44" s="71"/>
      <c r="K44" s="71"/>
      <c r="L44" s="71"/>
      <c r="M44" s="71"/>
      <c r="N44" s="71"/>
      <c r="O44" s="72"/>
      <c r="P44" s="3"/>
      <c r="Q44" s="35"/>
      <c r="R44" s="36"/>
    </row>
    <row r="45" spans="2:18" ht="18.600000000000001" thickBot="1">
      <c r="B45" s="22"/>
      <c r="C45" s="37" t="s">
        <v>18</v>
      </c>
      <c r="D45" s="29"/>
      <c r="E45" s="73">
        <v>200000</v>
      </c>
      <c r="F45" s="73"/>
      <c r="G45" s="97"/>
      <c r="H45" s="98"/>
      <c r="I45" s="98"/>
      <c r="J45" s="98"/>
      <c r="K45" s="98"/>
      <c r="L45" s="98"/>
      <c r="M45" s="30"/>
      <c r="N45" s="61"/>
      <c r="O45" s="26"/>
      <c r="P45" s="3"/>
    </row>
    <row r="46" spans="2:18" ht="18.600000000000001" thickBot="1">
      <c r="B46" s="22"/>
      <c r="C46" s="31" t="s">
        <v>47</v>
      </c>
      <c r="D46" s="1"/>
      <c r="E46" s="1"/>
      <c r="F46" s="1"/>
      <c r="G46" s="1"/>
      <c r="H46" s="1"/>
      <c r="I46" s="1"/>
      <c r="J46" s="1"/>
      <c r="K46" s="1"/>
      <c r="L46" s="1"/>
      <c r="M46" s="1"/>
      <c r="N46" s="1"/>
      <c r="O46" s="1"/>
      <c r="P46" s="3"/>
    </row>
    <row r="47" spans="2:18">
      <c r="B47" s="22"/>
      <c r="C47" s="63" t="s">
        <v>56</v>
      </c>
      <c r="D47" s="64"/>
      <c r="E47" s="64"/>
      <c r="F47" s="64"/>
      <c r="G47" s="65"/>
      <c r="H47" s="66">
        <f>IF(M41=0,0,IF(N25-N37&lt;=0,0,IF(ROUNDUP((N25-N37)*0.4,-3)&gt;E49,E49,ROUNDUP((N25-N37)*0.4,-3))))</f>
        <v>11000</v>
      </c>
      <c r="I47" s="66"/>
      <c r="J47" s="66"/>
      <c r="K47" s="66"/>
      <c r="L47" s="66"/>
      <c r="M47" s="66"/>
      <c r="N47" s="66"/>
      <c r="O47" s="67"/>
      <c r="P47" s="3"/>
    </row>
    <row r="48" spans="2:18" ht="52.95" customHeight="1">
      <c r="B48" s="22"/>
      <c r="C48" s="68" t="s">
        <v>48</v>
      </c>
      <c r="D48" s="69"/>
      <c r="E48" s="70"/>
      <c r="F48" s="70"/>
      <c r="G48" s="71"/>
      <c r="H48" s="71"/>
      <c r="I48" s="71"/>
      <c r="J48" s="71"/>
      <c r="K48" s="71"/>
      <c r="L48" s="71"/>
      <c r="M48" s="71"/>
      <c r="N48" s="71"/>
      <c r="O48" s="72"/>
      <c r="P48" s="3"/>
      <c r="Q48" s="35"/>
      <c r="R48" s="36"/>
    </row>
    <row r="49" spans="2:16" ht="18.600000000000001" thickBot="1">
      <c r="B49" s="22"/>
      <c r="C49" s="37" t="s">
        <v>18</v>
      </c>
      <c r="D49" s="29"/>
      <c r="E49" s="73">
        <f>IF(N49&lt;200000,ROUNDUP(N49,-3),200000)</f>
        <v>23000</v>
      </c>
      <c r="F49" s="73"/>
      <c r="G49" s="74" t="s">
        <v>49</v>
      </c>
      <c r="H49" s="75"/>
      <c r="I49" s="75"/>
      <c r="J49" s="75"/>
      <c r="K49" s="75"/>
      <c r="L49" s="75"/>
      <c r="M49" s="30" t="s">
        <v>19</v>
      </c>
      <c r="N49" s="48">
        <f>ROUNDUP(N25*0.3,0)</f>
        <v>22500</v>
      </c>
      <c r="O49" s="26" t="s">
        <v>0</v>
      </c>
      <c r="P49" s="3"/>
    </row>
    <row r="50" spans="2:16" ht="18.600000000000001" thickBot="1">
      <c r="B50" s="22"/>
      <c r="C50" s="31" t="s">
        <v>52</v>
      </c>
      <c r="D50" s="1"/>
      <c r="E50" s="1"/>
      <c r="F50" s="1"/>
      <c r="G50" s="1"/>
      <c r="H50" s="1"/>
      <c r="I50" s="1"/>
      <c r="J50" s="1"/>
      <c r="K50" s="1"/>
      <c r="L50" s="1"/>
      <c r="M50" s="1"/>
      <c r="N50" s="1"/>
      <c r="O50" s="1"/>
      <c r="P50" s="3"/>
    </row>
    <row r="51" spans="2:16" ht="18.600000000000001" thickBot="1">
      <c r="B51" s="22"/>
      <c r="C51" s="113" t="s">
        <v>55</v>
      </c>
      <c r="D51" s="114"/>
      <c r="E51" s="114"/>
      <c r="F51" s="114"/>
      <c r="G51" s="115"/>
      <c r="H51" s="116">
        <v>20000</v>
      </c>
      <c r="I51" s="116"/>
      <c r="J51" s="116"/>
      <c r="K51" s="116"/>
      <c r="L51" s="116"/>
      <c r="M51" s="116"/>
      <c r="N51" s="116"/>
      <c r="O51" s="117"/>
      <c r="P51" s="3"/>
    </row>
    <row r="52" spans="2:16" ht="5.25" customHeight="1" thickBot="1">
      <c r="B52" s="5"/>
      <c r="C52" s="6"/>
      <c r="D52" s="6"/>
      <c r="E52" s="6"/>
      <c r="F52" s="6"/>
      <c r="G52" s="6"/>
      <c r="H52" s="6"/>
      <c r="I52" s="6"/>
      <c r="J52" s="6"/>
      <c r="K52" s="6"/>
      <c r="L52" s="6"/>
      <c r="M52" s="6"/>
      <c r="N52" s="6"/>
      <c r="O52" s="6"/>
      <c r="P52" s="7"/>
    </row>
  </sheetData>
  <mergeCells count="50">
    <mergeCell ref="C51:G51"/>
    <mergeCell ref="H51:O51"/>
    <mergeCell ref="B8:P8"/>
    <mergeCell ref="B9:P9"/>
    <mergeCell ref="C12:G12"/>
    <mergeCell ref="H12:O12"/>
    <mergeCell ref="D13:G13"/>
    <mergeCell ref="H13:O13"/>
    <mergeCell ref="D32:G32"/>
    <mergeCell ref="H32:O32"/>
    <mergeCell ref="D31:G31"/>
    <mergeCell ref="D20:D21"/>
    <mergeCell ref="E20:G21"/>
    <mergeCell ref="H20:K20"/>
    <mergeCell ref="L20:O20"/>
    <mergeCell ref="M22:O22"/>
    <mergeCell ref="C44:O44"/>
    <mergeCell ref="D33:G33"/>
    <mergeCell ref="D34:G34"/>
    <mergeCell ref="H34:O34"/>
    <mergeCell ref="D35:G35"/>
    <mergeCell ref="C43:G43"/>
    <mergeCell ref="G37:M37"/>
    <mergeCell ref="C40:O40"/>
    <mergeCell ref="C41:G41"/>
    <mergeCell ref="M41:N41"/>
    <mergeCell ref="H43:O43"/>
    <mergeCell ref="E14:G14"/>
    <mergeCell ref="E15:G15"/>
    <mergeCell ref="C29:G29"/>
    <mergeCell ref="H29:O29"/>
    <mergeCell ref="D30:G30"/>
    <mergeCell ref="H30:O30"/>
    <mergeCell ref="G25:M25"/>
    <mergeCell ref="D16:G16"/>
    <mergeCell ref="H16:O16"/>
    <mergeCell ref="E17:G17"/>
    <mergeCell ref="E18:G18"/>
    <mergeCell ref="D19:G19"/>
    <mergeCell ref="H19:O19"/>
    <mergeCell ref="D22:D23"/>
    <mergeCell ref="E22:G23"/>
    <mergeCell ref="I22:K22"/>
    <mergeCell ref="E49:F49"/>
    <mergeCell ref="G49:L49"/>
    <mergeCell ref="E45:F45"/>
    <mergeCell ref="G45:L45"/>
    <mergeCell ref="C47:G47"/>
    <mergeCell ref="H47:O47"/>
    <mergeCell ref="C48:O48"/>
  </mergeCells>
  <phoneticPr fontId="4"/>
  <printOptions horizontalCentered="1"/>
  <pageMargins left="0.70866141732283472" right="0.70866141732283472" top="0.74803149606299213" bottom="0.74803149606299213" header="0.31496062992125984" footer="0.31496062992125984"/>
  <pageSetup paperSize="9" scale="6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様式</vt:lpstr>
      <vt:lpstr>記載例⑩（月単位方式）</vt:lpstr>
      <vt:lpstr>記載例⑪（要請期間方式）</vt:lpstr>
      <vt:lpstr>記載例⑫（新規開店特例）</vt:lpstr>
      <vt:lpstr>'記載例⑩（月単位方式）'!Print_Area</vt:lpstr>
      <vt:lpstr>'記載例⑪（要請期間方式）'!Print_Area</vt:lpstr>
      <vt:lpstr>'記載例⑫（新規開店特例）'!Print_Area</vt:lpstr>
      <vt:lpstr>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小野博隆</dc:creator>
  <cp:lastModifiedBy>山梨県</cp:lastModifiedBy>
  <cp:lastPrinted>2021-09-17T05:15:36Z</cp:lastPrinted>
  <dcterms:created xsi:type="dcterms:W3CDTF">2015-06-05T18:19:34Z</dcterms:created>
  <dcterms:modified xsi:type="dcterms:W3CDTF">2021-09-17T05:17:08Z</dcterms:modified>
</cp:coreProperties>
</file>