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65" activeTab="0"/>
  </bookViews>
  <sheets>
    <sheet name="高等学校" sheetId="1" r:id="rId1"/>
  </sheets>
  <definedNames>
    <definedName name="_xlnm.Print_Area" localSheetId="0">'高等学校'!$A$1:$Y$58</definedName>
    <definedName name="Z_870C749B_1819_4341_B631_85FA735F971B_.wvu.PrintArea" localSheetId="0" hidden="1">'高等学校'!$A$1:$Y$58</definedName>
  </definedNames>
  <calcPr fullCalcOnLoad="1" refMode="R1C1"/>
</workbook>
</file>

<file path=xl/sharedStrings.xml><?xml version="1.0" encoding="utf-8"?>
<sst xmlns="http://schemas.openxmlformats.org/spreadsheetml/2006/main" count="168" uniqueCount="62">
  <si>
    <t>一時的な仕事に就いた者</t>
  </si>
  <si>
    <t>普　通</t>
  </si>
  <si>
    <t>農　業</t>
  </si>
  <si>
    <t>工　業</t>
  </si>
  <si>
    <t>商　業</t>
  </si>
  <si>
    <t>看　護</t>
  </si>
  <si>
    <t>その他</t>
  </si>
  <si>
    <t>総　合</t>
  </si>
  <si>
    <t>女</t>
  </si>
  <si>
    <t>（２）　進路別卒業者数　　（高等学校）　　（全日制＋定時制）</t>
  </si>
  <si>
    <t>計</t>
  </si>
  <si>
    <t>男</t>
  </si>
  <si>
    <t>公　立　計</t>
  </si>
  <si>
    <t>私　立　計</t>
  </si>
  <si>
    <t>家　庭</t>
  </si>
  <si>
    <t>（内　訳）</t>
  </si>
  <si>
    <t>全日制計</t>
  </si>
  <si>
    <t>定時制計</t>
  </si>
  <si>
    <t>公共職業能力開発施設等入学者</t>
  </si>
  <si>
    <t>就職者（左記Ａ，Ｂ，Ｃ，Ｄを除く）</t>
  </si>
  <si>
    <t>左記以外の者</t>
  </si>
  <si>
    <t>死亡　　　　　　　　・　　　　　　　　　　不詳</t>
  </si>
  <si>
    <t>進学率</t>
  </si>
  <si>
    <t>（単位：人・％）</t>
  </si>
  <si>
    <t>大学等進学者</t>
  </si>
  <si>
    <t>専修学校
（一般課程）
等入学者</t>
  </si>
  <si>
    <t>専修学校
（専門課程）
進学者</t>
  </si>
  <si>
    <t>Ｅ＋Ｈのうち県内就職者</t>
  </si>
  <si>
    <t>…</t>
  </si>
  <si>
    <t>Ｕ</t>
  </si>
  <si>
    <t>Ａ</t>
  </si>
  <si>
    <t>Ｂ</t>
  </si>
  <si>
    <t>Ｃ</t>
  </si>
  <si>
    <t>Ｄ</t>
  </si>
  <si>
    <t>Ｅ</t>
  </si>
  <si>
    <t>Ｆ</t>
  </si>
  <si>
    <t>Ｇ</t>
  </si>
  <si>
    <t>水　産</t>
  </si>
  <si>
    <t>再　　　　　　掲</t>
  </si>
  <si>
    <t>（A/U*
100）</t>
  </si>
  <si>
    <t>Ａ、Ｂ、Ｃ、Ｄのうち就職している者 H</t>
  </si>
  <si>
    <t>卒業年月</t>
  </si>
  <si>
    <t>福　祉</t>
  </si>
  <si>
    <t>　福　祉</t>
  </si>
  <si>
    <t>-</t>
  </si>
  <si>
    <t>情　報</t>
  </si>
  <si>
    <t>看　護</t>
  </si>
  <si>
    <t>…</t>
  </si>
  <si>
    <t>（E+H/U*100）</t>
  </si>
  <si>
    <t>学科名</t>
  </si>
  <si>
    <t>卒業者数</t>
  </si>
  <si>
    <t>大学等入学志願者</t>
  </si>
  <si>
    <t>…</t>
  </si>
  <si>
    <t>平成23年3月</t>
  </si>
  <si>
    <t>平成24年3月</t>
  </si>
  <si>
    <t>男女別大学進学率</t>
  </si>
  <si>
    <t>平成25年3月</t>
  </si>
  <si>
    <t>平成26年3月</t>
  </si>
  <si>
    <t>卒業者に占める</t>
  </si>
  <si>
    <t>就職者の割合</t>
  </si>
  <si>
    <t>平成27年3月</t>
  </si>
  <si>
    <t>平成28年3月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</si>
</sst>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);\(0\)"/>
    <numFmt numFmtId="179" formatCode="#,##0_ ;[Red]\-#,##0\ 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_ "/>
    <numFmt numFmtId="190" formatCode="#,##0.0;[Red]\-#,##0.0"/>
    <numFmt numFmtId="191" formatCode="#,##0.0_ ;[Red]\-#,##0.0\ "/>
    <numFmt numFmtId="192" formatCode="#,##0.000;[Red]\-#,##0.000"/>
    <numFmt numFmtId="193" formatCode="#,##0_);\(#,##0\)"/>
    <numFmt numFmtId="194" formatCode="#,##0;\-#,##0;&quot;-&quot;"/>
    <numFmt numFmtId="195" formatCode="#,##0.#;\-#,##0.#;&quot;-&quot;"/>
    <numFmt numFmtId="196" formatCode="#,###;\-#,###;&quot;-&quot;"/>
    <numFmt numFmtId="197" formatCode="#,###.#;\-#,###.#;&quot;-&quot;"/>
    <numFmt numFmtId="198" formatCode="0.0_);[Red]\(0.0\)"/>
    <numFmt numFmtId="199" formatCode="[&lt;=999]000;[&lt;=9999]000\-00;000\-0000"/>
    <numFmt numFmtId="200" formatCode="##,###;\-#,###.#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176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94" fontId="4" fillId="0" borderId="18" xfId="48" applyNumberFormat="1" applyFont="1" applyFill="1" applyBorder="1" applyAlignment="1">
      <alignment horizontal="right" vertical="center"/>
    </xf>
    <xf numFmtId="198" fontId="4" fillId="0" borderId="18" xfId="42" applyNumberFormat="1" applyFont="1" applyFill="1" applyBorder="1" applyAlignment="1">
      <alignment horizontal="right" vertical="center"/>
    </xf>
    <xf numFmtId="194" fontId="4" fillId="0" borderId="18" xfId="0" applyNumberFormat="1" applyFont="1" applyFill="1" applyBorder="1" applyAlignment="1">
      <alignment horizontal="right" vertical="center"/>
    </xf>
    <xf numFmtId="198" fontId="4" fillId="0" borderId="18" xfId="0" applyNumberFormat="1" applyFont="1" applyFill="1" applyBorder="1" applyAlignment="1">
      <alignment horizontal="right" vertical="center"/>
    </xf>
    <xf numFmtId="0" fontId="4" fillId="0" borderId="18" xfId="48" applyNumberFormat="1" applyFont="1" applyFill="1" applyBorder="1" applyAlignment="1">
      <alignment horizontal="right" vertical="center"/>
    </xf>
    <xf numFmtId="177" fontId="4" fillId="0" borderId="18" xfId="48" applyNumberFormat="1" applyFont="1" applyFill="1" applyBorder="1" applyAlignment="1">
      <alignment horizontal="right" vertical="center"/>
    </xf>
    <xf numFmtId="194" fontId="4" fillId="0" borderId="18" xfId="48" applyNumberFormat="1" applyFont="1" applyFill="1" applyBorder="1" applyAlignment="1" quotePrefix="1">
      <alignment horizontal="right" vertical="center"/>
    </xf>
    <xf numFmtId="198" fontId="4" fillId="0" borderId="18" xfId="48" applyNumberFormat="1" applyFont="1" applyFill="1" applyBorder="1" applyAlignment="1">
      <alignment horizontal="right" vertical="center"/>
    </xf>
    <xf numFmtId="194" fontId="4" fillId="0" borderId="20" xfId="48" applyNumberFormat="1" applyFont="1" applyFill="1" applyBorder="1" applyAlignment="1">
      <alignment horizontal="right" vertical="center"/>
    </xf>
    <xf numFmtId="198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tabSelected="1" zoomScale="120" zoomScaleNormal="120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3" customWidth="1"/>
    <col min="2" max="6" width="4.125" style="13" customWidth="1"/>
    <col min="7" max="7" width="4.00390625" style="13" customWidth="1"/>
    <col min="8" max="8" width="4.125" style="13" customWidth="1"/>
    <col min="9" max="10" width="3.125" style="13" customWidth="1"/>
    <col min="11" max="12" width="3.375" style="13" customWidth="1"/>
    <col min="13" max="14" width="3.875" style="13" customWidth="1"/>
    <col min="15" max="16" width="3.00390625" style="13" customWidth="1"/>
    <col min="17" max="18" width="3.75390625" style="13" customWidth="1"/>
    <col min="19" max="20" width="2.875" style="13" customWidth="1"/>
    <col min="21" max="21" width="4.00390625" style="13" customWidth="1"/>
    <col min="22" max="23" width="4.125" style="13" customWidth="1"/>
    <col min="24" max="24" width="4.375" style="13" customWidth="1"/>
    <col min="25" max="25" width="5.875" style="13" customWidth="1"/>
    <col min="26" max="16384" width="9.00390625" style="13" customWidth="1"/>
  </cols>
  <sheetData>
    <row r="1" ht="17.25" customHeight="1">
      <c r="A1" s="22" t="s">
        <v>9</v>
      </c>
    </row>
    <row r="2" spans="1:25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39" t="s">
        <v>23</v>
      </c>
      <c r="W2" s="40"/>
      <c r="X2" s="40"/>
      <c r="Y2" s="40"/>
    </row>
    <row r="3" spans="1:25" ht="15" customHeight="1">
      <c r="A3" s="1"/>
      <c r="B3" s="46" t="s">
        <v>50</v>
      </c>
      <c r="C3" s="47"/>
      <c r="D3" s="48"/>
      <c r="E3" s="46" t="s">
        <v>24</v>
      </c>
      <c r="F3" s="48"/>
      <c r="G3" s="42" t="s">
        <v>26</v>
      </c>
      <c r="H3" s="43"/>
      <c r="I3" s="42" t="s">
        <v>25</v>
      </c>
      <c r="J3" s="43"/>
      <c r="K3" s="42" t="s">
        <v>18</v>
      </c>
      <c r="L3" s="43"/>
      <c r="M3" s="42" t="s">
        <v>19</v>
      </c>
      <c r="N3" s="43"/>
      <c r="O3" s="42" t="s">
        <v>0</v>
      </c>
      <c r="P3" s="43"/>
      <c r="Q3" s="42" t="s">
        <v>20</v>
      </c>
      <c r="R3" s="43"/>
      <c r="S3" s="42" t="s">
        <v>21</v>
      </c>
      <c r="T3" s="57"/>
      <c r="U3" s="47" t="s">
        <v>38</v>
      </c>
      <c r="V3" s="47"/>
      <c r="W3" s="48"/>
      <c r="X3" s="2"/>
      <c r="Y3" s="26" t="s">
        <v>58</v>
      </c>
    </row>
    <row r="4" spans="1:25" ht="15" customHeight="1">
      <c r="A4" s="3" t="s">
        <v>41</v>
      </c>
      <c r="B4" s="49"/>
      <c r="C4" s="50"/>
      <c r="D4" s="51"/>
      <c r="E4" s="49"/>
      <c r="F4" s="51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58"/>
      <c r="T4" s="59"/>
      <c r="U4" s="54" t="s">
        <v>40</v>
      </c>
      <c r="V4" s="60" t="s">
        <v>51</v>
      </c>
      <c r="W4" s="60" t="s">
        <v>27</v>
      </c>
      <c r="X4" s="3" t="s">
        <v>22</v>
      </c>
      <c r="Y4" s="27" t="s">
        <v>59</v>
      </c>
    </row>
    <row r="5" spans="1:25" ht="15" customHeight="1">
      <c r="A5" s="3"/>
      <c r="B5" s="49"/>
      <c r="C5" s="50"/>
      <c r="D5" s="51"/>
      <c r="E5" s="49"/>
      <c r="F5" s="51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58"/>
      <c r="T5" s="59"/>
      <c r="U5" s="55"/>
      <c r="V5" s="52"/>
      <c r="W5" s="52"/>
      <c r="X5" s="52" t="s">
        <v>39</v>
      </c>
      <c r="Y5" s="52" t="s">
        <v>48</v>
      </c>
    </row>
    <row r="6" spans="1:25" ht="15" customHeight="1">
      <c r="A6" s="3" t="s">
        <v>49</v>
      </c>
      <c r="B6" s="4"/>
      <c r="C6" s="5"/>
      <c r="D6" s="5" t="s">
        <v>29</v>
      </c>
      <c r="E6" s="6"/>
      <c r="F6" s="7" t="s">
        <v>30</v>
      </c>
      <c r="G6" s="8"/>
      <c r="H6" s="5" t="s">
        <v>31</v>
      </c>
      <c r="I6" s="4"/>
      <c r="J6" s="7" t="s">
        <v>32</v>
      </c>
      <c r="K6" s="5"/>
      <c r="L6" s="5" t="s">
        <v>33</v>
      </c>
      <c r="M6" s="4"/>
      <c r="N6" s="7" t="s">
        <v>34</v>
      </c>
      <c r="O6" s="4"/>
      <c r="P6" s="5" t="s">
        <v>35</v>
      </c>
      <c r="Q6" s="4"/>
      <c r="R6" s="5" t="s">
        <v>36</v>
      </c>
      <c r="S6" s="15"/>
      <c r="T6" s="16"/>
      <c r="U6" s="55"/>
      <c r="V6" s="52"/>
      <c r="W6" s="52"/>
      <c r="X6" s="52"/>
      <c r="Y6" s="52"/>
    </row>
    <row r="7" spans="1:25" ht="15" customHeight="1">
      <c r="A7" s="9"/>
      <c r="B7" s="10" t="s">
        <v>10</v>
      </c>
      <c r="C7" s="10" t="s">
        <v>11</v>
      </c>
      <c r="D7" s="10" t="s">
        <v>8</v>
      </c>
      <c r="E7" s="10" t="s">
        <v>11</v>
      </c>
      <c r="F7" s="10" t="s">
        <v>8</v>
      </c>
      <c r="G7" s="10" t="s">
        <v>11</v>
      </c>
      <c r="H7" s="10" t="s">
        <v>8</v>
      </c>
      <c r="I7" s="10" t="s">
        <v>11</v>
      </c>
      <c r="J7" s="10" t="s">
        <v>8</v>
      </c>
      <c r="K7" s="10" t="s">
        <v>11</v>
      </c>
      <c r="L7" s="10" t="s">
        <v>8</v>
      </c>
      <c r="M7" s="10" t="s">
        <v>11</v>
      </c>
      <c r="N7" s="10" t="s">
        <v>8</v>
      </c>
      <c r="O7" s="10" t="s">
        <v>11</v>
      </c>
      <c r="P7" s="10" t="s">
        <v>8</v>
      </c>
      <c r="Q7" s="10" t="s">
        <v>11</v>
      </c>
      <c r="R7" s="10" t="s">
        <v>8</v>
      </c>
      <c r="S7" s="10" t="s">
        <v>11</v>
      </c>
      <c r="T7" s="10" t="s">
        <v>8</v>
      </c>
      <c r="U7" s="56"/>
      <c r="V7" s="53"/>
      <c r="W7" s="53"/>
      <c r="X7" s="53"/>
      <c r="Y7" s="53"/>
    </row>
    <row r="8" spans="1:25" ht="16.5" customHeight="1">
      <c r="A8" s="17" t="s">
        <v>53</v>
      </c>
      <c r="B8" s="30">
        <v>8776</v>
      </c>
      <c r="C8" s="30">
        <v>4625</v>
      </c>
      <c r="D8" s="30">
        <v>4151</v>
      </c>
      <c r="E8" s="30">
        <v>2722</v>
      </c>
      <c r="F8" s="30">
        <v>2363</v>
      </c>
      <c r="G8" s="30">
        <v>580</v>
      </c>
      <c r="H8" s="30">
        <v>924</v>
      </c>
      <c r="I8" s="30">
        <v>317</v>
      </c>
      <c r="J8" s="30">
        <v>139</v>
      </c>
      <c r="K8" s="30">
        <v>92</v>
      </c>
      <c r="L8" s="30">
        <v>26</v>
      </c>
      <c r="M8" s="30">
        <v>784</v>
      </c>
      <c r="N8" s="30">
        <v>513</v>
      </c>
      <c r="O8" s="30">
        <v>36</v>
      </c>
      <c r="P8" s="30">
        <v>70</v>
      </c>
      <c r="Q8" s="30">
        <v>94</v>
      </c>
      <c r="R8" s="30">
        <v>116</v>
      </c>
      <c r="S8" s="30">
        <v>0</v>
      </c>
      <c r="T8" s="30">
        <v>0</v>
      </c>
      <c r="U8" s="30">
        <v>1</v>
      </c>
      <c r="V8" s="30">
        <v>5429</v>
      </c>
      <c r="W8" s="30">
        <v>1149</v>
      </c>
      <c r="X8" s="29">
        <v>57.9</v>
      </c>
      <c r="Y8" s="31">
        <v>14.8</v>
      </c>
    </row>
    <row r="9" spans="1:26" ht="16.5" customHeight="1">
      <c r="A9" s="17" t="s">
        <v>54</v>
      </c>
      <c r="B9" s="30">
        <v>8652</v>
      </c>
      <c r="C9" s="30">
        <v>4587</v>
      </c>
      <c r="D9" s="30">
        <v>4065</v>
      </c>
      <c r="E9" s="30">
        <v>2596</v>
      </c>
      <c r="F9" s="30">
        <v>2311</v>
      </c>
      <c r="G9" s="30">
        <v>595</v>
      </c>
      <c r="H9" s="30">
        <v>888</v>
      </c>
      <c r="I9" s="30">
        <v>393</v>
      </c>
      <c r="J9" s="30">
        <v>177</v>
      </c>
      <c r="K9" s="30">
        <v>96</v>
      </c>
      <c r="L9" s="30">
        <v>26</v>
      </c>
      <c r="M9" s="30">
        <v>802</v>
      </c>
      <c r="N9" s="30">
        <v>517</v>
      </c>
      <c r="O9" s="30">
        <v>27</v>
      </c>
      <c r="P9" s="30">
        <v>57</v>
      </c>
      <c r="Q9" s="30">
        <v>77</v>
      </c>
      <c r="R9" s="30">
        <v>89</v>
      </c>
      <c r="S9" s="30">
        <v>1</v>
      </c>
      <c r="T9" s="30">
        <v>0</v>
      </c>
      <c r="U9" s="30">
        <v>1</v>
      </c>
      <c r="V9" s="30">
        <v>5379</v>
      </c>
      <c r="W9" s="30">
        <v>1181</v>
      </c>
      <c r="X9" s="29">
        <v>56.7</v>
      </c>
      <c r="Y9" s="31">
        <v>15.3</v>
      </c>
      <c r="Z9" s="23"/>
    </row>
    <row r="10" spans="1:36" ht="16.5" customHeight="1">
      <c r="A10" s="17" t="s">
        <v>56</v>
      </c>
      <c r="B10" s="30">
        <v>9026</v>
      </c>
      <c r="C10" s="30">
        <v>4630</v>
      </c>
      <c r="D10" s="30">
        <v>4396</v>
      </c>
      <c r="E10" s="30">
        <v>2662</v>
      </c>
      <c r="F10" s="30">
        <v>2523</v>
      </c>
      <c r="G10" s="30">
        <v>569</v>
      </c>
      <c r="H10" s="30">
        <v>956</v>
      </c>
      <c r="I10" s="30">
        <v>349</v>
      </c>
      <c r="J10" s="30">
        <v>145</v>
      </c>
      <c r="K10" s="30">
        <v>100</v>
      </c>
      <c r="L10" s="30">
        <v>31</v>
      </c>
      <c r="M10" s="30">
        <v>815</v>
      </c>
      <c r="N10" s="30">
        <v>546</v>
      </c>
      <c r="O10" s="30">
        <v>19</v>
      </c>
      <c r="P10" s="30">
        <v>61</v>
      </c>
      <c r="Q10" s="30">
        <v>115</v>
      </c>
      <c r="R10" s="30">
        <v>134</v>
      </c>
      <c r="S10" s="30">
        <v>1</v>
      </c>
      <c r="T10" s="30">
        <v>0</v>
      </c>
      <c r="U10" s="30">
        <v>2</v>
      </c>
      <c r="V10" s="30">
        <v>5580</v>
      </c>
      <c r="W10" s="30">
        <v>1230</v>
      </c>
      <c r="X10" s="29">
        <v>57.4</v>
      </c>
      <c r="Y10" s="31">
        <v>15.1</v>
      </c>
      <c r="Z10" s="24"/>
      <c r="AA10" s="41"/>
      <c r="AB10" s="41"/>
      <c r="AC10" s="41"/>
      <c r="AD10" s="41"/>
      <c r="AE10" s="41"/>
      <c r="AF10" s="41"/>
      <c r="AG10" s="41"/>
      <c r="AH10" s="41"/>
      <c r="AI10" s="24"/>
      <c r="AJ10" s="24"/>
    </row>
    <row r="11" spans="1:36" ht="16.5" customHeight="1">
      <c r="A11" s="17" t="s">
        <v>57</v>
      </c>
      <c r="B11" s="28">
        <v>8691</v>
      </c>
      <c r="C11" s="28">
        <v>4570</v>
      </c>
      <c r="D11" s="28">
        <v>4121</v>
      </c>
      <c r="E11" s="28">
        <v>2595</v>
      </c>
      <c r="F11" s="28">
        <v>2347</v>
      </c>
      <c r="G11" s="28">
        <v>606</v>
      </c>
      <c r="H11" s="28">
        <v>860</v>
      </c>
      <c r="I11" s="28">
        <v>310</v>
      </c>
      <c r="J11" s="28">
        <v>202</v>
      </c>
      <c r="K11" s="28">
        <v>75</v>
      </c>
      <c r="L11" s="28">
        <v>20</v>
      </c>
      <c r="M11" s="28">
        <v>886</v>
      </c>
      <c r="N11" s="28">
        <v>558</v>
      </c>
      <c r="O11" s="28">
        <v>22</v>
      </c>
      <c r="P11" s="28">
        <v>51</v>
      </c>
      <c r="Q11" s="28">
        <v>76</v>
      </c>
      <c r="R11" s="28">
        <v>82</v>
      </c>
      <c r="S11" s="28">
        <v>0</v>
      </c>
      <c r="T11" s="28">
        <v>1</v>
      </c>
      <c r="U11" s="28">
        <v>1</v>
      </c>
      <c r="V11" s="28">
        <v>5296</v>
      </c>
      <c r="W11" s="28">
        <v>1268</v>
      </c>
      <c r="X11" s="29">
        <v>56.9</v>
      </c>
      <c r="Y11" s="29">
        <v>16.6</v>
      </c>
      <c r="AA11" s="41"/>
      <c r="AB11" s="41"/>
      <c r="AC11" s="41"/>
      <c r="AD11" s="41"/>
      <c r="AE11" s="41"/>
      <c r="AF11" s="41"/>
      <c r="AG11" s="41"/>
      <c r="AH11" s="41"/>
      <c r="AI11" s="24"/>
      <c r="AJ11" s="24"/>
    </row>
    <row r="12" spans="1:36" ht="16.5" customHeight="1">
      <c r="A12" s="17" t="s">
        <v>60</v>
      </c>
      <c r="B12" s="28">
        <v>8549</v>
      </c>
      <c r="C12" s="28">
        <v>4437</v>
      </c>
      <c r="D12" s="28">
        <v>4112</v>
      </c>
      <c r="E12" s="28">
        <v>2486</v>
      </c>
      <c r="F12" s="28">
        <v>2391</v>
      </c>
      <c r="G12" s="28">
        <v>631</v>
      </c>
      <c r="H12" s="28">
        <v>822</v>
      </c>
      <c r="I12" s="28">
        <v>243</v>
      </c>
      <c r="J12" s="28">
        <v>186</v>
      </c>
      <c r="K12" s="28">
        <v>96</v>
      </c>
      <c r="L12" s="28">
        <v>25</v>
      </c>
      <c r="M12" s="28">
        <v>895</v>
      </c>
      <c r="N12" s="28">
        <v>581</v>
      </c>
      <c r="O12" s="28">
        <v>23</v>
      </c>
      <c r="P12" s="28">
        <v>30</v>
      </c>
      <c r="Q12" s="28">
        <v>63</v>
      </c>
      <c r="R12" s="28">
        <v>77</v>
      </c>
      <c r="S12" s="28">
        <v>0</v>
      </c>
      <c r="T12" s="28">
        <v>0</v>
      </c>
      <c r="U12" s="28">
        <v>4</v>
      </c>
      <c r="V12" s="28">
        <v>5173</v>
      </c>
      <c r="W12" s="28">
        <v>1313</v>
      </c>
      <c r="X12" s="29">
        <v>57</v>
      </c>
      <c r="Y12" s="29">
        <v>17.3</v>
      </c>
      <c r="AA12" s="41"/>
      <c r="AB12" s="41"/>
      <c r="AC12" s="41"/>
      <c r="AD12" s="41"/>
      <c r="AE12" s="41"/>
      <c r="AF12" s="41"/>
      <c r="AG12" s="41"/>
      <c r="AH12" s="41"/>
      <c r="AI12" s="24"/>
      <c r="AJ12" s="24"/>
    </row>
    <row r="13" spans="1:36" ht="16.5" customHeight="1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29"/>
      <c r="AA13" s="41"/>
      <c r="AB13" s="41"/>
      <c r="AC13" s="41"/>
      <c r="AD13" s="41"/>
      <c r="AE13" s="41"/>
      <c r="AF13" s="41"/>
      <c r="AG13" s="41"/>
      <c r="AH13" s="41"/>
      <c r="AI13" s="24"/>
      <c r="AJ13" s="24"/>
    </row>
    <row r="14" spans="1:36" ht="16.5" customHeight="1">
      <c r="A14" s="17" t="s">
        <v>61</v>
      </c>
      <c r="B14" s="28">
        <f>SUM(B20:B30)</f>
        <v>8595</v>
      </c>
      <c r="C14" s="28">
        <f>SUM(C20:C30)</f>
        <v>4584</v>
      </c>
      <c r="D14" s="28">
        <f aca="true" t="shared" si="0" ref="D14:T14">SUM(D20:D30)</f>
        <v>4011</v>
      </c>
      <c r="E14" s="28">
        <f t="shared" si="0"/>
        <v>2554</v>
      </c>
      <c r="F14" s="28">
        <f t="shared" si="0"/>
        <v>2290</v>
      </c>
      <c r="G14" s="28">
        <f t="shared" si="0"/>
        <v>625</v>
      </c>
      <c r="H14" s="28">
        <f t="shared" si="0"/>
        <v>937</v>
      </c>
      <c r="I14" s="28">
        <f t="shared" si="0"/>
        <v>330</v>
      </c>
      <c r="J14" s="28">
        <f t="shared" si="0"/>
        <v>98</v>
      </c>
      <c r="K14" s="28">
        <f t="shared" si="0"/>
        <v>72</v>
      </c>
      <c r="L14" s="28">
        <f t="shared" si="0"/>
        <v>22</v>
      </c>
      <c r="M14" s="28">
        <f t="shared" si="0"/>
        <v>919</v>
      </c>
      <c r="N14" s="28">
        <f t="shared" si="0"/>
        <v>549</v>
      </c>
      <c r="O14" s="28">
        <f t="shared" si="0"/>
        <v>8</v>
      </c>
      <c r="P14" s="28">
        <f t="shared" si="0"/>
        <v>22</v>
      </c>
      <c r="Q14" s="28">
        <f t="shared" si="0"/>
        <v>76</v>
      </c>
      <c r="R14" s="28">
        <f t="shared" si="0"/>
        <v>93</v>
      </c>
      <c r="S14" s="28">
        <f t="shared" si="0"/>
        <v>0</v>
      </c>
      <c r="T14" s="28">
        <f t="shared" si="0"/>
        <v>0</v>
      </c>
      <c r="U14" s="28">
        <f>SUM(U20:U30)</f>
        <v>0</v>
      </c>
      <c r="V14" s="28">
        <f>SUM(V20:V30)</f>
        <v>5241</v>
      </c>
      <c r="W14" s="28">
        <v>1302</v>
      </c>
      <c r="X14" s="29">
        <f>ROUND((E14+F14)/B14*100,1)</f>
        <v>56.4</v>
      </c>
      <c r="Y14" s="29">
        <f>ROUND((M14+N14+U14)/B14*100,1)</f>
        <v>17.1</v>
      </c>
      <c r="AA14" s="41"/>
      <c r="AB14" s="41"/>
      <c r="AC14" s="41"/>
      <c r="AD14" s="41"/>
      <c r="AE14" s="41"/>
      <c r="AF14" s="41"/>
      <c r="AG14" s="41"/>
      <c r="AH14" s="41"/>
      <c r="AI14" s="24"/>
      <c r="AJ14" s="24"/>
    </row>
    <row r="15" spans="1:36" ht="16.5" customHeight="1">
      <c r="A15" s="17" t="s">
        <v>55</v>
      </c>
      <c r="B15" s="28"/>
      <c r="C15" s="28"/>
      <c r="D15" s="28"/>
      <c r="E15" s="32">
        <f>ROUND(E14/C14*100,1)</f>
        <v>55.7</v>
      </c>
      <c r="F15" s="33">
        <f>ROUND(F14/D14*100,1)</f>
        <v>57.1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9"/>
      <c r="AA15" s="41"/>
      <c r="AB15" s="41"/>
      <c r="AC15" s="41"/>
      <c r="AD15" s="41"/>
      <c r="AE15" s="41"/>
      <c r="AF15" s="41"/>
      <c r="AG15" s="41"/>
      <c r="AH15" s="41"/>
      <c r="AI15" s="41"/>
      <c r="AJ15" s="24"/>
    </row>
    <row r="16" spans="1:36" ht="16.5" customHeight="1">
      <c r="A16" s="1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9"/>
      <c r="AA16" s="41"/>
      <c r="AB16" s="41"/>
      <c r="AC16" s="41"/>
      <c r="AD16" s="41"/>
      <c r="AE16" s="41"/>
      <c r="AF16" s="41"/>
      <c r="AG16" s="41"/>
      <c r="AH16" s="41"/>
      <c r="AI16" s="41"/>
      <c r="AJ16" s="24"/>
    </row>
    <row r="17" spans="1:36" ht="16.5" customHeight="1">
      <c r="A17" s="17" t="s">
        <v>12</v>
      </c>
      <c r="B17" s="28">
        <f>SUM(C17,D17)</f>
        <v>6559</v>
      </c>
      <c r="C17" s="34">
        <v>3346</v>
      </c>
      <c r="D17" s="34">
        <v>3213</v>
      </c>
      <c r="E17" s="34">
        <v>1717</v>
      </c>
      <c r="F17" s="34">
        <v>1793</v>
      </c>
      <c r="G17" s="34">
        <v>466</v>
      </c>
      <c r="H17" s="34">
        <v>769</v>
      </c>
      <c r="I17" s="34">
        <v>244</v>
      </c>
      <c r="J17" s="34">
        <v>74</v>
      </c>
      <c r="K17" s="34">
        <v>70</v>
      </c>
      <c r="L17" s="34">
        <v>22</v>
      </c>
      <c r="M17" s="34">
        <v>799</v>
      </c>
      <c r="N17" s="34">
        <v>474</v>
      </c>
      <c r="O17" s="34">
        <v>8</v>
      </c>
      <c r="P17" s="34">
        <v>22</v>
      </c>
      <c r="Q17" s="34">
        <v>42</v>
      </c>
      <c r="R17" s="34">
        <v>59</v>
      </c>
      <c r="S17" s="34">
        <v>0</v>
      </c>
      <c r="T17" s="34">
        <v>0</v>
      </c>
      <c r="U17" s="34">
        <v>0</v>
      </c>
      <c r="V17" s="28">
        <v>3848</v>
      </c>
      <c r="W17" s="28" t="s">
        <v>52</v>
      </c>
      <c r="X17" s="29">
        <f aca="true" t="shared" si="1" ref="X17:X47">ROUND((E17+F17)/B17*100,1)</f>
        <v>53.5</v>
      </c>
      <c r="Y17" s="29">
        <f>ROUND((M17+N17+U17)/B17*100,1)</f>
        <v>19.4</v>
      </c>
      <c r="AA17" s="41"/>
      <c r="AB17" s="41"/>
      <c r="AC17" s="41"/>
      <c r="AD17" s="41"/>
      <c r="AE17" s="41"/>
      <c r="AF17" s="41"/>
      <c r="AG17" s="41"/>
      <c r="AH17" s="41"/>
      <c r="AI17" s="41"/>
      <c r="AJ17" s="24"/>
    </row>
    <row r="18" spans="1:36" ht="16.5" customHeight="1">
      <c r="A18" s="17" t="s">
        <v>13</v>
      </c>
      <c r="B18" s="28">
        <f>SUM(C18,D18)</f>
        <v>2036</v>
      </c>
      <c r="C18" s="34">
        <v>1238</v>
      </c>
      <c r="D18" s="34">
        <v>798</v>
      </c>
      <c r="E18" s="34">
        <v>837</v>
      </c>
      <c r="F18" s="34">
        <v>497</v>
      </c>
      <c r="G18" s="34">
        <v>159</v>
      </c>
      <c r="H18" s="34">
        <v>168</v>
      </c>
      <c r="I18" s="34">
        <v>86</v>
      </c>
      <c r="J18" s="34">
        <v>24</v>
      </c>
      <c r="K18" s="28">
        <v>2</v>
      </c>
      <c r="L18" s="28">
        <v>0</v>
      </c>
      <c r="M18" s="34">
        <v>120</v>
      </c>
      <c r="N18" s="34">
        <v>75</v>
      </c>
      <c r="O18" s="34">
        <v>0</v>
      </c>
      <c r="P18" s="34">
        <v>0</v>
      </c>
      <c r="Q18" s="34">
        <v>34</v>
      </c>
      <c r="R18" s="34">
        <v>34</v>
      </c>
      <c r="S18" s="34">
        <v>0</v>
      </c>
      <c r="T18" s="34">
        <v>0</v>
      </c>
      <c r="U18" s="28">
        <v>0</v>
      </c>
      <c r="V18" s="28">
        <v>1393</v>
      </c>
      <c r="W18" s="28" t="s">
        <v>47</v>
      </c>
      <c r="X18" s="29">
        <f t="shared" si="1"/>
        <v>65.5</v>
      </c>
      <c r="Y18" s="29">
        <f>ROUND((M18+N18+U18)/B18*100,1)</f>
        <v>9.6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4"/>
    </row>
    <row r="19" spans="1:25" ht="16.5" customHeight="1">
      <c r="A19" s="1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9"/>
    </row>
    <row r="20" spans="1:25" ht="16.5" customHeight="1">
      <c r="A20" s="17" t="s">
        <v>1</v>
      </c>
      <c r="B20" s="28">
        <f>SUM(C20:D20)</f>
        <v>5909</v>
      </c>
      <c r="C20" s="28">
        <v>3126</v>
      </c>
      <c r="D20" s="28">
        <v>2783</v>
      </c>
      <c r="E20" s="28">
        <v>2198</v>
      </c>
      <c r="F20" s="28">
        <v>1905</v>
      </c>
      <c r="G20" s="28">
        <v>327</v>
      </c>
      <c r="H20" s="28">
        <v>550</v>
      </c>
      <c r="I20" s="28">
        <v>288</v>
      </c>
      <c r="J20" s="28">
        <v>80</v>
      </c>
      <c r="K20" s="28">
        <v>32</v>
      </c>
      <c r="L20" s="28">
        <v>11</v>
      </c>
      <c r="M20" s="28">
        <v>211</v>
      </c>
      <c r="N20" s="28">
        <v>159</v>
      </c>
      <c r="O20" s="28">
        <v>8</v>
      </c>
      <c r="P20" s="28">
        <v>11</v>
      </c>
      <c r="Q20" s="28">
        <v>62</v>
      </c>
      <c r="R20" s="28">
        <v>67</v>
      </c>
      <c r="S20" s="28">
        <v>0</v>
      </c>
      <c r="T20" s="28">
        <v>0</v>
      </c>
      <c r="U20" s="28">
        <v>0</v>
      </c>
      <c r="V20" s="28">
        <v>4453</v>
      </c>
      <c r="W20" s="28" t="s">
        <v>28</v>
      </c>
      <c r="X20" s="29">
        <f t="shared" si="1"/>
        <v>69.4</v>
      </c>
      <c r="Y20" s="29">
        <f>ROUND((M20+N20+U20)/B20*100,1)</f>
        <v>6.3</v>
      </c>
    </row>
    <row r="21" spans="1:25" ht="16.5" customHeight="1">
      <c r="A21" s="17" t="s">
        <v>2</v>
      </c>
      <c r="B21" s="28">
        <f>SUM(C21:D21)</f>
        <v>213</v>
      </c>
      <c r="C21" s="28">
        <v>124</v>
      </c>
      <c r="D21" s="28">
        <v>89</v>
      </c>
      <c r="E21" s="28">
        <v>7</v>
      </c>
      <c r="F21" s="28">
        <v>11</v>
      </c>
      <c r="G21" s="28">
        <v>35</v>
      </c>
      <c r="H21" s="28">
        <v>20</v>
      </c>
      <c r="I21" s="28">
        <v>7</v>
      </c>
      <c r="J21" s="28">
        <v>0</v>
      </c>
      <c r="K21" s="28">
        <v>3</v>
      </c>
      <c r="L21" s="28">
        <v>1</v>
      </c>
      <c r="M21" s="28">
        <v>72</v>
      </c>
      <c r="N21" s="28">
        <v>57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16</v>
      </c>
      <c r="W21" s="28" t="s">
        <v>28</v>
      </c>
      <c r="X21" s="29">
        <f t="shared" si="1"/>
        <v>8.5</v>
      </c>
      <c r="Y21" s="29">
        <f>ROUND((M21+N21+U21)/B21*100,1)</f>
        <v>60.6</v>
      </c>
    </row>
    <row r="22" spans="1:25" ht="16.5" customHeight="1">
      <c r="A22" s="17" t="s">
        <v>3</v>
      </c>
      <c r="B22" s="28">
        <f>SUM(C22:D22)</f>
        <v>668</v>
      </c>
      <c r="C22" s="28">
        <v>583</v>
      </c>
      <c r="D22" s="28">
        <v>85</v>
      </c>
      <c r="E22" s="28">
        <v>71</v>
      </c>
      <c r="F22" s="28">
        <v>12</v>
      </c>
      <c r="G22" s="28">
        <v>94</v>
      </c>
      <c r="H22" s="28">
        <v>15</v>
      </c>
      <c r="I22" s="28">
        <v>6</v>
      </c>
      <c r="J22" s="28">
        <v>2</v>
      </c>
      <c r="K22" s="28">
        <v>20</v>
      </c>
      <c r="L22" s="28">
        <v>3</v>
      </c>
      <c r="M22" s="28">
        <v>388</v>
      </c>
      <c r="N22" s="28">
        <v>51</v>
      </c>
      <c r="O22" s="28">
        <v>0</v>
      </c>
      <c r="P22" s="28">
        <v>1</v>
      </c>
      <c r="Q22" s="28">
        <v>4</v>
      </c>
      <c r="R22" s="28">
        <v>1</v>
      </c>
      <c r="S22" s="28">
        <v>0</v>
      </c>
      <c r="T22" s="28">
        <v>0</v>
      </c>
      <c r="U22" s="28">
        <v>0</v>
      </c>
      <c r="V22" s="28">
        <v>84</v>
      </c>
      <c r="W22" s="28" t="s">
        <v>28</v>
      </c>
      <c r="X22" s="29">
        <f t="shared" si="1"/>
        <v>12.4</v>
      </c>
      <c r="Y22" s="29">
        <f>ROUND((M22+N22+U22)/B22*100,1)</f>
        <v>65.7</v>
      </c>
    </row>
    <row r="23" spans="1:25" ht="16.5" customHeight="1">
      <c r="A23" s="17" t="s">
        <v>4</v>
      </c>
      <c r="B23" s="28">
        <f>SUM(C23:D23)</f>
        <v>492</v>
      </c>
      <c r="C23" s="28">
        <v>168</v>
      </c>
      <c r="D23" s="28">
        <v>324</v>
      </c>
      <c r="E23" s="28">
        <v>32</v>
      </c>
      <c r="F23" s="28">
        <v>59</v>
      </c>
      <c r="G23" s="28">
        <v>46</v>
      </c>
      <c r="H23" s="28">
        <v>99</v>
      </c>
      <c r="I23" s="28">
        <v>1</v>
      </c>
      <c r="J23" s="28">
        <v>0</v>
      </c>
      <c r="K23" s="28">
        <v>2</v>
      </c>
      <c r="L23" s="28">
        <v>0</v>
      </c>
      <c r="M23" s="28">
        <v>87</v>
      </c>
      <c r="N23" s="28">
        <v>152</v>
      </c>
      <c r="O23" s="28">
        <v>0</v>
      </c>
      <c r="P23" s="28">
        <v>7</v>
      </c>
      <c r="Q23" s="28">
        <v>0</v>
      </c>
      <c r="R23" s="28">
        <v>7</v>
      </c>
      <c r="S23" s="28">
        <v>0</v>
      </c>
      <c r="T23" s="28">
        <v>0</v>
      </c>
      <c r="U23" s="28">
        <v>0</v>
      </c>
      <c r="V23" s="28">
        <v>91</v>
      </c>
      <c r="W23" s="28" t="s">
        <v>28</v>
      </c>
      <c r="X23" s="29">
        <f t="shared" si="1"/>
        <v>18.5</v>
      </c>
      <c r="Y23" s="29">
        <f>ROUND((M23+N23+U23)/B23*100,1)</f>
        <v>48.6</v>
      </c>
    </row>
    <row r="24" spans="1:25" ht="16.5" customHeight="1">
      <c r="A24" s="17" t="s">
        <v>37</v>
      </c>
      <c r="B24" s="28">
        <f aca="true" t="shared" si="2" ref="B24:B44">SUM(C24:D24)</f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 t="s">
        <v>28</v>
      </c>
      <c r="X24" s="35" t="s">
        <v>44</v>
      </c>
      <c r="Y24" s="29" t="s">
        <v>44</v>
      </c>
    </row>
    <row r="25" spans="1:25" ht="16.5" customHeight="1">
      <c r="A25" s="17" t="s">
        <v>14</v>
      </c>
      <c r="B25" s="28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 t="s">
        <v>28</v>
      </c>
      <c r="X25" s="35" t="s">
        <v>44</v>
      </c>
      <c r="Y25" s="29" t="s">
        <v>44</v>
      </c>
    </row>
    <row r="26" spans="1:25" ht="16.5" customHeight="1">
      <c r="A26" s="17" t="s">
        <v>46</v>
      </c>
      <c r="B26" s="28">
        <f t="shared" si="2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 t="s">
        <v>28</v>
      </c>
      <c r="X26" s="35" t="s">
        <v>44</v>
      </c>
      <c r="Y26" s="29" t="s">
        <v>44</v>
      </c>
    </row>
    <row r="27" spans="1:25" ht="16.5" customHeight="1">
      <c r="A27" s="17" t="s">
        <v>45</v>
      </c>
      <c r="B27" s="28">
        <f t="shared" si="2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 t="s">
        <v>28</v>
      </c>
      <c r="X27" s="35" t="s">
        <v>44</v>
      </c>
      <c r="Y27" s="29" t="s">
        <v>44</v>
      </c>
    </row>
    <row r="28" spans="1:25" ht="16.5" customHeight="1">
      <c r="A28" s="17" t="s">
        <v>42</v>
      </c>
      <c r="B28" s="28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 t="s">
        <v>28</v>
      </c>
      <c r="X28" s="35" t="s">
        <v>44</v>
      </c>
      <c r="Y28" s="29" t="s">
        <v>44</v>
      </c>
    </row>
    <row r="29" spans="1:25" ht="16.5" customHeight="1">
      <c r="A29" s="17" t="s">
        <v>6</v>
      </c>
      <c r="B29" s="28">
        <f t="shared" si="2"/>
        <v>284</v>
      </c>
      <c r="C29" s="28">
        <v>140</v>
      </c>
      <c r="D29" s="28">
        <v>144</v>
      </c>
      <c r="E29" s="28">
        <v>104</v>
      </c>
      <c r="F29" s="28">
        <v>114</v>
      </c>
      <c r="G29" s="28">
        <v>9</v>
      </c>
      <c r="H29" s="28">
        <v>18</v>
      </c>
      <c r="I29" s="28">
        <v>24</v>
      </c>
      <c r="J29" s="28">
        <v>8</v>
      </c>
      <c r="K29" s="28">
        <v>0</v>
      </c>
      <c r="L29" s="28">
        <v>1</v>
      </c>
      <c r="M29" s="28">
        <v>0</v>
      </c>
      <c r="N29" s="28">
        <v>1</v>
      </c>
      <c r="O29" s="28">
        <v>0</v>
      </c>
      <c r="P29" s="28">
        <v>0</v>
      </c>
      <c r="Q29" s="28">
        <v>3</v>
      </c>
      <c r="R29" s="28">
        <v>2</v>
      </c>
      <c r="S29" s="28">
        <v>0</v>
      </c>
      <c r="T29" s="28">
        <v>0</v>
      </c>
      <c r="U29" s="28">
        <v>0</v>
      </c>
      <c r="V29" s="28">
        <v>257</v>
      </c>
      <c r="W29" s="28" t="s">
        <v>28</v>
      </c>
      <c r="X29" s="29">
        <f t="shared" si="1"/>
        <v>76.8</v>
      </c>
      <c r="Y29" s="29">
        <f>ROUND((M29+N29+U29)/B29*100,1)</f>
        <v>0.4</v>
      </c>
    </row>
    <row r="30" spans="1:25" ht="16.5" customHeight="1">
      <c r="A30" s="17" t="s">
        <v>7</v>
      </c>
      <c r="B30" s="28">
        <f t="shared" si="2"/>
        <v>1029</v>
      </c>
      <c r="C30" s="28">
        <v>443</v>
      </c>
      <c r="D30" s="28">
        <v>586</v>
      </c>
      <c r="E30" s="28">
        <v>142</v>
      </c>
      <c r="F30" s="28">
        <v>189</v>
      </c>
      <c r="G30" s="28">
        <v>114</v>
      </c>
      <c r="H30" s="28">
        <v>235</v>
      </c>
      <c r="I30" s="28">
        <v>4</v>
      </c>
      <c r="J30" s="28">
        <v>8</v>
      </c>
      <c r="K30" s="28">
        <v>15</v>
      </c>
      <c r="L30" s="28">
        <v>6</v>
      </c>
      <c r="M30" s="28">
        <v>161</v>
      </c>
      <c r="N30" s="28">
        <v>129</v>
      </c>
      <c r="O30" s="28">
        <v>0</v>
      </c>
      <c r="P30" s="28">
        <v>3</v>
      </c>
      <c r="Q30" s="28">
        <v>7</v>
      </c>
      <c r="R30" s="28">
        <v>16</v>
      </c>
      <c r="S30" s="28">
        <v>0</v>
      </c>
      <c r="T30" s="28">
        <v>0</v>
      </c>
      <c r="U30" s="28">
        <v>0</v>
      </c>
      <c r="V30" s="28">
        <v>340</v>
      </c>
      <c r="W30" s="28" t="s">
        <v>28</v>
      </c>
      <c r="X30" s="29">
        <f t="shared" si="1"/>
        <v>32.2</v>
      </c>
      <c r="Y30" s="29">
        <f>ROUND((M30+N30+U30)/B30*100,1)</f>
        <v>28.2</v>
      </c>
    </row>
    <row r="31" spans="1:25" ht="16.5" customHeight="1">
      <c r="A31" s="1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9"/>
    </row>
    <row r="32" spans="1:25" ht="16.5" customHeight="1">
      <c r="A32" s="17" t="s">
        <v>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9"/>
    </row>
    <row r="33" spans="1:25" ht="16.5" customHeight="1">
      <c r="A33" s="18" t="s">
        <v>16</v>
      </c>
      <c r="B33" s="28">
        <f>SUM(B34:B44)</f>
        <v>8422</v>
      </c>
      <c r="C33" s="28">
        <f aca="true" t="shared" si="3" ref="C33:V33">SUM(C34:C44)</f>
        <v>4497</v>
      </c>
      <c r="D33" s="28">
        <f t="shared" si="3"/>
        <v>3925</v>
      </c>
      <c r="E33" s="28">
        <f t="shared" si="3"/>
        <v>2541</v>
      </c>
      <c r="F33" s="28">
        <f t="shared" si="3"/>
        <v>2283</v>
      </c>
      <c r="G33" s="28">
        <f t="shared" si="3"/>
        <v>613</v>
      </c>
      <c r="H33" s="28">
        <f t="shared" si="3"/>
        <v>914</v>
      </c>
      <c r="I33" s="28">
        <f t="shared" si="3"/>
        <v>328</v>
      </c>
      <c r="J33" s="28">
        <f t="shared" si="3"/>
        <v>97</v>
      </c>
      <c r="K33" s="28">
        <f t="shared" si="3"/>
        <v>71</v>
      </c>
      <c r="L33" s="28">
        <f t="shared" si="3"/>
        <v>22</v>
      </c>
      <c r="M33" s="28">
        <f t="shared" si="3"/>
        <v>875</v>
      </c>
      <c r="N33" s="28">
        <f t="shared" si="3"/>
        <v>510</v>
      </c>
      <c r="O33" s="28">
        <f t="shared" si="3"/>
        <v>4</v>
      </c>
      <c r="P33" s="28">
        <f t="shared" si="3"/>
        <v>17</v>
      </c>
      <c r="Q33" s="28">
        <f t="shared" si="3"/>
        <v>65</v>
      </c>
      <c r="R33" s="28">
        <f t="shared" si="3"/>
        <v>82</v>
      </c>
      <c r="S33" s="28">
        <f t="shared" si="3"/>
        <v>0</v>
      </c>
      <c r="T33" s="28">
        <f t="shared" si="3"/>
        <v>0</v>
      </c>
      <c r="U33" s="28">
        <f t="shared" si="3"/>
        <v>0</v>
      </c>
      <c r="V33" s="28">
        <f t="shared" si="3"/>
        <v>5218</v>
      </c>
      <c r="W33" s="28" t="s">
        <v>28</v>
      </c>
      <c r="X33" s="29">
        <f t="shared" si="1"/>
        <v>57.3</v>
      </c>
      <c r="Y33" s="29">
        <f>ROUND((M33+N33+U33)/B33*100,1)</f>
        <v>16.4</v>
      </c>
    </row>
    <row r="34" spans="1:25" ht="16.5" customHeight="1">
      <c r="A34" s="18" t="s">
        <v>1</v>
      </c>
      <c r="B34" s="28">
        <f t="shared" si="2"/>
        <v>5788</v>
      </c>
      <c r="C34" s="28">
        <v>3068</v>
      </c>
      <c r="D34" s="28">
        <v>2720</v>
      </c>
      <c r="E34" s="28">
        <v>2186</v>
      </c>
      <c r="F34" s="28">
        <v>1900</v>
      </c>
      <c r="G34" s="28">
        <v>322</v>
      </c>
      <c r="H34" s="28">
        <v>533</v>
      </c>
      <c r="I34" s="28">
        <v>286</v>
      </c>
      <c r="J34" s="28">
        <v>79</v>
      </c>
      <c r="K34" s="28">
        <v>31</v>
      </c>
      <c r="L34" s="28">
        <v>11</v>
      </c>
      <c r="M34" s="28">
        <v>186</v>
      </c>
      <c r="N34" s="28">
        <v>129</v>
      </c>
      <c r="O34" s="28">
        <v>4</v>
      </c>
      <c r="P34" s="28">
        <v>8</v>
      </c>
      <c r="Q34" s="28">
        <v>53</v>
      </c>
      <c r="R34" s="28">
        <v>60</v>
      </c>
      <c r="S34" s="28">
        <v>0</v>
      </c>
      <c r="T34" s="28">
        <v>0</v>
      </c>
      <c r="U34" s="28">
        <v>0</v>
      </c>
      <c r="V34" s="28">
        <v>4433</v>
      </c>
      <c r="W34" s="28" t="s">
        <v>28</v>
      </c>
      <c r="X34" s="29">
        <f t="shared" si="1"/>
        <v>70.6</v>
      </c>
      <c r="Y34" s="29">
        <f>ROUND((M34+N34+U34)/B34*100,1)</f>
        <v>5.4</v>
      </c>
    </row>
    <row r="35" spans="1:25" ht="16.5" customHeight="1">
      <c r="A35" s="18" t="s">
        <v>2</v>
      </c>
      <c r="B35" s="28">
        <f t="shared" si="2"/>
        <v>213</v>
      </c>
      <c r="C35" s="28">
        <v>124</v>
      </c>
      <c r="D35" s="28">
        <v>89</v>
      </c>
      <c r="E35" s="28">
        <v>7</v>
      </c>
      <c r="F35" s="28">
        <v>11</v>
      </c>
      <c r="G35" s="28">
        <v>35</v>
      </c>
      <c r="H35" s="28">
        <v>20</v>
      </c>
      <c r="I35" s="28">
        <v>7</v>
      </c>
      <c r="J35" s="28">
        <v>0</v>
      </c>
      <c r="K35" s="28">
        <v>3</v>
      </c>
      <c r="L35" s="28">
        <v>1</v>
      </c>
      <c r="M35" s="28">
        <v>72</v>
      </c>
      <c r="N35" s="28">
        <v>57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16</v>
      </c>
      <c r="W35" s="28" t="s">
        <v>28</v>
      </c>
      <c r="X35" s="29">
        <f t="shared" si="1"/>
        <v>8.5</v>
      </c>
      <c r="Y35" s="29">
        <f>ROUND((M35+N35+U35)/B35*100,1)</f>
        <v>60.6</v>
      </c>
    </row>
    <row r="36" spans="1:25" ht="16.5" customHeight="1">
      <c r="A36" s="18" t="s">
        <v>3</v>
      </c>
      <c r="B36" s="28">
        <f t="shared" si="2"/>
        <v>653</v>
      </c>
      <c r="C36" s="28">
        <v>569</v>
      </c>
      <c r="D36" s="28">
        <v>84</v>
      </c>
      <c r="E36" s="28">
        <v>71</v>
      </c>
      <c r="F36" s="28">
        <v>12</v>
      </c>
      <c r="G36" s="28">
        <v>93</v>
      </c>
      <c r="H36" s="28">
        <v>15</v>
      </c>
      <c r="I36" s="28">
        <v>6</v>
      </c>
      <c r="J36" s="28">
        <v>2</v>
      </c>
      <c r="K36" s="28">
        <v>20</v>
      </c>
      <c r="L36" s="28">
        <v>3</v>
      </c>
      <c r="M36" s="28">
        <v>377</v>
      </c>
      <c r="N36" s="28">
        <v>50</v>
      </c>
      <c r="O36" s="28">
        <v>0</v>
      </c>
      <c r="P36" s="28">
        <v>1</v>
      </c>
      <c r="Q36" s="28">
        <v>2</v>
      </c>
      <c r="R36" s="28">
        <v>1</v>
      </c>
      <c r="S36" s="28">
        <v>0</v>
      </c>
      <c r="T36" s="28">
        <v>0</v>
      </c>
      <c r="U36" s="28">
        <v>0</v>
      </c>
      <c r="V36" s="28">
        <v>84</v>
      </c>
      <c r="W36" s="28" t="s">
        <v>28</v>
      </c>
      <c r="X36" s="29">
        <f t="shared" si="1"/>
        <v>12.7</v>
      </c>
      <c r="Y36" s="29">
        <f>ROUND((M36+N36+U36)/B36*100,1)</f>
        <v>65.4</v>
      </c>
    </row>
    <row r="37" spans="1:25" ht="16.5" customHeight="1">
      <c r="A37" s="18" t="s">
        <v>4</v>
      </c>
      <c r="B37" s="28">
        <f t="shared" si="2"/>
        <v>455</v>
      </c>
      <c r="C37" s="28">
        <v>153</v>
      </c>
      <c r="D37" s="28">
        <v>302</v>
      </c>
      <c r="E37" s="28">
        <v>31</v>
      </c>
      <c r="F37" s="28">
        <v>57</v>
      </c>
      <c r="G37" s="28">
        <v>40</v>
      </c>
      <c r="H37" s="28">
        <v>93</v>
      </c>
      <c r="I37" s="28">
        <v>1</v>
      </c>
      <c r="J37" s="28">
        <v>0</v>
      </c>
      <c r="K37" s="28">
        <v>2</v>
      </c>
      <c r="L37" s="28">
        <v>0</v>
      </c>
      <c r="M37" s="28">
        <v>79</v>
      </c>
      <c r="N37" s="28">
        <v>144</v>
      </c>
      <c r="O37" s="28">
        <v>0</v>
      </c>
      <c r="P37" s="28">
        <v>5</v>
      </c>
      <c r="Q37" s="28">
        <v>0</v>
      </c>
      <c r="R37" s="28">
        <v>3</v>
      </c>
      <c r="S37" s="28">
        <v>0</v>
      </c>
      <c r="T37" s="28">
        <v>0</v>
      </c>
      <c r="U37" s="28">
        <v>0</v>
      </c>
      <c r="V37" s="28">
        <v>88</v>
      </c>
      <c r="W37" s="28" t="s">
        <v>28</v>
      </c>
      <c r="X37" s="29">
        <f t="shared" si="1"/>
        <v>19.3</v>
      </c>
      <c r="Y37" s="29">
        <f>ROUND((M37+N37+U37)/B37*100,1)</f>
        <v>49</v>
      </c>
    </row>
    <row r="38" spans="1:25" ht="16.5" customHeight="1">
      <c r="A38" s="18" t="s">
        <v>37</v>
      </c>
      <c r="B38" s="28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 t="s">
        <v>28</v>
      </c>
      <c r="X38" s="35" t="s">
        <v>44</v>
      </c>
      <c r="Y38" s="35" t="s">
        <v>44</v>
      </c>
    </row>
    <row r="39" spans="1:25" ht="16.5" customHeight="1">
      <c r="A39" s="18" t="s">
        <v>14</v>
      </c>
      <c r="B39" s="28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 t="s">
        <v>28</v>
      </c>
      <c r="X39" s="35" t="s">
        <v>44</v>
      </c>
      <c r="Y39" s="35" t="s">
        <v>44</v>
      </c>
    </row>
    <row r="40" spans="1:25" ht="16.5" customHeight="1">
      <c r="A40" s="18" t="s">
        <v>5</v>
      </c>
      <c r="B40" s="28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 t="s">
        <v>28</v>
      </c>
      <c r="X40" s="35" t="s">
        <v>44</v>
      </c>
      <c r="Y40" s="35" t="s">
        <v>44</v>
      </c>
    </row>
    <row r="41" spans="1:25" ht="16.5" customHeight="1">
      <c r="A41" s="18" t="s">
        <v>45</v>
      </c>
      <c r="B41" s="28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 t="s">
        <v>28</v>
      </c>
      <c r="X41" s="35" t="s">
        <v>44</v>
      </c>
      <c r="Y41" s="35" t="s">
        <v>44</v>
      </c>
    </row>
    <row r="42" spans="1:25" ht="16.5" customHeight="1">
      <c r="A42" s="18" t="s">
        <v>42</v>
      </c>
      <c r="B42" s="28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 t="s">
        <v>28</v>
      </c>
      <c r="X42" s="35" t="s">
        <v>44</v>
      </c>
      <c r="Y42" s="35" t="s">
        <v>44</v>
      </c>
    </row>
    <row r="43" spans="1:25" ht="16.5" customHeight="1">
      <c r="A43" s="18" t="s">
        <v>6</v>
      </c>
      <c r="B43" s="28">
        <f t="shared" si="2"/>
        <v>284</v>
      </c>
      <c r="C43" s="28">
        <v>140</v>
      </c>
      <c r="D43" s="28">
        <v>144</v>
      </c>
      <c r="E43" s="28">
        <v>104</v>
      </c>
      <c r="F43" s="28">
        <v>114</v>
      </c>
      <c r="G43" s="28">
        <v>9</v>
      </c>
      <c r="H43" s="28">
        <v>18</v>
      </c>
      <c r="I43" s="28">
        <v>24</v>
      </c>
      <c r="J43" s="28">
        <v>8</v>
      </c>
      <c r="K43" s="28">
        <v>0</v>
      </c>
      <c r="L43" s="28">
        <v>1</v>
      </c>
      <c r="M43" s="28">
        <v>0</v>
      </c>
      <c r="N43" s="28">
        <v>1</v>
      </c>
      <c r="O43" s="28">
        <v>0</v>
      </c>
      <c r="P43" s="28">
        <v>0</v>
      </c>
      <c r="Q43" s="28">
        <v>3</v>
      </c>
      <c r="R43" s="28">
        <v>2</v>
      </c>
      <c r="S43" s="28">
        <v>0</v>
      </c>
      <c r="T43" s="28">
        <v>0</v>
      </c>
      <c r="U43" s="28">
        <v>0</v>
      </c>
      <c r="V43" s="28">
        <v>257</v>
      </c>
      <c r="W43" s="28" t="s">
        <v>28</v>
      </c>
      <c r="X43" s="29">
        <f t="shared" si="1"/>
        <v>76.8</v>
      </c>
      <c r="Y43" s="29">
        <f>ROUND((M43+N43+U43)/B43*100,1)</f>
        <v>0.4</v>
      </c>
    </row>
    <row r="44" spans="1:25" ht="16.5" customHeight="1">
      <c r="A44" s="18" t="s">
        <v>7</v>
      </c>
      <c r="B44" s="28">
        <f t="shared" si="2"/>
        <v>1029</v>
      </c>
      <c r="C44" s="28">
        <v>443</v>
      </c>
      <c r="D44" s="28">
        <v>586</v>
      </c>
      <c r="E44" s="28">
        <v>142</v>
      </c>
      <c r="F44" s="28">
        <v>189</v>
      </c>
      <c r="G44" s="28">
        <v>114</v>
      </c>
      <c r="H44" s="28">
        <v>235</v>
      </c>
      <c r="I44" s="28">
        <v>4</v>
      </c>
      <c r="J44" s="28">
        <v>8</v>
      </c>
      <c r="K44" s="28">
        <v>15</v>
      </c>
      <c r="L44" s="28">
        <v>6</v>
      </c>
      <c r="M44" s="28">
        <v>161</v>
      </c>
      <c r="N44" s="28">
        <v>129</v>
      </c>
      <c r="O44" s="28">
        <v>0</v>
      </c>
      <c r="P44" s="28">
        <v>3</v>
      </c>
      <c r="Q44" s="28">
        <v>7</v>
      </c>
      <c r="R44" s="28">
        <v>16</v>
      </c>
      <c r="S44" s="28">
        <v>0</v>
      </c>
      <c r="T44" s="28">
        <v>0</v>
      </c>
      <c r="U44" s="28">
        <v>0</v>
      </c>
      <c r="V44" s="28">
        <v>340</v>
      </c>
      <c r="W44" s="28" t="s">
        <v>28</v>
      </c>
      <c r="X44" s="29">
        <f t="shared" si="1"/>
        <v>32.2</v>
      </c>
      <c r="Y44" s="29">
        <f>ROUND((M44+N44+U44)/B44*100,1)</f>
        <v>28.2</v>
      </c>
    </row>
    <row r="45" spans="1:25" ht="16.5" customHeight="1">
      <c r="A45" s="1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1"/>
      <c r="Y45" s="31"/>
    </row>
    <row r="46" spans="1:25" ht="16.5" customHeight="1">
      <c r="A46" s="18" t="s">
        <v>17</v>
      </c>
      <c r="B46" s="28">
        <f>SUM(B47:B57)</f>
        <v>173</v>
      </c>
      <c r="C46" s="28">
        <f aca="true" t="shared" si="4" ref="C46:N46">SUM(C47:C57)</f>
        <v>87</v>
      </c>
      <c r="D46" s="28">
        <f t="shared" si="4"/>
        <v>86</v>
      </c>
      <c r="E46" s="28">
        <f t="shared" si="4"/>
        <v>13</v>
      </c>
      <c r="F46" s="28">
        <f t="shared" si="4"/>
        <v>7</v>
      </c>
      <c r="G46" s="28">
        <f t="shared" si="4"/>
        <v>12</v>
      </c>
      <c r="H46" s="28">
        <f t="shared" si="4"/>
        <v>23</v>
      </c>
      <c r="I46" s="28">
        <f t="shared" si="4"/>
        <v>2</v>
      </c>
      <c r="J46" s="28">
        <f t="shared" si="4"/>
        <v>1</v>
      </c>
      <c r="K46" s="28">
        <f t="shared" si="4"/>
        <v>1</v>
      </c>
      <c r="L46" s="28">
        <f t="shared" si="4"/>
        <v>0</v>
      </c>
      <c r="M46" s="28">
        <f t="shared" si="4"/>
        <v>44</v>
      </c>
      <c r="N46" s="28">
        <f t="shared" si="4"/>
        <v>39</v>
      </c>
      <c r="O46" s="28">
        <f aca="true" t="shared" si="5" ref="O46:V46">SUM(O47:O57)</f>
        <v>4</v>
      </c>
      <c r="P46" s="28">
        <f t="shared" si="5"/>
        <v>5</v>
      </c>
      <c r="Q46" s="28">
        <f t="shared" si="5"/>
        <v>11</v>
      </c>
      <c r="R46" s="28">
        <f t="shared" si="5"/>
        <v>11</v>
      </c>
      <c r="S46" s="28">
        <f t="shared" si="5"/>
        <v>0</v>
      </c>
      <c r="T46" s="28">
        <f t="shared" si="5"/>
        <v>0</v>
      </c>
      <c r="U46" s="28">
        <f t="shared" si="5"/>
        <v>0</v>
      </c>
      <c r="V46" s="28">
        <f t="shared" si="5"/>
        <v>23</v>
      </c>
      <c r="W46" s="28" t="s">
        <v>28</v>
      </c>
      <c r="X46" s="29">
        <f t="shared" si="1"/>
        <v>11.6</v>
      </c>
      <c r="Y46" s="29">
        <f>ROUND((M46+N46+U46)/B46*100,1)</f>
        <v>48</v>
      </c>
    </row>
    <row r="47" spans="1:25" ht="16.5" customHeight="1">
      <c r="A47" s="18" t="s">
        <v>1</v>
      </c>
      <c r="B47" s="28">
        <f>B20-B34</f>
        <v>121</v>
      </c>
      <c r="C47" s="28">
        <f aca="true" t="shared" si="6" ref="C47:N47">C20-C34</f>
        <v>58</v>
      </c>
      <c r="D47" s="28">
        <f t="shared" si="6"/>
        <v>63</v>
      </c>
      <c r="E47" s="28">
        <f t="shared" si="6"/>
        <v>12</v>
      </c>
      <c r="F47" s="28">
        <f t="shared" si="6"/>
        <v>5</v>
      </c>
      <c r="G47" s="28">
        <f t="shared" si="6"/>
        <v>5</v>
      </c>
      <c r="H47" s="28">
        <f t="shared" si="6"/>
        <v>17</v>
      </c>
      <c r="I47" s="28">
        <f t="shared" si="6"/>
        <v>2</v>
      </c>
      <c r="J47" s="28">
        <f t="shared" si="6"/>
        <v>1</v>
      </c>
      <c r="K47" s="28">
        <f t="shared" si="6"/>
        <v>1</v>
      </c>
      <c r="L47" s="28">
        <f t="shared" si="6"/>
        <v>0</v>
      </c>
      <c r="M47" s="28">
        <f t="shared" si="6"/>
        <v>25</v>
      </c>
      <c r="N47" s="28">
        <f t="shared" si="6"/>
        <v>30</v>
      </c>
      <c r="O47" s="28">
        <f aca="true" t="shared" si="7" ref="O47:U57">O20-O34</f>
        <v>4</v>
      </c>
      <c r="P47" s="28">
        <f t="shared" si="7"/>
        <v>3</v>
      </c>
      <c r="Q47" s="28">
        <f t="shared" si="7"/>
        <v>9</v>
      </c>
      <c r="R47" s="28">
        <f t="shared" si="7"/>
        <v>7</v>
      </c>
      <c r="S47" s="28">
        <f t="shared" si="7"/>
        <v>0</v>
      </c>
      <c r="T47" s="28">
        <f t="shared" si="7"/>
        <v>0</v>
      </c>
      <c r="U47" s="28">
        <f t="shared" si="7"/>
        <v>0</v>
      </c>
      <c r="V47" s="28">
        <f aca="true" t="shared" si="8" ref="V47:V57">V20-V34</f>
        <v>20</v>
      </c>
      <c r="W47" s="28" t="s">
        <v>28</v>
      </c>
      <c r="X47" s="29">
        <f t="shared" si="1"/>
        <v>14</v>
      </c>
      <c r="Y47" s="29">
        <f>ROUND((M47+N47+U47)/B47*100,1)</f>
        <v>45.5</v>
      </c>
    </row>
    <row r="48" spans="1:25" ht="16.5" customHeight="1">
      <c r="A48" s="18" t="s">
        <v>2</v>
      </c>
      <c r="B48" s="28">
        <f aca="true" t="shared" si="9" ref="B48:N55">B21-B35</f>
        <v>0</v>
      </c>
      <c r="C48" s="28">
        <f t="shared" si="9"/>
        <v>0</v>
      </c>
      <c r="D48" s="28">
        <f t="shared" si="9"/>
        <v>0</v>
      </c>
      <c r="E48" s="28">
        <f t="shared" si="9"/>
        <v>0</v>
      </c>
      <c r="F48" s="28">
        <f t="shared" si="9"/>
        <v>0</v>
      </c>
      <c r="G48" s="28">
        <f t="shared" si="9"/>
        <v>0</v>
      </c>
      <c r="H48" s="28">
        <f t="shared" si="9"/>
        <v>0</v>
      </c>
      <c r="I48" s="28">
        <f t="shared" si="9"/>
        <v>0</v>
      </c>
      <c r="J48" s="28">
        <f t="shared" si="9"/>
        <v>0</v>
      </c>
      <c r="K48" s="28">
        <f t="shared" si="9"/>
        <v>0</v>
      </c>
      <c r="L48" s="28">
        <f t="shared" si="9"/>
        <v>0</v>
      </c>
      <c r="M48" s="28">
        <f t="shared" si="9"/>
        <v>0</v>
      </c>
      <c r="N48" s="28">
        <f t="shared" si="9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8"/>
        <v>0</v>
      </c>
      <c r="W48" s="28" t="s">
        <v>28</v>
      </c>
      <c r="X48" s="35" t="s">
        <v>44</v>
      </c>
      <c r="Y48" s="35" t="s">
        <v>44</v>
      </c>
    </row>
    <row r="49" spans="1:25" ht="16.5" customHeight="1">
      <c r="A49" s="18" t="s">
        <v>3</v>
      </c>
      <c r="B49" s="28">
        <f>B22-B36</f>
        <v>15</v>
      </c>
      <c r="C49" s="28">
        <f aca="true" t="shared" si="10" ref="C49:N49">C22-C36</f>
        <v>14</v>
      </c>
      <c r="D49" s="28">
        <f t="shared" si="10"/>
        <v>1</v>
      </c>
      <c r="E49" s="28">
        <f t="shared" si="10"/>
        <v>0</v>
      </c>
      <c r="F49" s="28">
        <f t="shared" si="10"/>
        <v>0</v>
      </c>
      <c r="G49" s="28">
        <f t="shared" si="10"/>
        <v>1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 t="shared" si="10"/>
        <v>11</v>
      </c>
      <c r="N49" s="28">
        <f t="shared" si="10"/>
        <v>1</v>
      </c>
      <c r="O49" s="28">
        <f t="shared" si="7"/>
        <v>0</v>
      </c>
      <c r="P49" s="28">
        <f t="shared" si="7"/>
        <v>0</v>
      </c>
      <c r="Q49" s="28">
        <f t="shared" si="7"/>
        <v>2</v>
      </c>
      <c r="R49" s="28">
        <f t="shared" si="7"/>
        <v>0</v>
      </c>
      <c r="S49" s="28">
        <f t="shared" si="7"/>
        <v>0</v>
      </c>
      <c r="T49" s="28">
        <f t="shared" si="7"/>
        <v>0</v>
      </c>
      <c r="U49" s="28">
        <f t="shared" si="7"/>
        <v>0</v>
      </c>
      <c r="V49" s="28">
        <f t="shared" si="8"/>
        <v>0</v>
      </c>
      <c r="W49" s="28" t="s">
        <v>28</v>
      </c>
      <c r="X49" s="35" t="s">
        <v>44</v>
      </c>
      <c r="Y49" s="29">
        <f>ROUND((M49+N49+U49)/B49*100,1)</f>
        <v>80</v>
      </c>
    </row>
    <row r="50" spans="1:25" ht="16.5" customHeight="1">
      <c r="A50" s="18" t="s">
        <v>4</v>
      </c>
      <c r="B50" s="28">
        <f>B23-B37</f>
        <v>37</v>
      </c>
      <c r="C50" s="28">
        <f aca="true" t="shared" si="11" ref="C50:N50">C23-C37</f>
        <v>15</v>
      </c>
      <c r="D50" s="28">
        <f t="shared" si="11"/>
        <v>22</v>
      </c>
      <c r="E50" s="28">
        <f t="shared" si="11"/>
        <v>1</v>
      </c>
      <c r="F50" s="28">
        <f t="shared" si="11"/>
        <v>2</v>
      </c>
      <c r="G50" s="28">
        <f t="shared" si="11"/>
        <v>6</v>
      </c>
      <c r="H50" s="28">
        <f t="shared" si="11"/>
        <v>6</v>
      </c>
      <c r="I50" s="28">
        <f t="shared" si="11"/>
        <v>0</v>
      </c>
      <c r="J50" s="28">
        <f t="shared" si="11"/>
        <v>0</v>
      </c>
      <c r="K50" s="28">
        <f t="shared" si="11"/>
        <v>0</v>
      </c>
      <c r="L50" s="28">
        <f t="shared" si="11"/>
        <v>0</v>
      </c>
      <c r="M50" s="28">
        <f t="shared" si="11"/>
        <v>8</v>
      </c>
      <c r="N50" s="28">
        <f t="shared" si="11"/>
        <v>8</v>
      </c>
      <c r="O50" s="28">
        <f t="shared" si="7"/>
        <v>0</v>
      </c>
      <c r="P50" s="28">
        <f t="shared" si="7"/>
        <v>2</v>
      </c>
      <c r="Q50" s="28">
        <f t="shared" si="7"/>
        <v>0</v>
      </c>
      <c r="R50" s="28">
        <f t="shared" si="7"/>
        <v>4</v>
      </c>
      <c r="S50" s="28">
        <f t="shared" si="7"/>
        <v>0</v>
      </c>
      <c r="T50" s="28">
        <f t="shared" si="7"/>
        <v>0</v>
      </c>
      <c r="U50" s="28">
        <f t="shared" si="7"/>
        <v>0</v>
      </c>
      <c r="V50" s="28">
        <f t="shared" si="8"/>
        <v>3</v>
      </c>
      <c r="W50" s="28" t="s">
        <v>28</v>
      </c>
      <c r="X50" s="29">
        <f>ROUND((E50+F50)/B50*100,1)</f>
        <v>8.1</v>
      </c>
      <c r="Y50" s="29">
        <f>ROUND((M50+N50+U50)/B50*100,1)</f>
        <v>43.2</v>
      </c>
    </row>
    <row r="51" spans="1:25" ht="16.5" customHeight="1">
      <c r="A51" s="18" t="s">
        <v>37</v>
      </c>
      <c r="B51" s="28">
        <f t="shared" si="9"/>
        <v>0</v>
      </c>
      <c r="C51" s="28">
        <f t="shared" si="9"/>
        <v>0</v>
      </c>
      <c r="D51" s="28">
        <f t="shared" si="9"/>
        <v>0</v>
      </c>
      <c r="E51" s="28">
        <f t="shared" si="9"/>
        <v>0</v>
      </c>
      <c r="F51" s="28">
        <f t="shared" si="9"/>
        <v>0</v>
      </c>
      <c r="G51" s="28">
        <f t="shared" si="9"/>
        <v>0</v>
      </c>
      <c r="H51" s="28">
        <f t="shared" si="9"/>
        <v>0</v>
      </c>
      <c r="I51" s="28">
        <f t="shared" si="9"/>
        <v>0</v>
      </c>
      <c r="J51" s="28">
        <f t="shared" si="9"/>
        <v>0</v>
      </c>
      <c r="K51" s="28">
        <f t="shared" si="9"/>
        <v>0</v>
      </c>
      <c r="L51" s="28">
        <f t="shared" si="9"/>
        <v>0</v>
      </c>
      <c r="M51" s="28">
        <f t="shared" si="9"/>
        <v>0</v>
      </c>
      <c r="N51" s="28">
        <f t="shared" si="9"/>
        <v>0</v>
      </c>
      <c r="O51" s="28">
        <f t="shared" si="7"/>
        <v>0</v>
      </c>
      <c r="P51" s="28">
        <f t="shared" si="7"/>
        <v>0</v>
      </c>
      <c r="Q51" s="28">
        <f t="shared" si="7"/>
        <v>0</v>
      </c>
      <c r="R51" s="28">
        <f t="shared" si="7"/>
        <v>0</v>
      </c>
      <c r="S51" s="28">
        <f t="shared" si="7"/>
        <v>0</v>
      </c>
      <c r="T51" s="28">
        <f t="shared" si="7"/>
        <v>0</v>
      </c>
      <c r="U51" s="28">
        <f t="shared" si="7"/>
        <v>0</v>
      </c>
      <c r="V51" s="28">
        <f t="shared" si="8"/>
        <v>0</v>
      </c>
      <c r="W51" s="28" t="s">
        <v>28</v>
      </c>
      <c r="X51" s="35" t="s">
        <v>44</v>
      </c>
      <c r="Y51" s="35" t="s">
        <v>44</v>
      </c>
    </row>
    <row r="52" spans="1:25" ht="16.5" customHeight="1">
      <c r="A52" s="18" t="s">
        <v>14</v>
      </c>
      <c r="B52" s="28">
        <f t="shared" si="9"/>
        <v>0</v>
      </c>
      <c r="C52" s="28">
        <f t="shared" si="9"/>
        <v>0</v>
      </c>
      <c r="D52" s="28">
        <f t="shared" si="9"/>
        <v>0</v>
      </c>
      <c r="E52" s="28">
        <f t="shared" si="9"/>
        <v>0</v>
      </c>
      <c r="F52" s="28">
        <f t="shared" si="9"/>
        <v>0</v>
      </c>
      <c r="G52" s="28">
        <f t="shared" si="9"/>
        <v>0</v>
      </c>
      <c r="H52" s="28">
        <f t="shared" si="9"/>
        <v>0</v>
      </c>
      <c r="I52" s="28">
        <f t="shared" si="9"/>
        <v>0</v>
      </c>
      <c r="J52" s="28">
        <f t="shared" si="9"/>
        <v>0</v>
      </c>
      <c r="K52" s="28">
        <f t="shared" si="9"/>
        <v>0</v>
      </c>
      <c r="L52" s="28">
        <f t="shared" si="9"/>
        <v>0</v>
      </c>
      <c r="M52" s="28">
        <f t="shared" si="9"/>
        <v>0</v>
      </c>
      <c r="N52" s="28">
        <f t="shared" si="9"/>
        <v>0</v>
      </c>
      <c r="O52" s="28">
        <f t="shared" si="7"/>
        <v>0</v>
      </c>
      <c r="P52" s="28">
        <f t="shared" si="7"/>
        <v>0</v>
      </c>
      <c r="Q52" s="28">
        <f t="shared" si="7"/>
        <v>0</v>
      </c>
      <c r="R52" s="28">
        <f t="shared" si="7"/>
        <v>0</v>
      </c>
      <c r="S52" s="28">
        <f t="shared" si="7"/>
        <v>0</v>
      </c>
      <c r="T52" s="28">
        <f t="shared" si="7"/>
        <v>0</v>
      </c>
      <c r="U52" s="28">
        <f t="shared" si="7"/>
        <v>0</v>
      </c>
      <c r="V52" s="28">
        <f t="shared" si="8"/>
        <v>0</v>
      </c>
      <c r="W52" s="28" t="s">
        <v>28</v>
      </c>
      <c r="X52" s="35" t="s">
        <v>44</v>
      </c>
      <c r="Y52" s="35" t="s">
        <v>44</v>
      </c>
    </row>
    <row r="53" spans="1:25" ht="16.5" customHeight="1">
      <c r="A53" s="18" t="s">
        <v>5</v>
      </c>
      <c r="B53" s="28">
        <f t="shared" si="9"/>
        <v>0</v>
      </c>
      <c r="C53" s="28">
        <f t="shared" si="9"/>
        <v>0</v>
      </c>
      <c r="D53" s="28">
        <f t="shared" si="9"/>
        <v>0</v>
      </c>
      <c r="E53" s="28">
        <f t="shared" si="9"/>
        <v>0</v>
      </c>
      <c r="F53" s="28">
        <f t="shared" si="9"/>
        <v>0</v>
      </c>
      <c r="G53" s="28">
        <f t="shared" si="9"/>
        <v>0</v>
      </c>
      <c r="H53" s="28">
        <f t="shared" si="9"/>
        <v>0</v>
      </c>
      <c r="I53" s="28">
        <f t="shared" si="9"/>
        <v>0</v>
      </c>
      <c r="J53" s="28">
        <f t="shared" si="9"/>
        <v>0</v>
      </c>
      <c r="K53" s="28">
        <f t="shared" si="9"/>
        <v>0</v>
      </c>
      <c r="L53" s="28">
        <f t="shared" si="9"/>
        <v>0</v>
      </c>
      <c r="M53" s="28">
        <f t="shared" si="9"/>
        <v>0</v>
      </c>
      <c r="N53" s="28">
        <f t="shared" si="9"/>
        <v>0</v>
      </c>
      <c r="O53" s="28">
        <f t="shared" si="7"/>
        <v>0</v>
      </c>
      <c r="P53" s="28">
        <f t="shared" si="7"/>
        <v>0</v>
      </c>
      <c r="Q53" s="28">
        <f t="shared" si="7"/>
        <v>0</v>
      </c>
      <c r="R53" s="28">
        <f t="shared" si="7"/>
        <v>0</v>
      </c>
      <c r="S53" s="28">
        <f t="shared" si="7"/>
        <v>0</v>
      </c>
      <c r="T53" s="28">
        <f t="shared" si="7"/>
        <v>0</v>
      </c>
      <c r="U53" s="28">
        <f t="shared" si="7"/>
        <v>0</v>
      </c>
      <c r="V53" s="28">
        <f t="shared" si="8"/>
        <v>0</v>
      </c>
      <c r="W53" s="28" t="s">
        <v>28</v>
      </c>
      <c r="X53" s="35" t="s">
        <v>44</v>
      </c>
      <c r="Y53" s="35" t="s">
        <v>44</v>
      </c>
    </row>
    <row r="54" spans="1:25" ht="16.5" customHeight="1">
      <c r="A54" s="18" t="s">
        <v>45</v>
      </c>
      <c r="B54" s="28">
        <f t="shared" si="9"/>
        <v>0</v>
      </c>
      <c r="C54" s="28">
        <f t="shared" si="9"/>
        <v>0</v>
      </c>
      <c r="D54" s="28">
        <f t="shared" si="9"/>
        <v>0</v>
      </c>
      <c r="E54" s="28">
        <f t="shared" si="9"/>
        <v>0</v>
      </c>
      <c r="F54" s="28">
        <f t="shared" si="9"/>
        <v>0</v>
      </c>
      <c r="G54" s="28">
        <f t="shared" si="9"/>
        <v>0</v>
      </c>
      <c r="H54" s="28">
        <f t="shared" si="9"/>
        <v>0</v>
      </c>
      <c r="I54" s="28">
        <f t="shared" si="9"/>
        <v>0</v>
      </c>
      <c r="J54" s="28">
        <f t="shared" si="9"/>
        <v>0</v>
      </c>
      <c r="K54" s="28">
        <f t="shared" si="9"/>
        <v>0</v>
      </c>
      <c r="L54" s="28">
        <f t="shared" si="9"/>
        <v>0</v>
      </c>
      <c r="M54" s="28">
        <f t="shared" si="9"/>
        <v>0</v>
      </c>
      <c r="N54" s="28">
        <f t="shared" si="9"/>
        <v>0</v>
      </c>
      <c r="O54" s="28">
        <f t="shared" si="7"/>
        <v>0</v>
      </c>
      <c r="P54" s="28">
        <f t="shared" si="7"/>
        <v>0</v>
      </c>
      <c r="Q54" s="28">
        <f t="shared" si="7"/>
        <v>0</v>
      </c>
      <c r="R54" s="28">
        <f t="shared" si="7"/>
        <v>0</v>
      </c>
      <c r="S54" s="28">
        <f t="shared" si="7"/>
        <v>0</v>
      </c>
      <c r="T54" s="28">
        <f t="shared" si="7"/>
        <v>0</v>
      </c>
      <c r="U54" s="28">
        <f t="shared" si="7"/>
        <v>0</v>
      </c>
      <c r="V54" s="28">
        <f t="shared" si="8"/>
        <v>0</v>
      </c>
      <c r="W54" s="28" t="s">
        <v>28</v>
      </c>
      <c r="X54" s="35" t="s">
        <v>44</v>
      </c>
      <c r="Y54" s="35" t="s">
        <v>44</v>
      </c>
    </row>
    <row r="55" spans="1:25" ht="16.5" customHeight="1">
      <c r="A55" s="18" t="s">
        <v>43</v>
      </c>
      <c r="B55" s="28">
        <f t="shared" si="9"/>
        <v>0</v>
      </c>
      <c r="C55" s="28">
        <f t="shared" si="9"/>
        <v>0</v>
      </c>
      <c r="D55" s="28">
        <f t="shared" si="9"/>
        <v>0</v>
      </c>
      <c r="E55" s="28">
        <f t="shared" si="9"/>
        <v>0</v>
      </c>
      <c r="F55" s="28">
        <f t="shared" si="9"/>
        <v>0</v>
      </c>
      <c r="G55" s="28">
        <f t="shared" si="9"/>
        <v>0</v>
      </c>
      <c r="H55" s="28">
        <f t="shared" si="9"/>
        <v>0</v>
      </c>
      <c r="I55" s="28">
        <f t="shared" si="9"/>
        <v>0</v>
      </c>
      <c r="J55" s="28">
        <f t="shared" si="9"/>
        <v>0</v>
      </c>
      <c r="K55" s="28">
        <f t="shared" si="9"/>
        <v>0</v>
      </c>
      <c r="L55" s="28">
        <f t="shared" si="9"/>
        <v>0</v>
      </c>
      <c r="M55" s="28">
        <f t="shared" si="9"/>
        <v>0</v>
      </c>
      <c r="N55" s="28">
        <f t="shared" si="9"/>
        <v>0</v>
      </c>
      <c r="O55" s="28">
        <f t="shared" si="7"/>
        <v>0</v>
      </c>
      <c r="P55" s="28">
        <f t="shared" si="7"/>
        <v>0</v>
      </c>
      <c r="Q55" s="28">
        <f t="shared" si="7"/>
        <v>0</v>
      </c>
      <c r="R55" s="28">
        <f t="shared" si="7"/>
        <v>0</v>
      </c>
      <c r="S55" s="28">
        <f t="shared" si="7"/>
        <v>0</v>
      </c>
      <c r="T55" s="28">
        <f t="shared" si="7"/>
        <v>0</v>
      </c>
      <c r="U55" s="28">
        <f t="shared" si="7"/>
        <v>0</v>
      </c>
      <c r="V55" s="28">
        <f t="shared" si="8"/>
        <v>0</v>
      </c>
      <c r="W55" s="28" t="s">
        <v>28</v>
      </c>
      <c r="X55" s="35" t="s">
        <v>44</v>
      </c>
      <c r="Y55" s="35" t="s">
        <v>44</v>
      </c>
    </row>
    <row r="56" spans="1:25" ht="16.5" customHeight="1">
      <c r="A56" s="18" t="s">
        <v>6</v>
      </c>
      <c r="B56" s="28">
        <v>0</v>
      </c>
      <c r="C56" s="28">
        <f aca="true" t="shared" si="12" ref="C56:N56">C29-C43</f>
        <v>0</v>
      </c>
      <c r="D56" s="28">
        <f t="shared" si="12"/>
        <v>0</v>
      </c>
      <c r="E56" s="28">
        <f t="shared" si="12"/>
        <v>0</v>
      </c>
      <c r="F56" s="28">
        <f t="shared" si="12"/>
        <v>0</v>
      </c>
      <c r="G56" s="28">
        <f t="shared" si="12"/>
        <v>0</v>
      </c>
      <c r="H56" s="28">
        <f t="shared" si="12"/>
        <v>0</v>
      </c>
      <c r="I56" s="28">
        <f t="shared" si="12"/>
        <v>0</v>
      </c>
      <c r="J56" s="28">
        <f t="shared" si="12"/>
        <v>0</v>
      </c>
      <c r="K56" s="28">
        <f t="shared" si="12"/>
        <v>0</v>
      </c>
      <c r="L56" s="28">
        <f t="shared" si="12"/>
        <v>0</v>
      </c>
      <c r="M56" s="28">
        <f t="shared" si="12"/>
        <v>0</v>
      </c>
      <c r="N56" s="28">
        <f t="shared" si="12"/>
        <v>0</v>
      </c>
      <c r="O56" s="28">
        <f t="shared" si="7"/>
        <v>0</v>
      </c>
      <c r="P56" s="28">
        <f t="shared" si="7"/>
        <v>0</v>
      </c>
      <c r="Q56" s="28">
        <f t="shared" si="7"/>
        <v>0</v>
      </c>
      <c r="R56" s="28">
        <f t="shared" si="7"/>
        <v>0</v>
      </c>
      <c r="S56" s="28">
        <f t="shared" si="7"/>
        <v>0</v>
      </c>
      <c r="T56" s="28">
        <f t="shared" si="7"/>
        <v>0</v>
      </c>
      <c r="U56" s="28">
        <f t="shared" si="7"/>
        <v>0</v>
      </c>
      <c r="V56" s="28">
        <f t="shared" si="8"/>
        <v>0</v>
      </c>
      <c r="W56" s="28" t="s">
        <v>28</v>
      </c>
      <c r="X56" s="35" t="s">
        <v>44</v>
      </c>
      <c r="Y56" s="35" t="s">
        <v>44</v>
      </c>
    </row>
    <row r="57" spans="1:25" ht="16.5" customHeight="1">
      <c r="A57" s="38" t="s">
        <v>7</v>
      </c>
      <c r="B57" s="36">
        <v>0</v>
      </c>
      <c r="C57" s="36">
        <f aca="true" t="shared" si="13" ref="C57:N57">C30-C44</f>
        <v>0</v>
      </c>
      <c r="D57" s="36">
        <f t="shared" si="13"/>
        <v>0</v>
      </c>
      <c r="E57" s="36">
        <f t="shared" si="13"/>
        <v>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  <c r="L57" s="36">
        <f t="shared" si="13"/>
        <v>0</v>
      </c>
      <c r="M57" s="36">
        <f t="shared" si="13"/>
        <v>0</v>
      </c>
      <c r="N57" s="36">
        <f t="shared" si="13"/>
        <v>0</v>
      </c>
      <c r="O57" s="36">
        <f t="shared" si="7"/>
        <v>0</v>
      </c>
      <c r="P57" s="36">
        <f t="shared" si="7"/>
        <v>0</v>
      </c>
      <c r="Q57" s="36">
        <f t="shared" si="7"/>
        <v>0</v>
      </c>
      <c r="R57" s="36">
        <f t="shared" si="7"/>
        <v>0</v>
      </c>
      <c r="S57" s="36">
        <f t="shared" si="7"/>
        <v>0</v>
      </c>
      <c r="T57" s="36">
        <f t="shared" si="7"/>
        <v>0</v>
      </c>
      <c r="U57" s="36">
        <f t="shared" si="7"/>
        <v>0</v>
      </c>
      <c r="V57" s="36">
        <f t="shared" si="8"/>
        <v>0</v>
      </c>
      <c r="W57" s="36" t="s">
        <v>47</v>
      </c>
      <c r="X57" s="36" t="s">
        <v>44</v>
      </c>
      <c r="Y57" s="37" t="s">
        <v>44</v>
      </c>
    </row>
    <row r="58" spans="1:25" ht="16.5" customHeight="1">
      <c r="A58" s="12"/>
      <c r="B58" s="11"/>
      <c r="C58" s="11"/>
      <c r="D58" s="11"/>
      <c r="E58" s="11"/>
      <c r="F58" s="11"/>
      <c r="G58" s="11"/>
      <c r="H58" s="11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  <c r="W58" s="19"/>
      <c r="X58" s="21"/>
      <c r="Y58" s="21"/>
    </row>
  </sheetData>
  <sheetProtection/>
  <mergeCells count="33">
    <mergeCell ref="Y5:Y7"/>
    <mergeCell ref="U4:U7"/>
    <mergeCell ref="S3:T5"/>
    <mergeCell ref="X5:X7"/>
    <mergeCell ref="V4:V7"/>
    <mergeCell ref="W4:W7"/>
    <mergeCell ref="U3:W3"/>
    <mergeCell ref="Q3:R5"/>
    <mergeCell ref="O3:P5"/>
    <mergeCell ref="B3:D5"/>
    <mergeCell ref="E3:F5"/>
    <mergeCell ref="G3:H5"/>
    <mergeCell ref="I3:J5"/>
    <mergeCell ref="K3:L5"/>
    <mergeCell ref="M3:N5"/>
    <mergeCell ref="AG10:AG14"/>
    <mergeCell ref="AH10:AH14"/>
    <mergeCell ref="AA10:AA14"/>
    <mergeCell ref="AB10:AB14"/>
    <mergeCell ref="AC10:AC14"/>
    <mergeCell ref="AD10:AD14"/>
    <mergeCell ref="AE10:AE14"/>
    <mergeCell ref="AF10:AF14"/>
    <mergeCell ref="V2:Y2"/>
    <mergeCell ref="AI15:AI17"/>
    <mergeCell ref="AA15:AA17"/>
    <mergeCell ref="AB15:AB17"/>
    <mergeCell ref="AC15:AC17"/>
    <mergeCell ref="AD15:AD17"/>
    <mergeCell ref="AE15:AE17"/>
    <mergeCell ref="AF15:AF17"/>
    <mergeCell ref="AG15:AG17"/>
    <mergeCell ref="AH15:AH17"/>
  </mergeCells>
  <printOptions horizontalCentered="1"/>
  <pageMargins left="0.3937007874015748" right="0.1968503937007874" top="0.4724409448818898" bottom="0.5118110236220472" header="0.31496062992125984" footer="0.3937007874015748"/>
  <pageSetup blackAndWhite="1" fitToHeight="1" fitToWidth="1" horizontalDpi="600" verticalDpi="600" orientation="portrait" paperSize="9" scale="89" r:id="rId1"/>
  <headerFooter alignWithMargins="0">
    <oddFooter>&amp;C&amp;"ＭＳ 明朝,標準"&amp;12- 19 -</oddFooter>
  </headerFooter>
  <ignoredErrors>
    <ignoredError sqref="X34 E15:F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2016-08-03T07:23:17Z</cp:lastPrinted>
  <dcterms:created xsi:type="dcterms:W3CDTF">2002-07-02T23:57:35Z</dcterms:created>
  <dcterms:modified xsi:type="dcterms:W3CDTF">2016-08-03T07:24:12Z</dcterms:modified>
  <cp:category/>
  <cp:version/>
  <cp:contentType/>
  <cp:contentStatus/>
</cp:coreProperties>
</file>