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<sst xmlns="http://schemas.openxmlformats.org/spreadsheetml/2006/main" count="46" uniqueCount="34">
  <si>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（km）</t>
  </si>
  <si>
    <t>（％）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</si>
  <si>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</si>
  <si>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</si>
  <si>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</si>
  <si>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</si>
  <si>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</si>
  <si>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</si>
  <si>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</si>
  <si>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</si>
  <si>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</si>
  <si>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トンネル数</t>
  </si>
  <si>
    <t>トンネル延長</t>
  </si>
  <si>
    <t>一般国道指定区間</t>
  </si>
  <si>
    <t>一般国道指定区間外</t>
  </si>
  <si>
    <t>一般国道計</t>
  </si>
  <si>
    <t>主要地方道</t>
  </si>
  <si>
    <t>一般県道</t>
  </si>
  <si>
    <t>県道計</t>
  </si>
  <si>
    <t>国道県道合計</t>
  </si>
  <si>
    <t>市町村道</t>
  </si>
  <si>
    <t>総計</t>
  </si>
  <si>
    <t>高速自動車国道</t>
  </si>
  <si>
    <t>東富士五湖道路</t>
  </si>
  <si>
    <t>山梨県の道路現況ページ &lt;&lt;</t>
  </si>
  <si>
    <t>※改良済欄は車道幅員5.5ｍ未満も含む。舗装済欄は簡易舗装を含む。</t>
  </si>
  <si>
    <t>　橋梁は延長2.0ｍ以上のもの。</t>
  </si>
  <si>
    <t>　国道139号には指定区間と指定区間外がある。（国道の路線数に注意のこと）</t>
  </si>
  <si>
    <t>　一般国道（指定区間）には、東富士五湖道路を含まない。</t>
  </si>
  <si>
    <t>　一般国道（指定区間外）、県道には有料道路を含む。</t>
  </si>
  <si>
    <t>　市町村道は独立専用自歩道を含まない。</t>
  </si>
  <si>
    <t>山梨県の道路現況</t>
  </si>
  <si>
    <t>平成25年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</si>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</sst>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_);\(0\)"/>
    <numFmt numFmtId="179" formatCode="#,##0_);\(#,##0\)"/>
    <numFmt numFmtId="180" formatCode="#,##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_);[Red]\(0.0\)"/>
    <numFmt numFmtId="18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1" fontId="0" fillId="0" borderId="16" xfId="0" applyNumberFormat="1" applyFill="1" applyBorder="1" applyAlignment="1">
      <alignment horizontal="right"/>
    </xf>
    <xf numFmtId="41" fontId="0" fillId="0" borderId="1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81" fontId="38" fillId="0" borderId="16" xfId="49" applyNumberFormat="1" applyFont="1" applyBorder="1" applyAlignment="1">
      <alignment horizontal="right"/>
    </xf>
    <xf numFmtId="186" fontId="39" fillId="0" borderId="0" xfId="49" applyNumberFormat="1" applyFont="1" applyFill="1" applyBorder="1" applyAlignment="1">
      <alignment vertical="center"/>
    </xf>
    <xf numFmtId="186" fontId="39" fillId="0" borderId="16" xfId="49" applyNumberFormat="1" applyFont="1" applyFill="1" applyBorder="1" applyAlignment="1">
      <alignment vertical="center"/>
    </xf>
    <xf numFmtId="187" fontId="39" fillId="0" borderId="18" xfId="49" applyNumberFormat="1" applyFont="1" applyFill="1" applyBorder="1" applyAlignment="1">
      <alignment horizontal="right" vertical="center"/>
    </xf>
    <xf numFmtId="38" fontId="39" fillId="0" borderId="16" xfId="49" applyFont="1" applyFill="1" applyBorder="1" applyAlignment="1">
      <alignment vertical="center"/>
    </xf>
    <xf numFmtId="187" fontId="39" fillId="0" borderId="16" xfId="49" applyNumberFormat="1" applyFont="1" applyFill="1" applyBorder="1" applyAlignment="1">
      <alignment horizontal="right" vertical="center"/>
    </xf>
    <xf numFmtId="188" fontId="38" fillId="0" borderId="16" xfId="49" applyNumberFormat="1" applyFont="1" applyFill="1" applyBorder="1" applyAlignment="1">
      <alignment horizontal="right" vertical="center"/>
    </xf>
    <xf numFmtId="38" fontId="39" fillId="0" borderId="16" xfId="49" applyNumberFormat="1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/>
    </xf>
    <xf numFmtId="38" fontId="38" fillId="0" borderId="16" xfId="49" applyFont="1" applyFill="1" applyBorder="1" applyAlignment="1">
      <alignment horizontal="right" vertical="center" shrinkToFit="1"/>
    </xf>
    <xf numFmtId="186" fontId="38" fillId="0" borderId="0" xfId="49" applyNumberFormat="1" applyFont="1" applyFill="1" applyBorder="1" applyAlignment="1">
      <alignment horizontal="right" vertical="center" shrinkToFit="1"/>
    </xf>
    <xf numFmtId="186" fontId="38" fillId="0" borderId="16" xfId="49" applyNumberFormat="1" applyFont="1" applyFill="1" applyBorder="1" applyAlignment="1">
      <alignment horizontal="right" vertical="center" shrinkToFit="1"/>
    </xf>
    <xf numFmtId="186" fontId="38" fillId="0" borderId="11" xfId="49" applyNumberFormat="1" applyFont="1" applyFill="1" applyBorder="1" applyAlignment="1">
      <alignment horizontal="right" vertical="center" shrinkToFit="1"/>
    </xf>
    <xf numFmtId="186" fontId="39" fillId="0" borderId="0" xfId="49" applyNumberFormat="1" applyFont="1" applyFill="1" applyBorder="1" applyAlignment="1">
      <alignment horizontal="right" vertical="center" shrinkToFit="1"/>
    </xf>
    <xf numFmtId="186" fontId="39" fillId="0" borderId="16" xfId="49" applyNumberFormat="1" applyFont="1" applyFill="1" applyBorder="1" applyAlignment="1">
      <alignment horizontal="right" vertical="center" shrinkToFit="1"/>
    </xf>
    <xf numFmtId="38" fontId="39" fillId="0" borderId="16" xfId="49" applyFont="1" applyFill="1" applyBorder="1" applyAlignment="1">
      <alignment horizontal="right" vertical="center" shrinkToFit="1"/>
    </xf>
    <xf numFmtId="187" fontId="39" fillId="0" borderId="11" xfId="49" applyNumberFormat="1" applyFont="1" applyFill="1" applyBorder="1" applyAlignment="1">
      <alignment horizontal="right" vertical="center"/>
    </xf>
    <xf numFmtId="38" fontId="38" fillId="0" borderId="17" xfId="49" applyFont="1" applyFill="1" applyBorder="1" applyAlignment="1">
      <alignment horizontal="right" vertical="center" shrinkToFit="1"/>
    </xf>
    <xf numFmtId="186" fontId="39" fillId="0" borderId="19" xfId="49" applyNumberFormat="1" applyFont="1" applyFill="1" applyBorder="1" applyAlignment="1">
      <alignment horizontal="right" vertical="center" shrinkToFit="1"/>
    </xf>
    <xf numFmtId="186" fontId="39" fillId="0" borderId="17" xfId="49" applyNumberFormat="1" applyFont="1" applyFill="1" applyBorder="1" applyAlignment="1">
      <alignment horizontal="right" vertical="center" shrinkToFit="1"/>
    </xf>
    <xf numFmtId="187" fontId="39" fillId="0" borderId="17" xfId="49" applyNumberFormat="1" applyFont="1" applyFill="1" applyBorder="1" applyAlignment="1">
      <alignment horizontal="right" vertical="center"/>
    </xf>
    <xf numFmtId="187" fontId="39" fillId="0" borderId="12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19.25390625" style="0" customWidth="1"/>
    <col min="2" max="2" width="10.625" style="0" customWidth="1"/>
    <col min="3" max="3" width="10.625" style="1" customWidth="1"/>
    <col min="4" max="11" width="10.625" style="0" customWidth="1"/>
  </cols>
  <sheetData>
    <row r="1" ht="13.5">
      <c r="A1" s="2" t="s">
        <v>24</v>
      </c>
    </row>
    <row r="2" ht="13.5">
      <c r="A2" t="s">
        <v>31</v>
      </c>
    </row>
    <row r="3" spans="1:11" ht="13.5">
      <c r="A3" t="s">
        <v>32</v>
      </c>
      <c r="B3" s="12"/>
      <c r="C3" s="13" t="s">
        <v>0</v>
      </c>
      <c r="D3" s="12" t="s">
        <v>0</v>
      </c>
      <c r="E3" s="12" t="s">
        <v>1</v>
      </c>
      <c r="F3" s="12" t="s">
        <v>0</v>
      </c>
      <c r="G3" s="12" t="s">
        <v>1</v>
      </c>
      <c r="H3" s="12"/>
      <c r="I3" s="12" t="s">
        <v>0</v>
      </c>
      <c r="J3" s="12"/>
      <c r="K3" s="12" t="s">
        <v>0</v>
      </c>
    </row>
    <row r="4" spans="1:11" ht="13.5">
      <c r="A4" s="3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8" t="s">
        <v>8</v>
      </c>
      <c r="H4" s="6" t="s">
        <v>9</v>
      </c>
      <c r="I4" s="8" t="s">
        <v>10</v>
      </c>
      <c r="J4" s="6" t="s">
        <v>11</v>
      </c>
      <c r="K4" s="9" t="s">
        <v>12</v>
      </c>
    </row>
    <row r="5" spans="1:11" ht="13.5">
      <c r="A5" s="4" t="s">
        <v>13</v>
      </c>
      <c r="B5" s="14">
        <v>4</v>
      </c>
      <c r="C5" s="15">
        <v>258.1</v>
      </c>
      <c r="D5" s="16">
        <v>258.1</v>
      </c>
      <c r="E5" s="17">
        <f aca="true" t="shared" si="0" ref="E5:E15">D5/C5*100</f>
        <v>100</v>
      </c>
      <c r="F5" s="16">
        <v>258.1</v>
      </c>
      <c r="G5" s="17">
        <f aca="true" t="shared" si="1" ref="G5:G15">F5/C5*100</f>
        <v>100</v>
      </c>
      <c r="H5" s="18">
        <v>307</v>
      </c>
      <c r="I5" s="16">
        <v>17.4</v>
      </c>
      <c r="J5" s="18">
        <f>11+2/2</f>
        <v>12</v>
      </c>
      <c r="K5" s="16">
        <v>7</v>
      </c>
    </row>
    <row r="6" spans="1:11" ht="13.5">
      <c r="A6" s="4" t="s">
        <v>14</v>
      </c>
      <c r="B6" s="14">
        <v>9</v>
      </c>
      <c r="C6" s="15">
        <v>350.8</v>
      </c>
      <c r="D6" s="16">
        <v>311.4</v>
      </c>
      <c r="E6" s="19">
        <f t="shared" si="0"/>
        <v>88.7685290763968</v>
      </c>
      <c r="F6" s="16">
        <v>350.8</v>
      </c>
      <c r="G6" s="19">
        <f t="shared" si="1"/>
        <v>100</v>
      </c>
      <c r="H6" s="18">
        <v>419</v>
      </c>
      <c r="I6" s="16">
        <v>18.6</v>
      </c>
      <c r="J6" s="18">
        <v>43</v>
      </c>
      <c r="K6" s="16">
        <v>19.9</v>
      </c>
    </row>
    <row r="7" spans="1:11" ht="13.5">
      <c r="A7" s="4" t="s">
        <v>15</v>
      </c>
      <c r="B7" s="20">
        <v>12</v>
      </c>
      <c r="C7" s="15">
        <f>SUM(C5:C6)</f>
        <v>608.9000000000001</v>
      </c>
      <c r="D7" s="16">
        <f>SUM(D5:D6)</f>
        <v>569.5</v>
      </c>
      <c r="E7" s="19">
        <f t="shared" si="0"/>
        <v>93.52931515848249</v>
      </c>
      <c r="F7" s="16">
        <f>SUM(F5:F6)</f>
        <v>608.9000000000001</v>
      </c>
      <c r="G7" s="19">
        <f t="shared" si="1"/>
        <v>100</v>
      </c>
      <c r="H7" s="21">
        <f>SUM(H5:H6)</f>
        <v>726</v>
      </c>
      <c r="I7" s="16">
        <f>SUM(I5:I6)</f>
        <v>36</v>
      </c>
      <c r="J7" s="21">
        <f>SUM(J5:J6)</f>
        <v>55</v>
      </c>
      <c r="K7" s="16">
        <f>SUM(K5:K6)</f>
        <v>26.9</v>
      </c>
    </row>
    <row r="8" spans="1:11" ht="13.5">
      <c r="A8" s="4" t="s">
        <v>16</v>
      </c>
      <c r="B8" s="20">
        <v>34</v>
      </c>
      <c r="C8" s="15">
        <v>637.8</v>
      </c>
      <c r="D8" s="16">
        <v>565.1</v>
      </c>
      <c r="E8" s="19">
        <f t="shared" si="0"/>
        <v>88.60144245845093</v>
      </c>
      <c r="F8" s="16">
        <v>637.8</v>
      </c>
      <c r="G8" s="19">
        <f t="shared" si="1"/>
        <v>100</v>
      </c>
      <c r="H8" s="18">
        <v>688</v>
      </c>
      <c r="I8" s="16">
        <v>26.3</v>
      </c>
      <c r="J8" s="18">
        <v>68</v>
      </c>
      <c r="K8" s="16">
        <v>12.7</v>
      </c>
    </row>
    <row r="9" spans="1:11" ht="13.5">
      <c r="A9" s="4" t="s">
        <v>17</v>
      </c>
      <c r="B9" s="22">
        <v>136</v>
      </c>
      <c r="C9" s="15">
        <v>854.4</v>
      </c>
      <c r="D9" s="16">
        <v>607.7</v>
      </c>
      <c r="E9" s="19">
        <f t="shared" si="0"/>
        <v>71.12593632958803</v>
      </c>
      <c r="F9" s="16">
        <v>788.5</v>
      </c>
      <c r="G9" s="19">
        <f t="shared" si="1"/>
        <v>92.2869850187266</v>
      </c>
      <c r="H9" s="18">
        <v>676</v>
      </c>
      <c r="I9" s="16">
        <v>17.1</v>
      </c>
      <c r="J9" s="18">
        <v>25</v>
      </c>
      <c r="K9" s="16">
        <v>7.5</v>
      </c>
    </row>
    <row r="10" spans="1:11" ht="13.5">
      <c r="A10" s="4" t="s">
        <v>18</v>
      </c>
      <c r="B10" s="23">
        <f>SUM(B8:B9)</f>
        <v>170</v>
      </c>
      <c r="C10" s="24">
        <f aca="true" t="shared" si="2" ref="C10:K10">SUM(C8:C9)</f>
        <v>1492.1999999999998</v>
      </c>
      <c r="D10" s="25">
        <f t="shared" si="2"/>
        <v>1172.8000000000002</v>
      </c>
      <c r="E10" s="19">
        <f t="shared" si="0"/>
        <v>78.59536255193676</v>
      </c>
      <c r="F10" s="25">
        <f t="shared" si="2"/>
        <v>1426.3</v>
      </c>
      <c r="G10" s="19">
        <f t="shared" si="1"/>
        <v>95.58370191663317</v>
      </c>
      <c r="H10" s="23">
        <f t="shared" si="2"/>
        <v>1364</v>
      </c>
      <c r="I10" s="25">
        <f t="shared" si="2"/>
        <v>43.400000000000006</v>
      </c>
      <c r="J10" s="23">
        <f t="shared" si="2"/>
        <v>93</v>
      </c>
      <c r="K10" s="25">
        <f t="shared" si="2"/>
        <v>20.2</v>
      </c>
    </row>
    <row r="11" spans="1:11" ht="13.5">
      <c r="A11" s="4" t="s">
        <v>19</v>
      </c>
      <c r="B11" s="23">
        <f>SUM(B7,B10)</f>
        <v>182</v>
      </c>
      <c r="C11" s="26">
        <f aca="true" t="shared" si="3" ref="C11:K11">SUM(C7,C10)</f>
        <v>2101.1</v>
      </c>
      <c r="D11" s="25">
        <f t="shared" si="3"/>
        <v>1742.3000000000002</v>
      </c>
      <c r="E11" s="19">
        <f t="shared" si="0"/>
        <v>82.92323068868689</v>
      </c>
      <c r="F11" s="25">
        <f t="shared" si="3"/>
        <v>2035.2</v>
      </c>
      <c r="G11" s="19">
        <f t="shared" si="1"/>
        <v>96.86354766550855</v>
      </c>
      <c r="H11" s="23">
        <f t="shared" si="3"/>
        <v>2090</v>
      </c>
      <c r="I11" s="25">
        <f t="shared" si="3"/>
        <v>79.4</v>
      </c>
      <c r="J11" s="23">
        <f t="shared" si="3"/>
        <v>148</v>
      </c>
      <c r="K11" s="25">
        <f t="shared" si="3"/>
        <v>47.099999999999994</v>
      </c>
    </row>
    <row r="12" spans="1:11" ht="13.5">
      <c r="A12" s="4" t="s">
        <v>20</v>
      </c>
      <c r="B12" s="23">
        <v>25608</v>
      </c>
      <c r="C12" s="27">
        <v>9049.5</v>
      </c>
      <c r="D12" s="28">
        <v>5473.4</v>
      </c>
      <c r="E12" s="19">
        <f t="shared" si="0"/>
        <v>60.48289960771312</v>
      </c>
      <c r="F12" s="28">
        <v>7529.6</v>
      </c>
      <c r="G12" s="19">
        <f t="shared" si="1"/>
        <v>83.20459693905741</v>
      </c>
      <c r="H12" s="29">
        <v>5773</v>
      </c>
      <c r="I12" s="28">
        <v>71.7</v>
      </c>
      <c r="J12" s="29">
        <v>36</v>
      </c>
      <c r="K12" s="28">
        <v>7</v>
      </c>
    </row>
    <row r="13" spans="1:11" ht="13.5">
      <c r="A13" s="4" t="s">
        <v>21</v>
      </c>
      <c r="B13" s="23">
        <f>SUM(B11:B12)</f>
        <v>25790</v>
      </c>
      <c r="C13" s="25">
        <f aca="true" t="shared" si="4" ref="C13:K13">SUM(C11:C12)</f>
        <v>11150.6</v>
      </c>
      <c r="D13" s="25">
        <f t="shared" si="4"/>
        <v>7215.7</v>
      </c>
      <c r="E13" s="19">
        <f t="shared" si="0"/>
        <v>64.71131598299642</v>
      </c>
      <c r="F13" s="25">
        <f t="shared" si="4"/>
        <v>9564.800000000001</v>
      </c>
      <c r="G13" s="19">
        <f t="shared" si="1"/>
        <v>85.77834376625474</v>
      </c>
      <c r="H13" s="23">
        <f t="shared" si="4"/>
        <v>7863</v>
      </c>
      <c r="I13" s="25">
        <f t="shared" si="4"/>
        <v>151.10000000000002</v>
      </c>
      <c r="J13" s="23">
        <f t="shared" si="4"/>
        <v>184</v>
      </c>
      <c r="K13" s="25">
        <f t="shared" si="4"/>
        <v>54.099999999999994</v>
      </c>
    </row>
    <row r="14" spans="1:11" ht="13.5">
      <c r="A14" s="4" t="s">
        <v>22</v>
      </c>
      <c r="B14" s="23">
        <v>3</v>
      </c>
      <c r="C14" s="27">
        <v>139.1</v>
      </c>
      <c r="D14" s="28">
        <v>139.1</v>
      </c>
      <c r="E14" s="19">
        <f t="shared" si="0"/>
        <v>100</v>
      </c>
      <c r="F14" s="28">
        <v>139.1</v>
      </c>
      <c r="G14" s="30">
        <f t="shared" si="1"/>
        <v>100</v>
      </c>
      <c r="H14" s="10" t="s">
        <v>33</v>
      </c>
      <c r="I14" s="10" t="s">
        <v>33</v>
      </c>
      <c r="J14" s="10" t="s">
        <v>33</v>
      </c>
      <c r="K14" s="10" t="s">
        <v>33</v>
      </c>
    </row>
    <row r="15" spans="1:11" ht="13.5">
      <c r="A15" s="5" t="s">
        <v>23</v>
      </c>
      <c r="B15" s="31">
        <v>1</v>
      </c>
      <c r="C15" s="32">
        <v>13.8</v>
      </c>
      <c r="D15" s="33">
        <v>13.8</v>
      </c>
      <c r="E15" s="34">
        <f t="shared" si="0"/>
        <v>100</v>
      </c>
      <c r="F15" s="33">
        <v>13.8</v>
      </c>
      <c r="G15" s="35">
        <f t="shared" si="1"/>
        <v>100</v>
      </c>
      <c r="H15" s="11" t="s">
        <v>33</v>
      </c>
      <c r="I15" s="11" t="s">
        <v>33</v>
      </c>
      <c r="J15" s="11" t="s">
        <v>33</v>
      </c>
      <c r="K15" s="11" t="s">
        <v>33</v>
      </c>
    </row>
    <row r="16" ht="13.5">
      <c r="A16" t="s">
        <v>25</v>
      </c>
    </row>
    <row r="17" ht="13.5">
      <c r="A17" t="s">
        <v>26</v>
      </c>
    </row>
    <row r="18" ht="13.5">
      <c r="A18" t="s">
        <v>27</v>
      </c>
    </row>
    <row r="19" ht="13.5">
      <c r="A19" t="s">
        <v>28</v>
      </c>
    </row>
    <row r="20" ht="13.5">
      <c r="A20" t="s">
        <v>29</v>
      </c>
    </row>
    <row r="21" ht="13.5">
      <c r="A21" t="s">
        <v>30</v>
      </c>
    </row>
  </sheetData>
  <sheetProtection/>
  <hyperlinks>
    <hyperlink ref="A1" r:id="rId1" display="http://www.pref.yamanashi.jp/toukei_2/DB/EDP/dbpa01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山梨県の道路現況</dc:title>
  <dc:subject>「道路現況調査」（平成１４年）</dc:subject>
  <dc:creator>u11526d130166</dc:creator>
  <cp:keywords/>
  <dc:description/>
  <cp:lastModifiedBy>山梨県</cp:lastModifiedBy>
  <cp:lastPrinted>2011-03-25T11:40:17Z</cp:lastPrinted>
  <dcterms:created xsi:type="dcterms:W3CDTF">2000-05-16T08:11:30Z</dcterms:created>
  <dcterms:modified xsi:type="dcterms:W3CDTF">2014-03-18T23:47:15Z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