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1決算\09 市町村→県\24_鳴沢村\"/>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<sst xmlns="http://schemas.openxmlformats.org/spreadsheetml/2006/main" count="1190" uniqueCount="614">
  <si>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</si>
  <si>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</si>
  <si>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</si>
  <si>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</si>
  <si>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</si>
  <si>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</si>
  <si>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</si>
  <si>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</si>
  <si>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</si>
  <si>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</si>
  <si>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</si>
  <si>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</si>
  <si>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</si>
  <si>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</si>
  <si>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</si>
  <si>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</si>
  <si>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</si>
  <si>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</si>
  <si>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</si>
  <si>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</si>
  <si>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</si>
  <si>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</si>
  <si>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</si>
  <si>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</si>
  <si>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</si>
  <si>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</si>
  <si>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</si>
  <si>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</si>
  <si>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</si>
  <si>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</si>
  <si>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</si>
  <si>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</si>
  <si>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</si>
  <si>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</si>
  <si>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</si>
  <si>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</si>
  <si>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</si>
  <si>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</si>
  <si>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</si>
  <si>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</si>
  <si>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</si>
  <si>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</si>
  <si>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</si>
  <si>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</si>
  <si>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</si>
  <si>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</si>
  <si>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</si>
  <si>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</si>
  <si>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</si>
  <si>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</si>
  <si>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</si>
  <si>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</si>
  <si>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</si>
  <si>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</si>
  <si>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</si>
  <si>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</si>
  <si>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</si>
  <si>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</si>
  <si>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</si>
  <si>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</si>
  <si>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</si>
  <si>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</si>
  <si>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</si>
  <si>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</si>
  <si>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</si>
  <si>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</si>
  <si>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</si>
  <si>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</si>
  <si>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</si>
  <si>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</si>
  <si>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</si>
  <si>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</si>
  <si>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</si>
  <si>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</si>
  <si>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</si>
  <si>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</si>
  <si>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</si>
  <si>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</si>
  <si>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</si>
  <si>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</si>
  <si>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</si>
  <si>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</si>
  <si>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</si>
  <si>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</si>
  <si>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</si>
  <si>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</si>
  <si>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</si>
  <si>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</si>
  <si>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</si>
  <si>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</si>
  <si>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</si>
  <si>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</si>
  <si>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</si>
  <si>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</si>
  <si>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</si>
  <si>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</si>
  <si>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</si>
  <si>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</si>
  <si>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鳴沢村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</si>
  <si>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</si>
  <si>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</si>
  <si>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</si>
  <si>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</si>
  <si>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</si>
  <si>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</si>
  <si>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</si>
  <si>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</si>
  <si>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</si>
  <si>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</si>
  <si>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</si>
  <si>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</si>
  <si>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</si>
  <si>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</si>
  <si>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</si>
  <si>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</si>
  <si>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</si>
  <si>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</si>
  <si>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</si>
  <si>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</si>
  <si>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</si>
  <si>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</si>
  <si>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</si>
  <si>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</si>
  <si>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</si>
  <si>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</si>
  <si>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</si>
  <si>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</si>
  <si>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</si>
  <si>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</si>
  <si>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</si>
  <si>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</si>
  <si>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</si>
  <si>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</si>
  <si>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</si>
  <si>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</si>
  <si>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</si>
  <si>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</si>
  <si>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</si>
  <si>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</si>
  <si>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</si>
  <si>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</si>
  <si>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</si>
  <si>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</si>
  <si>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</si>
  <si>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</si>
  <si>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</si>
  <si>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</si>
  <si>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</si>
  <si>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</si>
  <si>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</si>
  <si>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</si>
  <si>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</si>
  <si>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</si>
  <si>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</si>
  <si>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</si>
  <si>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</si>
  <si>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</si>
  <si>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</si>
  <si>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</si>
  <si>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</si>
  <si>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</si>
  <si>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</si>
  <si>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</si>
  <si>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</si>
  <si>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</si>
  <si>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</si>
  <si>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</si>
  <si>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</si>
  <si>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</si>
  <si>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</si>
  <si>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</si>
  <si>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</si>
  <si>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</si>
  <si>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</si>
  <si>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</si>
  <si>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</si>
  <si>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</si>
  <si>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</si>
  <si>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</si>
  <si>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</si>
  <si>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</si>
  <si>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</si>
  <si>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</si>
  <si>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</si>
  <si>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</si>
  <si>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</si>
  <si>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</si>
  <si>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</si>
  <si>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</si>
  <si>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</si>
  <si>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</si>
  <si>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</si>
  <si>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</si>
  <si>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</si>
  <si>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</si>
  <si>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</si>
  <si>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</si>
  <si>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</si>
  <si>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</si>
  <si>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</si>
  <si>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</si>
  <si>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</si>
  <si>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</si>
  <si>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</si>
  <si>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</si>
  <si>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</si>
  <si>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</si>
  <si>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</si>
  <si>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</si>
  <si>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</si>
  <si>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山梨県鳴沢村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</si>
  <si>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</si>
  <si>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</si>
  <si>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</si>
  <si>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</si>
  <si>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</si>
  <si>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</si>
  <si>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</si>
  <si>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</si>
  <si>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</si>
  <si>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</si>
  <si>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</si>
  <si>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</si>
  <si>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</si>
  <si>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</si>
  <si>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</si>
  <si>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</si>
  <si>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</si>
  <si>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</si>
  <si>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</si>
  <si>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</si>
  <si>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</si>
  <si>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</si>
  <si>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</si>
  <si>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</si>
  <si>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</si>
  <si>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</si>
  <si>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</si>
  <si>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</si>
  <si>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</si>
  <si>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</si>
  <si>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</si>
  <si>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</si>
  <si>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</si>
  <si>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</si>
  <si>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</si>
  <si>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</si>
  <si>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</si>
  <si>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</si>
  <si>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</si>
  <si>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</si>
  <si>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</si>
  <si>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</si>
  <si>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</si>
  <si>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</si>
  <si>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</si>
  <si>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</si>
  <si>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</si>
  <si>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</si>
  <si>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</si>
  <si>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</si>
  <si>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</si>
  <si>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</si>
  <si>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</si>
  <si>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</si>
  <si>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</si>
  <si>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</si>
  <si>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</si>
  <si>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</si>
  <si>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</si>
  <si>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</si>
  <si>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</si>
  <si>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</si>
  <si>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</si>
  <si>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</si>
  <si>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</si>
  <si>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</si>
  <si>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</si>
  <si>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</si>
  <si>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</si>
  <si>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</si>
  <si>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</si>
  <si>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</si>
  <si>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</si>
  <si>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</si>
  <si>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</si>
  <si>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</si>
  <si>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</si>
  <si>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</si>
  <si>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</si>
  <si>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</si>
  <si>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</si>
  <si>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</si>
  <si>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</si>
  <si>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</si>
  <si>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</si>
  <si>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</si>
  <si>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</si>
  <si>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</si>
  <si>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</si>
  <si>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</si>
  <si>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</si>
  <si>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</si>
  <si>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</si>
  <si>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</si>
  <si>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</si>
  <si>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</si>
  <si>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</si>
  <si>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</si>
  <si>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</si>
  <si>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</si>
  <si>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</si>
  <si>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</si>
  <si>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</si>
  <si>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</si>
  <si>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</si>
  <si>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</si>
  <si>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</si>
  <si>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</si>
  <si>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</si>
  <si>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</si>
  <si>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</si>
  <si>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</si>
  <si>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</si>
  <si>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</si>
  <si>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</si>
  <si>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</si>
  <si>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</si>
  <si>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</si>
  <si>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</si>
  <si>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</si>
  <si>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</si>
  <si>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</si>
  <si>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</si>
  <si>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</si>
  <si>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</si>
  <si>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</si>
  <si>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</si>
  <si>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</si>
  <si>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</si>
  <si>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</si>
  <si>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</si>
  <si>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</si>
  <si>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</si>
  <si>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</si>
  <si>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</si>
  <si>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</si>
  <si>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</si>
  <si>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</si>
  <si>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</si>
  <si>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</si>
  <si>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</si>
  <si>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</si>
  <si>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</si>
  <si>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</si>
  <si>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</si>
  <si>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</si>
  <si>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</si>
  <si>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</si>
  <si>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</si>
  <si>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</si>
  <si>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</si>
  <si>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</si>
  <si>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</si>
  <si>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</si>
  <si>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山梨県鳴沢村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</si>
  <si>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</si>
  <si>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</si>
  <si>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</si>
  <si>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</si>
  <si>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</si>
  <si>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</si>
  <si>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</si>
  <si>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</si>
  <si>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</si>
  <si>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</si>
  <si>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</si>
  <si>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</si>
  <si>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</si>
  <si>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</si>
  <si>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</si>
  <si>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</si>
  <si>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</si>
  <si>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</si>
  <si>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</si>
  <si>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</si>
  <si>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</si>
  <si>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</si>
  <si>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</si>
  <si>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</si>
  <si>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</si>
  <si>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</si>
  <si>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</si>
  <si>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</si>
  <si>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</si>
  <si>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</si>
  <si>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</si>
  <si>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</si>
  <si>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</si>
  <si>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</si>
  <si>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</si>
  <si>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</si>
  <si>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</si>
  <si>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介護予防支援事業特別会計</t>
    <phoneticPr fontId="5"/>
  </si>
  <si>
    <t>-</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</si>
  <si>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</si>
  <si>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</si>
  <si>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</si>
  <si>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</si>
  <si>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</si>
  <si>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</si>
  <si>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</si>
  <si>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</si>
  <si>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</si>
  <si>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</si>
  <si>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</si>
  <si>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</si>
  <si>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</si>
  <si>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</si>
  <si>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</si>
  <si>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</si>
  <si>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</si>
  <si>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</si>
  <si>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</si>
  <si>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</si>
  <si>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</si>
  <si>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</si>
  <si>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</si>
  <si>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</si>
  <si>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</si>
  <si>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</si>
  <si>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</si>
  <si>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</si>
  <si>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</si>
  <si>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</si>
  <si>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</si>
  <si>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</si>
  <si>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</si>
  <si>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</si>
  <si>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</si>
  <si>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</si>
  <si>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</si>
  <si>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</si>
  <si>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</si>
  <si>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</si>
  <si>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</si>
  <si>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</si>
  <si>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</si>
  <si>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</si>
  <si>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</si>
  <si>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</si>
  <si>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</si>
  <si>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</si>
  <si>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</si>
  <si>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</si>
  <si>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</si>
  <si>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</si>
  <si>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</si>
  <si>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</si>
  <si>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</si>
  <si>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</si>
  <si>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</si>
  <si>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</si>
  <si>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</si>
  <si>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</si>
  <si>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</si>
  <si>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</si>
  <si>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</si>
  <si>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</si>
  <si>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</si>
  <si>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</si>
  <si>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</si>
  <si>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</si>
  <si>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介護予防支援特別会計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</si>
  <si>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</si>
  <si>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</si>
  <si>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</si>
  <si>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</si>
  <si>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</si>
  <si>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</si>
  <si>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</si>
  <si>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</si>
  <si>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</si>
  <si>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</si>
  <si>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</si>
  <si>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</si>
  <si>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</si>
  <si>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</si>
  <si>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</si>
  <si>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</si>
  <si>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</si>
  <si>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</si>
  <si>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</si>
  <si>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</si>
  <si>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</si>
  <si>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</si>
  <si>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</si>
  <si>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</si>
  <si>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</si>
  <si>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</si>
  <si>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</si>
  <si>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</si>
  <si>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</si>
  <si>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</si>
  <si>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</si>
  <si>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</si>
  <si>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</si>
  <si>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</si>
  <si>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</si>
  <si>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</si>
  <si>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</si>
  <si>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</si>
  <si>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</si>
  <si>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</si>
  <si>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</si>
  <si>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</si>
  <si>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</si>
  <si>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</si>
  <si>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</si>
  <si>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</si>
  <si>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</si>
  <si>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</si>
  <si>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</si>
  <si>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</si>
  <si>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</si>
  <si>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</si>
  <si>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</si>
  <si>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</si>
  <si>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</si>
  <si>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</si>
  <si>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</si>
  <si>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</si>
  <si>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</si>
  <si>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</si>
  <si>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</si>
  <si>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</si>
  <si>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</si>
  <si>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</si>
  <si>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</si>
  <si>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</si>
  <si>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</si>
  <si>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</si>
  <si>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</si>
  <si>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</si>
  <si>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</si>
  <si>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</si>
  <si>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</si>
  <si>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</si>
  <si>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</si>
  <si>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</si>
  <si>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</si>
  <si>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</si>
  <si>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</si>
  <si>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</si>
  <si>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</si>
  <si>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</si>
  <si>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</si>
  <si>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</si>
  <si>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</si>
  <si>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</si>
  <si>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</si>
  <si>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</si>
  <si>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</si>
  <si>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</si>
  <si>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2.12</t>
  </si>
  <si>
    <t>▲ 2.63</t>
  </si>
  <si>
    <t>▲ 16.34</t>
  </si>
  <si>
    <t>一般会計</t>
  </si>
  <si>
    <t>国民健康保険特別会計</t>
  </si>
  <si>
    <t>介護保険特別会計</t>
  </si>
  <si>
    <t>簡易水道事業特別会計</t>
  </si>
  <si>
    <t>後期高齢者医療特別会計</t>
  </si>
  <si>
    <t>介護予防支援事業特別会計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</si>
  <si>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</si>
  <si>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</si>
  <si>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</si>
  <si>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</si>
  <si>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</si>
  <si>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</si>
  <si>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</si>
  <si>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</si>
  <si>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</si>
  <si>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</si>
  <si>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</si>
  <si>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</si>
  <si>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</si>
  <si>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</si>
  <si>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</si>
  <si>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</si>
  <si>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</si>
  <si>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</si>
  <si>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</si>
  <si>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</si>
  <si>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</si>
  <si>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</si>
  <si>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t>
    <phoneticPr fontId="2"/>
  </si>
  <si>
    <t>-</t>
    <phoneticPr fontId="2"/>
  </si>
  <si>
    <t>公共施設建設基金</t>
    <rPh sb="0" eb="2">
      <t>コウキョウ</t>
    </rPh>
    <rPh sb="2" eb="4">
      <t>シセツ</t>
    </rPh>
    <rPh sb="4" eb="6">
      <t>ケンセツ</t>
    </rPh>
    <rPh sb="6" eb="8">
      <t>キキン</t>
    </rPh>
    <phoneticPr fontId="11"/>
  </si>
  <si>
    <t>公共施設修繕基金</t>
    <rPh sb="0" eb="2">
      <t>コウキョウ</t>
    </rPh>
    <rPh sb="2" eb="4">
      <t>シセツ</t>
    </rPh>
    <rPh sb="4" eb="6">
      <t>シュウゼン</t>
    </rPh>
    <rPh sb="6" eb="8">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</si>
  <si>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</si>
  <si>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</si>
  <si>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ふるさと創生基金</t>
    <rPh sb="4" eb="6">
      <t>ソウセイ</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</si>
  <si>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</si>
  <si>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</si>
  <si>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</si>
  <si>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</si>
  <si>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</si>
  <si>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</si>
  <si>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</si>
  <si>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</si>
  <si>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</si>
  <si>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</si>
  <si>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はマイナス数値を保っている。有形固定資産減価償却率については、類似団体と比較すると下回っているが上昇傾向にあり、今後も注視していく必要がある。</t>
    <rPh sb="0" eb="3">
      <t>チホウサイ</t>
    </rPh>
    <phoneticPr fontId="5"/>
  </si>
  <si>
    <t>地方債の新規発行を抑制してきた結果、将来負担比率はマイナス数値を保っている。実質公債費比率についても、類似団体と比較して下回っている。今後は、大きな借り入れの予定はないため同水準で推移していくと予想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</si>
</sst>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7226-4027-AC78-75A9D599B3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83946</c:v>
                </c:pt>
                <c:pt idx="1">
                  <c:v>96315</c:v>
                </c:pt>
                <c:pt idx="2">
                  <c:v>57011</c:v>
                </c:pt>
                <c:pt idx="3">
                  <c:v>86362</c:v>
                </c:pt>
                <c:pt idx="4">
                  <c:v>88466</c:v>
                </c:pt>
              </c:numCache>
            </c:numRef>
          </c:val>
          <c:smooth val="0"/>
          <c:extLst>
            <c:ext xmlns:c16="http://schemas.microsoft.com/office/drawing/2014/chart" uri="{C3380CC4-5D6E-409C-BE32-E72D297353CC}">
              <c16:uniqueId val="{00000001-7226-4027-AC78-75A9D599B3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9.98</c:v>
                </c:pt>
                <c:pt idx="1">
                  <c:v>11.01</c:v>
                </c:pt>
                <c:pt idx="2">
                  <c:v>8.64</c:v>
                </c:pt>
                <c:pt idx="3">
                  <c:v>14.53</c:v>
                </c:pt>
                <c:pt idx="4">
                  <c:v>14.09</c:v>
                </c:pt>
              </c:numCache>
            </c:numRef>
          </c:val>
          <c:extLst>
            <c:ext xmlns:c16="http://schemas.microsoft.com/office/drawing/2014/chart" uri="{C3380CC4-5D6E-409C-BE32-E72D297353CC}">
              <c16:uniqueId val="{00000000-9A79-4885-A755-DE1C127B3A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123.21</c:v>
                </c:pt>
                <c:pt idx="1">
                  <c:v>124.31</c:v>
                </c:pt>
                <c:pt idx="2">
                  <c:v>122.31</c:v>
                </c:pt>
                <c:pt idx="3">
                  <c:v>113.74</c:v>
                </c:pt>
                <c:pt idx="4">
                  <c:v>96.96</c:v>
                </c:pt>
              </c:numCache>
            </c:numRef>
          </c:val>
          <c:extLst>
            <c:ext xmlns:c16="http://schemas.microsoft.com/office/drawing/2014/chart" uri="{C3380CC4-5D6E-409C-BE32-E72D297353CC}">
              <c16:uniqueId val="{00000001-9A79-4885-A755-DE1C127B3A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13.82</c:v>
                </c:pt>
                <c:pt idx="1">
                  <c:v>1.01</c:v>
                </c:pt>
                <c:pt idx="2">
                  <c:v>-2.12</c:v>
                </c:pt>
                <c:pt idx="3">
                  <c:v>-2.63</c:v>
                </c:pt>
                <c:pt idx="4">
                  <c:v>-16.34</c:v>
                </c:pt>
              </c:numCache>
            </c:numRef>
          </c:val>
          <c:smooth val="0"/>
          <c:extLst>
            <c:ext xmlns:c16="http://schemas.microsoft.com/office/drawing/2014/chart" uri="{C3380CC4-5D6E-409C-BE32-E72D297353CC}">
              <c16:uniqueId val="{00000002-9A79-4885-A755-DE1C127B3A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624-4CE3-938D-BF9A097450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24-4CE3-938D-BF9A097450D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24-4CE3-938D-BF9A097450D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624-4CE3-938D-BF9A097450DB}"/>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624-4CE3-938D-BF9A097450D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624-4CE3-938D-BF9A097450DB}"/>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0.88</c:v>
                </c:pt>
                <c:pt idx="4">
                  <c:v>#N/A</c:v>
                </c:pt>
                <c:pt idx="5">
                  <c:v>0.08</c:v>
                </c:pt>
                <c:pt idx="6">
                  <c:v>#N/A</c:v>
                </c:pt>
                <c:pt idx="7">
                  <c:v>7.0000000000000007E-2</c:v>
                </c:pt>
                <c:pt idx="8">
                  <c:v>#N/A</c:v>
                </c:pt>
                <c:pt idx="9">
                  <c:v>0.05</c:v>
                </c:pt>
              </c:numCache>
            </c:numRef>
          </c:val>
          <c:extLst>
            <c:ext xmlns:c16="http://schemas.microsoft.com/office/drawing/2014/chart" uri="{C3380CC4-5D6E-409C-BE32-E72D297353CC}">
              <c16:uniqueId val="{00000006-C624-4CE3-938D-BF9A097450D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1.81</c:v>
                </c:pt>
                <c:pt idx="2">
                  <c:v>#N/A</c:v>
                </c:pt>
                <c:pt idx="3">
                  <c:v>0.95</c:v>
                </c:pt>
                <c:pt idx="4">
                  <c:v>#N/A</c:v>
                </c:pt>
                <c:pt idx="5">
                  <c:v>0.35</c:v>
                </c:pt>
                <c:pt idx="6">
                  <c:v>#N/A</c:v>
                </c:pt>
                <c:pt idx="7">
                  <c:v>0.91</c:v>
                </c:pt>
                <c:pt idx="8">
                  <c:v>#N/A</c:v>
                </c:pt>
                <c:pt idx="9">
                  <c:v>2.0099999999999998</c:v>
                </c:pt>
              </c:numCache>
            </c:numRef>
          </c:val>
          <c:extLst>
            <c:ext xmlns:c16="http://schemas.microsoft.com/office/drawing/2014/chart" uri="{C3380CC4-5D6E-409C-BE32-E72D297353CC}">
              <c16:uniqueId val="{00000007-C624-4CE3-938D-BF9A097450D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4.71</c:v>
                </c:pt>
                <c:pt idx="2">
                  <c:v>#N/A</c:v>
                </c:pt>
                <c:pt idx="3">
                  <c:v>5.77</c:v>
                </c:pt>
                <c:pt idx="4">
                  <c:v>#N/A</c:v>
                </c:pt>
                <c:pt idx="5">
                  <c:v>6.14</c:v>
                </c:pt>
                <c:pt idx="6">
                  <c:v>#N/A</c:v>
                </c:pt>
                <c:pt idx="7">
                  <c:v>3.24</c:v>
                </c:pt>
                <c:pt idx="8">
                  <c:v>#N/A</c:v>
                </c:pt>
                <c:pt idx="9">
                  <c:v>2.11</c:v>
                </c:pt>
              </c:numCache>
            </c:numRef>
          </c:val>
          <c:extLst>
            <c:ext xmlns:c16="http://schemas.microsoft.com/office/drawing/2014/chart" uri="{C3380CC4-5D6E-409C-BE32-E72D297353CC}">
              <c16:uniqueId val="{00000008-C624-4CE3-938D-BF9A097450D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9.9700000000000006</c:v>
                </c:pt>
                <c:pt idx="2">
                  <c:v>#N/A</c:v>
                </c:pt>
                <c:pt idx="3">
                  <c:v>11</c:v>
                </c:pt>
                <c:pt idx="4">
                  <c:v>#N/A</c:v>
                </c:pt>
                <c:pt idx="5">
                  <c:v>8.64</c:v>
                </c:pt>
                <c:pt idx="6">
                  <c:v>#N/A</c:v>
                </c:pt>
                <c:pt idx="7">
                  <c:v>14.53</c:v>
                </c:pt>
                <c:pt idx="8">
                  <c:v>#N/A</c:v>
                </c:pt>
                <c:pt idx="9">
                  <c:v>14.09</c:v>
                </c:pt>
              </c:numCache>
            </c:numRef>
          </c:val>
          <c:extLst>
            <c:ext xmlns:c16="http://schemas.microsoft.com/office/drawing/2014/chart" uri="{C3380CC4-5D6E-409C-BE32-E72D297353CC}">
              <c16:uniqueId val="{00000009-C624-4CE3-938D-BF9A097450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105</c:v>
                </c:pt>
                <c:pt idx="5">
                  <c:v>112</c:v>
                </c:pt>
                <c:pt idx="8">
                  <c:v>129</c:v>
                </c:pt>
                <c:pt idx="11">
                  <c:v>131</c:v>
                </c:pt>
                <c:pt idx="14">
                  <c:v>139</c:v>
                </c:pt>
              </c:numCache>
            </c:numRef>
          </c:val>
          <c:extLst>
            <c:ext xmlns:c16="http://schemas.microsoft.com/office/drawing/2014/chart" uri="{C3380CC4-5D6E-409C-BE32-E72D297353CC}">
              <c16:uniqueId val="{00000000-CC3D-416D-B988-F98D0DBE6E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3D-416D-B988-F98D0DBE6E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8</c:v>
                </c:pt>
                <c:pt idx="9">
                  <c:v>8</c:v>
                </c:pt>
                <c:pt idx="12">
                  <c:v>8</c:v>
                </c:pt>
              </c:numCache>
            </c:numRef>
          </c:val>
          <c:extLst>
            <c:ext xmlns:c16="http://schemas.microsoft.com/office/drawing/2014/chart" uri="{C3380CC4-5D6E-409C-BE32-E72D297353CC}">
              <c16:uniqueId val="{00000002-CC3D-416D-B988-F98D0DBE6E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14</c:v>
                </c:pt>
                <c:pt idx="6">
                  <c:v>17</c:v>
                </c:pt>
                <c:pt idx="9">
                  <c:v>16</c:v>
                </c:pt>
                <c:pt idx="12">
                  <c:v>19</c:v>
                </c:pt>
              </c:numCache>
            </c:numRef>
          </c:val>
          <c:extLst>
            <c:ext xmlns:c16="http://schemas.microsoft.com/office/drawing/2014/chart" uri="{C3380CC4-5D6E-409C-BE32-E72D297353CC}">
              <c16:uniqueId val="{00000003-CC3D-416D-B988-F98D0DBE6E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3D-416D-B988-F98D0DBE6E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3D-416D-B988-F98D0DBE6E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3D-416D-B988-F98D0DBE6E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c:v>
                </c:pt>
                <c:pt idx="3">
                  <c:v>68</c:v>
                </c:pt>
                <c:pt idx="6">
                  <c:v>78</c:v>
                </c:pt>
                <c:pt idx="9">
                  <c:v>79</c:v>
                </c:pt>
                <c:pt idx="12">
                  <c:v>83</c:v>
                </c:pt>
              </c:numCache>
            </c:numRef>
          </c:val>
          <c:extLst>
            <c:ext xmlns:c16="http://schemas.microsoft.com/office/drawing/2014/chart" uri="{C3380CC4-5D6E-409C-BE32-E72D297353CC}">
              <c16:uniqueId val="{00000007-CC3D-416D-B988-F98D0DBE6E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c:v>
                </c:pt>
                <c:pt idx="2">
                  <c:v>#N/A</c:v>
                </c:pt>
                <c:pt idx="3">
                  <c:v>#N/A</c:v>
                </c:pt>
                <c:pt idx="4">
                  <c:v>-19</c:v>
                </c:pt>
                <c:pt idx="5">
                  <c:v>#N/A</c:v>
                </c:pt>
                <c:pt idx="6">
                  <c:v>#N/A</c:v>
                </c:pt>
                <c:pt idx="7">
                  <c:v>-26</c:v>
                </c:pt>
                <c:pt idx="8">
                  <c:v>#N/A</c:v>
                </c:pt>
                <c:pt idx="9">
                  <c:v>#N/A</c:v>
                </c:pt>
                <c:pt idx="10">
                  <c:v>-28</c:v>
                </c:pt>
                <c:pt idx="11">
                  <c:v>#N/A</c:v>
                </c:pt>
                <c:pt idx="12">
                  <c:v>#N/A</c:v>
                </c:pt>
                <c:pt idx="13">
                  <c:v>-29</c:v>
                </c:pt>
                <c:pt idx="14">
                  <c:v>#N/A</c:v>
                </c:pt>
              </c:numCache>
            </c:numRef>
          </c:val>
          <c:smooth val="0"/>
          <c:extLst>
            <c:ext xmlns:c16="http://schemas.microsoft.com/office/drawing/2014/chart" uri="{C3380CC4-5D6E-409C-BE32-E72D297353CC}">
              <c16:uniqueId val="{00000008-CC3D-416D-B988-F98D0DBE6E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1736</c:v>
                </c:pt>
                <c:pt idx="5">
                  <c:v>1735</c:v>
                </c:pt>
                <c:pt idx="8">
                  <c:v>1747</c:v>
                </c:pt>
                <c:pt idx="11">
                  <c:v>1724</c:v>
                </c:pt>
                <c:pt idx="14">
                  <c:v>1674</c:v>
                </c:pt>
              </c:numCache>
            </c:numRef>
          </c:val>
          <c:extLst>
            <c:ext xmlns:c16="http://schemas.microsoft.com/office/drawing/2014/chart" uri="{C3380CC4-5D6E-409C-BE32-E72D297353CC}">
              <c16:uniqueId val="{00000000-D7ED-4DC0-98B7-FECCD60366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7ED-4DC0-98B7-FECCD60366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3049</c:v>
                </c:pt>
                <c:pt idx="5">
                  <c:v>3178</c:v>
                </c:pt>
                <c:pt idx="8">
                  <c:v>3308</c:v>
                </c:pt>
                <c:pt idx="11">
                  <c:v>3405</c:v>
                </c:pt>
                <c:pt idx="14">
                  <c:v>3435</c:v>
                </c:pt>
              </c:numCache>
            </c:numRef>
          </c:val>
          <c:extLst>
            <c:ext xmlns:c16="http://schemas.microsoft.com/office/drawing/2014/chart" uri="{C3380CC4-5D6E-409C-BE32-E72D297353CC}">
              <c16:uniqueId val="{00000002-D7ED-4DC0-98B7-FECCD60366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ED-4DC0-98B7-FECCD60366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ED-4DC0-98B7-FECCD60366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ED-4DC0-98B7-FECCD60366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375</c:v>
                </c:pt>
                <c:pt idx="3">
                  <c:v>313</c:v>
                </c:pt>
                <c:pt idx="6">
                  <c:v>327</c:v>
                </c:pt>
                <c:pt idx="9">
                  <c:v>316</c:v>
                </c:pt>
                <c:pt idx="12">
                  <c:v>306</c:v>
                </c:pt>
              </c:numCache>
            </c:numRef>
          </c:val>
          <c:extLst>
            <c:ext xmlns:c16="http://schemas.microsoft.com/office/drawing/2014/chart" uri="{C3380CC4-5D6E-409C-BE32-E72D297353CC}">
              <c16:uniqueId val="{00000006-D7ED-4DC0-98B7-FECCD60366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202</c:v>
                </c:pt>
                <c:pt idx="3">
                  <c:v>192</c:v>
                </c:pt>
                <c:pt idx="6">
                  <c:v>179</c:v>
                </c:pt>
                <c:pt idx="9">
                  <c:v>168</c:v>
                </c:pt>
                <c:pt idx="12">
                  <c:v>169</c:v>
                </c:pt>
              </c:numCache>
            </c:numRef>
          </c:val>
          <c:extLst>
            <c:ext xmlns:c16="http://schemas.microsoft.com/office/drawing/2014/chart" uri="{C3380CC4-5D6E-409C-BE32-E72D297353CC}">
              <c16:uniqueId val="{00000007-D7ED-4DC0-98B7-FECCD60366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7ED-4DC0-98B7-FECCD60366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80</c:v>
                </c:pt>
                <c:pt idx="3">
                  <c:v>68</c:v>
                </c:pt>
                <c:pt idx="6">
                  <c:v>61</c:v>
                </c:pt>
                <c:pt idx="9">
                  <c:v>53</c:v>
                </c:pt>
                <c:pt idx="12">
                  <c:v>45</c:v>
                </c:pt>
              </c:numCache>
            </c:numRef>
          </c:val>
          <c:extLst>
            <c:ext xmlns:c16="http://schemas.microsoft.com/office/drawing/2014/chart" uri="{C3380CC4-5D6E-409C-BE32-E72D297353CC}">
              <c16:uniqueId val="{00000009-D7ED-4DC0-98B7-FECCD60366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607</c:v>
                </c:pt>
                <c:pt idx="3">
                  <c:v>549</c:v>
                </c:pt>
                <c:pt idx="6">
                  <c:v>474</c:v>
                </c:pt>
                <c:pt idx="9">
                  <c:v>443</c:v>
                </c:pt>
                <c:pt idx="12">
                  <c:v>362</c:v>
                </c:pt>
              </c:numCache>
            </c:numRef>
          </c:val>
          <c:extLst>
            <c:ext xmlns:c16="http://schemas.microsoft.com/office/drawing/2014/chart" uri="{C3380CC4-5D6E-409C-BE32-E72D297353CC}">
              <c16:uniqueId val="{0000000A-D7ED-4DC0-98B7-FECCD60366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ED-4DC0-98B7-FECCD60366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1728</c:v>
                </c:pt>
                <c:pt idx="1">
                  <c:v>1607</c:v>
                </c:pt>
                <c:pt idx="2">
                  <c:v>1380</c:v>
                </c:pt>
              </c:numCache>
            </c:numRef>
          </c:val>
          <c:extLst>
            <c:ext xmlns:c16="http://schemas.microsoft.com/office/drawing/2014/chart" uri="{C3380CC4-5D6E-409C-BE32-E72D297353CC}">
              <c16:uniqueId val="{00000000-7C94-4ACD-94EA-E2358E4597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c:v>
                </c:pt>
                <c:pt idx="1">
                  <c:v>61</c:v>
                </c:pt>
                <c:pt idx="2">
                  <c:v>61</c:v>
                </c:pt>
              </c:numCache>
            </c:numRef>
          </c:val>
          <c:extLst>
            <c:ext xmlns:c16="http://schemas.microsoft.com/office/drawing/2014/chart" uri="{C3380CC4-5D6E-409C-BE32-E72D297353CC}">
              <c16:uniqueId val="{00000001-7C94-4ACD-94EA-E2358E4597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1339</c:v>
                </c:pt>
                <c:pt idx="1">
                  <c:v>1522</c:v>
                </c:pt>
                <c:pt idx="2">
                  <c:v>1777</c:v>
                </c:pt>
              </c:numCache>
            </c:numRef>
          </c:val>
          <c:extLst>
            <c:ext xmlns:c16="http://schemas.microsoft.com/office/drawing/2014/chart" uri="{C3380CC4-5D6E-409C-BE32-E72D297353CC}">
              <c16:uniqueId val="{00000002-7C94-4ACD-94EA-E2358E4597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{AB7A1FE1-AE50-4EF4-B965-E48961416142}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853-4067-AD9A-CDF674B286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{65D4FADC-4D1B-45C4-AD9C-63535402D335}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53-4067-AD9A-CDF674B286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{8A0F6860-1FBA-4ADA-B2C9-5317865694CF}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53-4067-AD9A-CDF674B286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{52232DD8-4A77-4C52-A67E-DC7BB36314A8}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53-4067-AD9A-CDF674B286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{DE98C94F-E1C0-49B6-8374-EFEE377B08F4}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53-4067-AD9A-CDF674B286D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{5D23EE85-3F34-4ECA-8C2C-1B84469931AE}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853-4067-AD9A-CDF674B286D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{63ABBB71-9E35-4F39-820E-511ADF32AC36}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853-4067-AD9A-CDF674B286D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{F7056FFA-BECA-4C47-8F43-7A5E937DD6C4}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853-4067-AD9A-CDF674B286D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{2EA52013-A843-4FB0-81E6-3C996A2BDBE2}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853-4067-AD9A-CDF674B286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c:v>
                </c:pt>
                <c:pt idx="8">
                  <c:v>49</c:v>
                </c:pt>
                <c:pt idx="16">
                  <c:v>50.3</c:v>
                </c:pt>
                <c:pt idx="24">
                  <c:v>52</c:v>
                </c:pt>
                <c:pt idx="32">
                  <c:v>53.8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853-4067-AD9A-CDF674B286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{A6F28BE0-1B93-418F-B960-6BAF4B9E5606}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853-4067-AD9A-CDF674B286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{6E802083-A252-43AC-9207-08E5E2DE2296}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53-4067-AD9A-CDF674B286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{BE40B291-8E3B-4F8B-B945-BD1F823EBB8D}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53-4067-AD9A-CDF674B286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{62E47226-BB7A-433A-8284-4BD5243EE6C0}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53-4067-AD9A-CDF674B286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{915DE122-82C6-45BB-BE9F-619FD7B14C7E}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53-4067-AD9A-CDF674B286D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{369069F0-10AD-48DF-A018-E4903B89CEC0}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853-4067-AD9A-CDF674B286D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{2C423EE4-833D-425C-942E-89DBA821EA42}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853-4067-AD9A-CDF674B286D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{DFFE7158-AD97-41EE-B67A-708E6213118E}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853-4067-AD9A-CDF674B286D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{B4B42192-99C9-4D43-9E16-3D482255FD3D}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853-4067-AD9A-CDF674B286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853-4067-AD9A-CDF674B286D2}"/>
            </c:ext>
          </c:extLst>
        </c:ser>
        <c:dLbls>
          <c:showLegendKey val="0"/>
          <c:showVal val="1"/>
          <c:showCatName val="0"/>
          <c:showSerName val="0"/>
          <c:showPercent val="0"/>
          <c:showBubbleSize val="0"/>
        </c:dLbls>
        <c:axId val="46179840"/>
        <c:axId val="46181760"/>
      </c:scatterChart>
      <c:valAx>
        <c:axId val="46179840"/>
        <c:scaling>
          <c:orientation val="minMax"/>
          <c:max val="62.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{4B67B64C-BCAD-464D-BE9F-EA9FCA6FEDA8}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0BF-430D-B7A2-9FBF15F4F3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{5FD5E9B0-6EF0-460A-9C5B-95641521DAC2}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BF-430D-B7A2-9FBF15F4F3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{749035E0-0A15-42DA-A8D0-9540EB9459CA}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BF-430D-B7A2-9FBF15F4F3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{09F30AA1-8D94-41B2-B278-31F915989782}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BF-430D-B7A2-9FBF15F4F3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{07C04F0B-2C94-461D-9316-FE2F3DB4C90B}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BF-430D-B7A2-9FBF15F4F35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{9168819F-3036-4DF1-9893-1EF83BD265CF}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0BF-430D-B7A2-9FBF15F4F35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{550719A6-E7D9-4440-AF27-7510BC9A22DF}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0BF-430D-B7A2-9FBF15F4F35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{0DDF0A13-DD62-4A4E-8908-B0BA9E5E9288}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0BF-430D-B7A2-9FBF15F4F35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{370D5DB1-0ED4-4F9E-A11E-7B2557AB1B02}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0BF-430D-B7A2-9FBF15F4F3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-2.5</c:v>
                </c:pt>
                <c:pt idx="16">
                  <c:v>-2.1</c:v>
                </c:pt>
                <c:pt idx="24">
                  <c:v>-1.9</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0BF-430D-B7A2-9FBF15F4F3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{EFD739E4-E1ED-4208-AEC6-88DD9C27E2E3}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0BF-430D-B7A2-9FBF15F4F3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{A289B2A2-EB0A-4088-954A-73DC5BEBB3D3}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BF-430D-B7A2-9FBF15F4F3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{B7DE97EB-6EB7-496F-BA2C-FEB3F0C877E2}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BF-430D-B7A2-9FBF15F4F3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{37394AB9-9A80-4435-BFFF-EE58CC8E4C71}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BF-430D-B7A2-9FBF15F4F3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{6048E558-8669-4353-96AA-FBAFE11E0590}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BF-430D-B7A2-9FBF15F4F35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{4B1654C0-4859-4756-91F6-925AB45F3B0F}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0BF-430D-B7A2-9FBF15F4F35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{C1470FC2-C4DA-42CD-82CE-7D1F456EAE6C}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0BF-430D-B7A2-9FBF15F4F35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{D92AD6AC-3B4B-4007-A67D-142E17BABA0A}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0BF-430D-B7A2-9FBF15F4F35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{5B8E7849-32AC-4554-85B9-CADAC3132206}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0BF-430D-B7A2-9FBF15F4F3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0BF-430D-B7A2-9FBF15F4F350}"/>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元利償還額等（Ａ）の</a:t>
          </a:r>
          <a:r>
            <a:rPr kumimoji="1" lang="en-US" altLang="ja-JP" sz="1100">
              <a:solidFill>
                <a:schemeClr val="dk1"/>
              </a:solidFill>
              <a:effectLst/>
              <a:latin typeface="+mn-lt"/>
              <a:ea typeface="+mn-ea"/>
              <a:cs typeface="+mn-cs"/>
            </a:rPr>
            <a:t>75 .5</a:t>
          </a:r>
          <a:r>
            <a:rPr kumimoji="1" lang="ja-JP" altLang="ja-JP" sz="1100">
              <a:solidFill>
                <a:schemeClr val="dk1"/>
              </a:solidFill>
              <a:effectLst/>
              <a:latin typeface="+mn-lt"/>
              <a:ea typeface="+mn-ea"/>
              <a:cs typeface="+mn-cs"/>
            </a:rPr>
            <a:t>％を占める元利償還金は、前年度比</a:t>
          </a:r>
          <a:r>
            <a:rPr kumimoji="1" lang="en-US" altLang="ja-JP" sz="1100">
              <a:solidFill>
                <a:schemeClr val="dk1"/>
              </a:solidFill>
              <a:effectLst/>
              <a:latin typeface="+mn-lt"/>
              <a:ea typeface="+mn-ea"/>
              <a:cs typeface="+mn-cs"/>
            </a:rPr>
            <a:t>3,940</a:t>
          </a:r>
          <a:r>
            <a:rPr kumimoji="1" lang="ja-JP" altLang="ja-JP" sz="1100">
              <a:solidFill>
                <a:schemeClr val="dk1"/>
              </a:solidFill>
              <a:effectLst/>
              <a:latin typeface="+mn-lt"/>
              <a:ea typeface="+mn-ea"/>
              <a:cs typeface="+mn-cs"/>
            </a:rPr>
            <a:t>千円の増となった。これは、平成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年度に借り入れた緊急防災・減災事業債の元金の償還が始まったものがあるためである。</a:t>
          </a:r>
          <a:endParaRPr lang="ja-JP" altLang="ja-JP" sz="1400">
            <a:effectLst/>
          </a:endParaRPr>
        </a:p>
        <a:p>
          <a:r>
            <a:rPr kumimoji="1" lang="ja-JP" altLang="ja-JP" sz="1100">
              <a:solidFill>
                <a:schemeClr val="dk1"/>
              </a:solidFill>
              <a:effectLst/>
              <a:latin typeface="+mn-lt"/>
              <a:ea typeface="+mn-ea"/>
              <a:cs typeface="+mn-cs"/>
            </a:rPr>
            <a:t>　また、組合等が起こした地方債の元利償還金に対する負担金等の内訳は、河口湖南中学校組合が</a:t>
          </a:r>
          <a:r>
            <a:rPr kumimoji="1" lang="en-US" altLang="ja-JP" sz="1100">
              <a:solidFill>
                <a:schemeClr val="dk1"/>
              </a:solidFill>
              <a:effectLst/>
              <a:latin typeface="+mn-lt"/>
              <a:ea typeface="+mn-ea"/>
              <a:cs typeface="+mn-cs"/>
            </a:rPr>
            <a:t>13,054</a:t>
          </a:r>
          <a:r>
            <a:rPr kumimoji="1" lang="ja-JP" altLang="ja-JP" sz="1100">
              <a:solidFill>
                <a:schemeClr val="dk1"/>
              </a:solidFill>
              <a:effectLst/>
              <a:latin typeface="+mn-lt"/>
              <a:ea typeface="+mn-ea"/>
              <a:cs typeface="+mn-cs"/>
            </a:rPr>
            <a:t>千円、富士五湖広域行政事務組合が</a:t>
          </a:r>
          <a:r>
            <a:rPr kumimoji="1" lang="en-US" altLang="ja-JP" sz="1100">
              <a:solidFill>
                <a:schemeClr val="dk1"/>
              </a:solidFill>
              <a:effectLst/>
              <a:latin typeface="+mn-lt"/>
              <a:ea typeface="+mn-ea"/>
              <a:cs typeface="+mn-cs"/>
            </a:rPr>
            <a:t>1,391</a:t>
          </a:r>
          <a:r>
            <a:rPr kumimoji="1" lang="ja-JP" altLang="ja-JP" sz="1100">
              <a:solidFill>
                <a:schemeClr val="dk1"/>
              </a:solidFill>
              <a:effectLst/>
              <a:latin typeface="+mn-lt"/>
              <a:ea typeface="+mn-ea"/>
              <a:cs typeface="+mn-cs"/>
            </a:rPr>
            <a:t>千円、債務負担行為に基づく支出額は山梨赤十字病院が</a:t>
          </a:r>
          <a:r>
            <a:rPr kumimoji="1" lang="en-US" altLang="ja-JP" sz="1100">
              <a:solidFill>
                <a:schemeClr val="dk1"/>
              </a:solidFill>
              <a:effectLst/>
              <a:latin typeface="+mn-lt"/>
              <a:ea typeface="+mn-ea"/>
              <a:cs typeface="+mn-cs"/>
            </a:rPr>
            <a:t>7,557</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　今後は、元利償還金について、近年借り入れた緊急防災・減災事業債の償還が順次始まることなどから、算入公債費等の増加が見込まれる。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を充当可能財源</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が上回っているため、将来負担比率計算式中の分子はマイナス数値となる。</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41.0</a:t>
          </a:r>
          <a:r>
            <a:rPr kumimoji="1" lang="ja-JP" altLang="ja-JP" sz="1100">
              <a:solidFill>
                <a:schemeClr val="dk1"/>
              </a:solidFill>
              <a:effectLst/>
              <a:latin typeface="+mn-lt"/>
              <a:ea typeface="+mn-ea"/>
              <a:cs typeface="+mn-cs"/>
            </a:rPr>
            <a:t>％が地方債現在高で、</a:t>
          </a:r>
          <a:r>
            <a:rPr kumimoji="1" lang="en-US" altLang="ja-JP" sz="1100">
              <a:solidFill>
                <a:schemeClr val="dk1"/>
              </a:solidFill>
              <a:effectLst/>
              <a:latin typeface="+mn-lt"/>
              <a:ea typeface="+mn-ea"/>
              <a:cs typeface="+mn-cs"/>
            </a:rPr>
            <a:t>34.7</a:t>
          </a:r>
          <a:r>
            <a:rPr kumimoji="1" lang="ja-JP" altLang="ja-JP" sz="1100">
              <a:solidFill>
                <a:schemeClr val="dk1"/>
              </a:solidFill>
              <a:effectLst/>
              <a:latin typeface="+mn-lt"/>
              <a:ea typeface="+mn-ea"/>
              <a:cs typeface="+mn-cs"/>
            </a:rPr>
            <a:t>％が職員の退職手当負担見込額となっている。</a:t>
          </a:r>
          <a:endParaRPr lang="ja-JP" altLang="ja-JP" sz="1400">
            <a:effectLst/>
          </a:endParaRPr>
        </a:p>
        <a:p>
          <a:r>
            <a:rPr kumimoji="1" lang="ja-JP" altLang="ja-JP" sz="1100">
              <a:solidFill>
                <a:schemeClr val="dk1"/>
              </a:solidFill>
              <a:effectLst/>
              <a:latin typeface="+mn-lt"/>
              <a:ea typeface="+mn-ea"/>
              <a:cs typeface="+mn-cs"/>
            </a:rPr>
            <a:t>　また、充当可能財源等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67.2</a:t>
          </a:r>
          <a:r>
            <a:rPr kumimoji="1" lang="ja-JP" altLang="ja-JP" sz="1100">
              <a:solidFill>
                <a:schemeClr val="dk1"/>
              </a:solidFill>
              <a:effectLst/>
              <a:latin typeface="+mn-lt"/>
              <a:ea typeface="+mn-ea"/>
              <a:cs typeface="+mn-cs"/>
            </a:rPr>
            <a:t>％が充当可能基金である。</a:t>
          </a:r>
          <a:endParaRPr lang="ja-JP" altLang="ja-JP" sz="1400">
            <a:effectLst/>
          </a:endParaRPr>
        </a:p>
        <a:p>
          <a:r>
            <a:rPr kumimoji="1" lang="ja-JP" altLang="ja-JP" sz="1100">
              <a:solidFill>
                <a:schemeClr val="dk1"/>
              </a:solidFill>
              <a:effectLst/>
              <a:latin typeface="+mn-lt"/>
              <a:ea typeface="+mn-ea"/>
              <a:cs typeface="+mn-cs"/>
            </a:rPr>
            <a:t>　今後も、原則的に新たな起債等はなるべく行わない方針であるが、将来的に老朽化した施設の更新等に多額の費用が掛かることが予測され、事業実施の際に、基金の取り崩しや起債による財源確保を求められることが想定されることから、</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山梨県鳴沢村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毎年度末の余剰金を、平成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年度までは、財政調整基金を中心として積み立て、平成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年度以降は、将来の庁舎建て替えを見据えて、公共施設建設基金へ積み立てると共に、将来の施設老朽化対策費用に充てるため、公共施設修繕基金へ積み立てている。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公共施設建設に要する財源。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公用又は公共用に供する施設の修繕に係る財源。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住民が主体となって行う福祉活動を活発化するための財源。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外国との交流を図り、将来を担う青少年をはじめ、村民に国際交流の機会を提供し、国際化に即した地域社会の発展のための財源。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自ら考え自ら行う地域づくり事業の資金。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ふるさと納税を財源とした基金で、寄付者の希望使途事業へ充当する。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森林環境贈与税を財源として森林の整備促進に必要な事業へ充当する。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百万円、森林環境贈与税基金へ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将来の庁舎建て替えを見据えて積み立てていく予定。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将来の施設老朽化対策費用に充てるため積み立てていく予定。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ふるさと納税の希望使途を参考に、各事業の財源として充当していく予定。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民有林の間伐や森林整備の事業へ充当していく予定。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年度からは基金の使途の明確化を図るために、財政調整基金を取り崩し、年度末余剰金と合わせて公共施設建設基金及び公共施設修繕基金へ積み替えを行っているため、減少している。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年度までは、財政調整基金を中心として積み立てていたが、今後は、基金の使途の明確化を図るために、財政調整基金を取り崩して個々の特定目的基金に積み立てていくことを予定している。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毎年、利子分のみの積み立てを行っており、大きな変動は無い。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従来から起債を抑制してきているため、地方債残高は類似団体より大幅に少ない。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地方債償還の財源は、毎年の一般財源から償還しており、特に取り崩す必要も無いことから、変動は無い見込み。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
3,114
89.58
2,355,887
2,118,710
200,484
1,422,827
361,620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平成２８年度に策定した公共施設等総合管理計画において、公共施設等の延べ床面積を８％削減するという目標を掲げ、老朽化した施設の集約化・複合化や除却を進めている。有形固定資産減価償却率については、類似団体平均と比較すると下回っているが、上昇傾向にあり、今後も注視していく必要がある。なお令和元年度については、経年とともに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7" name="フローチャート: 判断 86"/>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93" name="楕円 92"/>
        <xdr:cNvSpPr/>
      </xdr:nvSpPr>
      <xdr:spPr>
        <a:xfrm>
          <a:off x="4711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87012</xdr:rowOff>
    </xdr:from>
    <xdr:ext cx="405111" cy="259045"/>
    <xdr:sp macro="" textlink="">
      <xdr:nvSpPr>
        <xdr:cNvPr id="94" name="有形固定資産減価償却率該当値テキスト"/>
        <xdr:cNvSpPr txBox="1"/>
      </xdr:nvSpPr>
      <xdr:spPr>
        <a:xfrm>
          <a:off x="4813300" y="548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8618</xdr:rowOff>
    </xdr:from>
    <xdr:to>
      <xdr:col>19</xdr:col>
      <xdr:colOff>187325</xdr:colOff>
      <xdr:row>28</xdr:row>
      <xdr:rowOff>110218</xdr:rowOff>
    </xdr:to>
    <xdr:sp macro="" textlink="">
      <xdr:nvSpPr>
        <xdr:cNvPr id="95" name="楕円 94"/>
        <xdr:cNvSpPr/>
      </xdr:nvSpPr>
      <xdr:spPr>
        <a:xfrm>
          <a:off x="4000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59418</xdr:rowOff>
    </xdr:from>
    <xdr:to>
      <xdr:col>23</xdr:col>
      <xdr:colOff>85725</xdr:colOff>
      <xdr:row>28</xdr:row>
      <xdr:rowOff>114935</xdr:rowOff>
    </xdr:to>
    <xdr:cxnSp macro="">
      <xdr:nvCxnSpPr>
        <xdr:cNvPr id="96" name="直線コネクタ 95"/>
        <xdr:cNvCxnSpPr/>
      </xdr:nvCxnSpPr>
      <xdr:spPr>
        <a:xfrm>
          <a:off x="4051300" y="5631543"/>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127635</xdr:rowOff>
    </xdr:from>
    <xdr:to>
      <xdr:col>15</xdr:col>
      <xdr:colOff>187325</xdr:colOff>
      <xdr:row>28</xdr:row>
      <xdr:rowOff>57785</xdr:rowOff>
    </xdr:to>
    <xdr:sp macro="" textlink="">
      <xdr:nvSpPr>
        <xdr:cNvPr id="97" name="楕円 96"/>
        <xdr:cNvSpPr/>
      </xdr:nvSpPr>
      <xdr:spPr>
        <a:xfrm>
          <a:off x="3238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59418</xdr:rowOff>
    </xdr:to>
    <xdr:cxnSp macro="">
      <xdr:nvCxnSpPr>
        <xdr:cNvPr id="98" name="直線コネクタ 97"/>
        <xdr:cNvCxnSpPr/>
      </xdr:nvCxnSpPr>
      <xdr:spPr>
        <a:xfrm>
          <a:off x="3289300" y="557911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87539</xdr:rowOff>
    </xdr:from>
    <xdr:to>
      <xdr:col>11</xdr:col>
      <xdr:colOff>187325</xdr:colOff>
      <xdr:row>28</xdr:row>
      <xdr:rowOff>17689</xdr:rowOff>
    </xdr:to>
    <xdr:sp macro="" textlink="">
      <xdr:nvSpPr>
        <xdr:cNvPr id="99" name="楕円 98"/>
        <xdr:cNvSpPr/>
      </xdr:nvSpPr>
      <xdr:spPr>
        <a:xfrm>
          <a:off x="2476500" y="5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138339</xdr:rowOff>
    </xdr:from>
    <xdr:to>
      <xdr:col>15</xdr:col>
      <xdr:colOff>136525</xdr:colOff>
      <xdr:row>28</xdr:row>
      <xdr:rowOff>6985</xdr:rowOff>
    </xdr:to>
    <xdr:cxnSp macro="">
      <xdr:nvCxnSpPr>
        <xdr:cNvPr id="100" name="直線コネクタ 99"/>
        <xdr:cNvCxnSpPr/>
      </xdr:nvCxnSpPr>
      <xdr:spPr>
        <a:xfrm>
          <a:off x="2527300" y="553901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25853</xdr:rowOff>
    </xdr:from>
    <xdr:to>
      <xdr:col>7</xdr:col>
      <xdr:colOff>187325</xdr:colOff>
      <xdr:row>27</xdr:row>
      <xdr:rowOff>127453</xdr:rowOff>
    </xdr:to>
    <xdr:sp macro="" textlink="">
      <xdr:nvSpPr>
        <xdr:cNvPr id="101" name="楕円 100"/>
        <xdr:cNvSpPr/>
      </xdr:nvSpPr>
      <xdr:spPr>
        <a:xfrm>
          <a:off x="1714500" y="54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76653</xdr:rowOff>
    </xdr:from>
    <xdr:to>
      <xdr:col>11</xdr:col>
      <xdr:colOff>136525</xdr:colOff>
      <xdr:row>27</xdr:row>
      <xdr:rowOff>138339</xdr:rowOff>
    </xdr:to>
    <xdr:cxnSp macro="">
      <xdr:nvCxnSpPr>
        <xdr:cNvPr id="102" name="直線コネクタ 101"/>
        <xdr:cNvCxnSpPr/>
      </xdr:nvCxnSpPr>
      <xdr:spPr>
        <a:xfrm>
          <a:off x="1765300" y="5477328"/>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103" name="n_1aveValue有形固定資産減価償却率"/>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4" name="n_2aveValue有形固定資産減価償却率"/>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47098</xdr:rowOff>
    </xdr:from>
    <xdr:ext cx="405111" cy="259045"/>
    <xdr:sp macro="" textlink="">
      <xdr:nvSpPr>
        <xdr:cNvPr id="106" name="n_4aveValue有形固定資産減価償却率"/>
        <xdr:cNvSpPr txBox="1"/>
      </xdr:nvSpPr>
      <xdr:spPr>
        <a:xfrm>
          <a:off x="1562744" y="579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126745</xdr:rowOff>
    </xdr:from>
    <xdr:ext cx="405111" cy="259045"/>
    <xdr:sp macro="" textlink="">
      <xdr:nvSpPr>
        <xdr:cNvPr id="107" name="n_1mainValue有形固定資産減価償却率"/>
        <xdr:cNvSpPr txBox="1"/>
      </xdr:nvSpPr>
      <xdr:spPr>
        <a:xfrm>
          <a:off x="38360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74312</xdr:rowOff>
    </xdr:from>
    <xdr:ext cx="405111" cy="259045"/>
    <xdr:sp macro="" textlink="">
      <xdr:nvSpPr>
        <xdr:cNvPr id="108" name="n_2mainValue有形固定資産減価償却率"/>
        <xdr:cNvSpPr txBox="1"/>
      </xdr:nvSpPr>
      <xdr:spPr>
        <a:xfrm>
          <a:off x="3086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34216</xdr:rowOff>
    </xdr:from>
    <xdr:ext cx="405111" cy="259045"/>
    <xdr:sp macro="" textlink="">
      <xdr:nvSpPr>
        <xdr:cNvPr id="109" name="n_3mainValue有形固定資産減価償却率"/>
        <xdr:cNvSpPr txBox="1"/>
      </xdr:nvSpPr>
      <xdr:spPr>
        <a:xfrm>
          <a:off x="2324744" y="526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143980</xdr:rowOff>
    </xdr:from>
    <xdr:ext cx="405111" cy="259045"/>
    <xdr:sp macro="" textlink="">
      <xdr:nvSpPr>
        <xdr:cNvPr id="110" name="n_4mainValue有形固定資産減価償却率"/>
        <xdr:cNvSpPr txBox="1"/>
      </xdr:nvSpPr>
      <xdr:spPr>
        <a:xfrm>
          <a:off x="1562744" y="520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入力</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当村では、原則として財源不足を理由とした起債は行っておらず、基金残高が地方債残高を上回っており、良好な状況にある。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4" name="債務償還比率平均値テキスト"/>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9" name="フローチャート: 判断 148"/>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155" name="n_1aveValue債務償還比率"/>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56" name="n_2aveValue債務償還比率"/>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7" name="n_3aveValue債務償還比率"/>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58" name="n_4aveValue債務償還比率"/>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
3,114
89.58
2,355,887
2,118,710
200,484
1,422,827
361,620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73" name="楕円 72"/>
        <xdr:cNvSpPr/>
      </xdr:nvSpPr>
      <xdr:spPr>
        <a:xfrm>
          <a:off x="4584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652</xdr:rowOff>
    </xdr:from>
    <xdr:ext cx="405111" cy="259045"/>
    <xdr:sp macro="" textlink="">
      <xdr:nvSpPr>
        <xdr:cNvPr id="74" name="【道路】&#10;有形固定資産減価償却率該当値テキスト"/>
        <xdr:cNvSpPr txBox="1"/>
      </xdr:nvSpPr>
      <xdr:spPr>
        <a:xfrm>
          <a:off x="4673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113030</xdr:rowOff>
    </xdr:from>
    <xdr:to>
      <xdr:col>20</xdr:col>
      <xdr:colOff>38100</xdr:colOff>
      <xdr:row>36</xdr:row>
      <xdr:rowOff>43180</xdr:rowOff>
    </xdr:to>
    <xdr:sp macro="" textlink="">
      <xdr:nvSpPr>
        <xdr:cNvPr id="75" name="楕円 74"/>
        <xdr:cNvSpPr/>
      </xdr:nvSpPr>
      <xdr:spPr>
        <a:xfrm>
          <a:off x="3746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163830</xdr:rowOff>
    </xdr:from>
    <xdr:to>
      <xdr:col>24</xdr:col>
      <xdr:colOff>63500</xdr:colOff>
      <xdr:row>36</xdr:row>
      <xdr:rowOff>28575</xdr:rowOff>
    </xdr:to>
    <xdr:cxnSp macro="">
      <xdr:nvCxnSpPr>
        <xdr:cNvPr id="76" name="直線コネクタ 75"/>
        <xdr:cNvCxnSpPr/>
      </xdr:nvCxnSpPr>
      <xdr:spPr>
        <a:xfrm>
          <a:off x="3797300" y="61645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80645</xdr:rowOff>
    </xdr:from>
    <xdr:to>
      <xdr:col>15</xdr:col>
      <xdr:colOff>101600</xdr:colOff>
      <xdr:row>36</xdr:row>
      <xdr:rowOff>10795</xdr:rowOff>
    </xdr:to>
    <xdr:sp macro="" textlink="">
      <xdr:nvSpPr>
        <xdr:cNvPr id="77" name="楕円 76"/>
        <xdr:cNvSpPr/>
      </xdr:nvSpPr>
      <xdr:spPr>
        <a:xfrm>
          <a:off x="2857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131445</xdr:rowOff>
    </xdr:from>
    <xdr:to>
      <xdr:col>19</xdr:col>
      <xdr:colOff>177800</xdr:colOff>
      <xdr:row>35</xdr:row>
      <xdr:rowOff>163830</xdr:rowOff>
    </xdr:to>
    <xdr:cxnSp macro="">
      <xdr:nvCxnSpPr>
        <xdr:cNvPr id="78" name="直線コネクタ 77"/>
        <xdr:cNvCxnSpPr/>
      </xdr:nvCxnSpPr>
      <xdr:spPr>
        <a:xfrm>
          <a:off x="2908300" y="6132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53975</xdr:rowOff>
    </xdr:from>
    <xdr:to>
      <xdr:col>10</xdr:col>
      <xdr:colOff>165100</xdr:colOff>
      <xdr:row>35</xdr:row>
      <xdr:rowOff>155575</xdr:rowOff>
    </xdr:to>
    <xdr:sp macro="" textlink="">
      <xdr:nvSpPr>
        <xdr:cNvPr id="79" name="楕円 78"/>
        <xdr:cNvSpPr/>
      </xdr:nvSpPr>
      <xdr:spPr>
        <a:xfrm>
          <a:off x="1968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104775</xdr:rowOff>
    </xdr:from>
    <xdr:to>
      <xdr:col>15</xdr:col>
      <xdr:colOff>50800</xdr:colOff>
      <xdr:row>35</xdr:row>
      <xdr:rowOff>131445</xdr:rowOff>
    </xdr:to>
    <xdr:cxnSp macro="">
      <xdr:nvCxnSpPr>
        <xdr:cNvPr id="80" name="直線コネクタ 79"/>
        <xdr:cNvCxnSpPr/>
      </xdr:nvCxnSpPr>
      <xdr:spPr>
        <a:xfrm>
          <a:off x="2019300" y="61055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15875</xdr:rowOff>
    </xdr:from>
    <xdr:to>
      <xdr:col>6</xdr:col>
      <xdr:colOff>38100</xdr:colOff>
      <xdr:row>35</xdr:row>
      <xdr:rowOff>117475</xdr:rowOff>
    </xdr:to>
    <xdr:sp macro="" textlink="">
      <xdr:nvSpPr>
        <xdr:cNvPr id="81" name="楕円 80"/>
        <xdr:cNvSpPr/>
      </xdr:nvSpPr>
      <xdr:spPr>
        <a:xfrm>
          <a:off x="1079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66675</xdr:rowOff>
    </xdr:from>
    <xdr:to>
      <xdr:col>10</xdr:col>
      <xdr:colOff>114300</xdr:colOff>
      <xdr:row>35</xdr:row>
      <xdr:rowOff>104775</xdr:rowOff>
    </xdr:to>
    <xdr:cxnSp macro="">
      <xdr:nvCxnSpPr>
        <xdr:cNvPr id="82" name="直線コネクタ 81"/>
        <xdr:cNvCxnSpPr/>
      </xdr:nvCxnSpPr>
      <xdr:spPr>
        <a:xfrm>
          <a:off x="1130300" y="6067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59707</xdr:rowOff>
    </xdr:from>
    <xdr:ext cx="405111" cy="259045"/>
    <xdr:sp macro="" textlink="">
      <xdr:nvSpPr>
        <xdr:cNvPr id="87" name="n_1mainValue【道路】&#10;有形固定資産減価償却率"/>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27322</xdr:rowOff>
    </xdr:from>
    <xdr:ext cx="405111" cy="259045"/>
    <xdr:sp macro="" textlink="">
      <xdr:nvSpPr>
        <xdr:cNvPr id="88" name="n_2mainValue【道路】&#10;有形固定資産減価償却率"/>
        <xdr:cNvSpPr txBox="1"/>
      </xdr:nvSpPr>
      <xdr:spPr>
        <a:xfrm>
          <a:off x="2705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652</xdr:rowOff>
    </xdr:from>
    <xdr:ext cx="405111" cy="259045"/>
    <xdr:sp macro="" textlink="">
      <xdr:nvSpPr>
        <xdr:cNvPr id="89" name="n_3mainValue【道路】&#10;有形固定資産減価償却率"/>
        <xdr:cNvSpPr txBox="1"/>
      </xdr:nvSpPr>
      <xdr:spPr>
        <a:xfrm>
          <a:off x="1816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134002</xdr:rowOff>
    </xdr:from>
    <xdr:ext cx="405111" cy="259045"/>
    <xdr:sp macro="" textlink="">
      <xdr:nvSpPr>
        <xdr:cNvPr id="90" name="n_4mainValue【道路】&#10;有形固定資産減価償却率"/>
        <xdr:cNvSpPr txBox="1"/>
      </xdr:nvSpPr>
      <xdr:spPr>
        <a:xfrm>
          <a:off x="927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9" name="【道路】&#10;一人当たり延長平均値テキスト"/>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100106</xdr:rowOff>
    </xdr:from>
    <xdr:to>
      <xdr:col>55</xdr:col>
      <xdr:colOff>50800</xdr:colOff>
      <xdr:row>40</xdr:row>
      <xdr:rowOff>30256</xdr:rowOff>
    </xdr:to>
    <xdr:sp macro="" textlink="">
      <xdr:nvSpPr>
        <xdr:cNvPr id="130" name="楕円 129"/>
        <xdr:cNvSpPr/>
      </xdr:nvSpPr>
      <xdr:spPr>
        <a:xfrm>
          <a:off x="10426700" y="67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122983</xdr:rowOff>
    </xdr:from>
    <xdr:ext cx="534377" cy="259045"/>
    <xdr:sp macro="" textlink="">
      <xdr:nvSpPr>
        <xdr:cNvPr id="131" name="【道路】&#10;一人当たり延長該当値テキスト"/>
        <xdr:cNvSpPr txBox="1"/>
      </xdr:nvSpPr>
      <xdr:spPr>
        <a:xfrm>
          <a:off x="10515600" y="66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100236</xdr:rowOff>
    </xdr:from>
    <xdr:to>
      <xdr:col>50</xdr:col>
      <xdr:colOff>165100</xdr:colOff>
      <xdr:row>40</xdr:row>
      <xdr:rowOff>30386</xdr:rowOff>
    </xdr:to>
    <xdr:sp macro="" textlink="">
      <xdr:nvSpPr>
        <xdr:cNvPr id="132" name="楕円 131"/>
        <xdr:cNvSpPr/>
      </xdr:nvSpPr>
      <xdr:spPr>
        <a:xfrm>
          <a:off x="9588500" y="67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150906</xdr:rowOff>
    </xdr:from>
    <xdr:to>
      <xdr:col>55</xdr:col>
      <xdr:colOff>0</xdr:colOff>
      <xdr:row>39</xdr:row>
      <xdr:rowOff>151036</xdr:rowOff>
    </xdr:to>
    <xdr:cxnSp macro="">
      <xdr:nvCxnSpPr>
        <xdr:cNvPr id="133" name="直線コネクタ 132"/>
        <xdr:cNvCxnSpPr/>
      </xdr:nvCxnSpPr>
      <xdr:spPr>
        <a:xfrm flipV="1">
          <a:off x="9639300" y="6837456"/>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101882</xdr:rowOff>
    </xdr:from>
    <xdr:to>
      <xdr:col>46</xdr:col>
      <xdr:colOff>38100</xdr:colOff>
      <xdr:row>40</xdr:row>
      <xdr:rowOff>32032</xdr:rowOff>
    </xdr:to>
    <xdr:sp macro="" textlink="">
      <xdr:nvSpPr>
        <xdr:cNvPr id="134" name="楕円 133"/>
        <xdr:cNvSpPr/>
      </xdr:nvSpPr>
      <xdr:spPr>
        <a:xfrm>
          <a:off x="8699500" y="67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151036</xdr:rowOff>
    </xdr:from>
    <xdr:to>
      <xdr:col>50</xdr:col>
      <xdr:colOff>114300</xdr:colOff>
      <xdr:row>39</xdr:row>
      <xdr:rowOff>152682</xdr:rowOff>
    </xdr:to>
    <xdr:cxnSp macro="">
      <xdr:nvCxnSpPr>
        <xdr:cNvPr id="135" name="直線コネクタ 134"/>
        <xdr:cNvCxnSpPr/>
      </xdr:nvCxnSpPr>
      <xdr:spPr>
        <a:xfrm flipV="1">
          <a:off x="8750300" y="6837586"/>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102515</xdr:rowOff>
    </xdr:from>
    <xdr:to>
      <xdr:col>41</xdr:col>
      <xdr:colOff>101600</xdr:colOff>
      <xdr:row>40</xdr:row>
      <xdr:rowOff>32665</xdr:rowOff>
    </xdr:to>
    <xdr:sp macro="" textlink="">
      <xdr:nvSpPr>
        <xdr:cNvPr id="136" name="楕円 135"/>
        <xdr:cNvSpPr/>
      </xdr:nvSpPr>
      <xdr:spPr>
        <a:xfrm>
          <a:off x="7810500" y="67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152682</xdr:rowOff>
    </xdr:from>
    <xdr:to>
      <xdr:col>45</xdr:col>
      <xdr:colOff>177800</xdr:colOff>
      <xdr:row>39</xdr:row>
      <xdr:rowOff>153315</xdr:rowOff>
    </xdr:to>
    <xdr:cxnSp macro="">
      <xdr:nvCxnSpPr>
        <xdr:cNvPr id="137" name="直線コネクタ 136"/>
        <xdr:cNvCxnSpPr/>
      </xdr:nvCxnSpPr>
      <xdr:spPr>
        <a:xfrm flipV="1">
          <a:off x="7861300" y="6839232"/>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100236</xdr:rowOff>
    </xdr:from>
    <xdr:to>
      <xdr:col>36</xdr:col>
      <xdr:colOff>165100</xdr:colOff>
      <xdr:row>40</xdr:row>
      <xdr:rowOff>30386</xdr:rowOff>
    </xdr:to>
    <xdr:sp macro="" textlink="">
      <xdr:nvSpPr>
        <xdr:cNvPr id="138" name="楕円 137"/>
        <xdr:cNvSpPr/>
      </xdr:nvSpPr>
      <xdr:spPr>
        <a:xfrm>
          <a:off x="6921500" y="67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151036</xdr:rowOff>
    </xdr:from>
    <xdr:to>
      <xdr:col>41</xdr:col>
      <xdr:colOff>50800</xdr:colOff>
      <xdr:row>39</xdr:row>
      <xdr:rowOff>153315</xdr:rowOff>
    </xdr:to>
    <xdr:cxnSp macro="">
      <xdr:nvCxnSpPr>
        <xdr:cNvPr id="139" name="直線コネクタ 138"/>
        <xdr:cNvCxnSpPr/>
      </xdr:nvCxnSpPr>
      <xdr:spPr>
        <a:xfrm>
          <a:off x="6972300" y="6837586"/>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43" name="n_4aveValue【道路】&#10;一人当たり延長"/>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21513</xdr:rowOff>
    </xdr:from>
    <xdr:ext cx="534377" cy="259045"/>
    <xdr:sp macro="" textlink="">
      <xdr:nvSpPr>
        <xdr:cNvPr id="144" name="n_1mainValue【道路】&#10;一人当たり延長"/>
        <xdr:cNvSpPr txBox="1"/>
      </xdr:nvSpPr>
      <xdr:spPr>
        <a:xfrm>
          <a:off x="9359411" y="68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23159</xdr:rowOff>
    </xdr:from>
    <xdr:ext cx="534377" cy="259045"/>
    <xdr:sp macro="" textlink="">
      <xdr:nvSpPr>
        <xdr:cNvPr id="145" name="n_2mainValue【道路】&#10;一人当たり延長"/>
        <xdr:cNvSpPr txBox="1"/>
      </xdr:nvSpPr>
      <xdr:spPr>
        <a:xfrm>
          <a:off x="8483111" y="68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23792</xdr:rowOff>
    </xdr:from>
    <xdr:ext cx="534377" cy="259045"/>
    <xdr:sp macro="" textlink="">
      <xdr:nvSpPr>
        <xdr:cNvPr id="146" name="n_3mainValue【道路】&#10;一人当たり延長"/>
        <xdr:cNvSpPr txBox="1"/>
      </xdr:nvSpPr>
      <xdr:spPr>
        <a:xfrm>
          <a:off x="7594111" y="68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21513</xdr:rowOff>
    </xdr:from>
    <xdr:ext cx="534377" cy="259045"/>
    <xdr:sp macro="" textlink="">
      <xdr:nvSpPr>
        <xdr:cNvPr id="147" name="n_4mainValue【道路】&#10;一人当たり延長"/>
        <xdr:cNvSpPr txBox="1"/>
      </xdr:nvSpPr>
      <xdr:spPr>
        <a:xfrm>
          <a:off x="6705111" y="68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108585</xdr:rowOff>
    </xdr:from>
    <xdr:to>
      <xdr:col>24</xdr:col>
      <xdr:colOff>62865</xdr:colOff>
      <xdr:row>64</xdr:row>
      <xdr:rowOff>68580</xdr:rowOff>
    </xdr:to>
    <xdr:cxnSp macro="">
      <xdr:nvCxnSpPr>
        <xdr:cNvPr id="171" name="直線コネクタ 170"/>
        <xdr:cNvCxnSpPr/>
      </xdr:nvCxnSpPr>
      <xdr:spPr>
        <a:xfrm flipV="1">
          <a:off x="4634865" y="10052685"/>
          <a:ext cx="0" cy="98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55262</xdr:rowOff>
    </xdr:from>
    <xdr:ext cx="405111" cy="259045"/>
    <xdr:sp macro="" textlink="">
      <xdr:nvSpPr>
        <xdr:cNvPr id="174" name="【橋りょう・トンネル】&#10;有形固定資産減価償却率最大値テキスト"/>
        <xdr:cNvSpPr txBox="1"/>
      </xdr:nvSpPr>
      <xdr:spPr>
        <a:xfrm>
          <a:off x="4673600" y="982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108585</xdr:rowOff>
    </xdr:from>
    <xdr:to>
      <xdr:col>24</xdr:col>
      <xdr:colOff>152400</xdr:colOff>
      <xdr:row>58</xdr:row>
      <xdr:rowOff>108585</xdr:rowOff>
    </xdr:to>
    <xdr:cxnSp macro="">
      <xdr:nvCxnSpPr>
        <xdr:cNvPr id="175" name="直線コネクタ 174"/>
        <xdr:cNvCxnSpPr/>
      </xdr:nvCxnSpPr>
      <xdr:spPr>
        <a:xfrm>
          <a:off x="4546600" y="1005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62882</xdr:rowOff>
    </xdr:from>
    <xdr:ext cx="405111" cy="259045"/>
    <xdr:sp macro="" textlink="">
      <xdr:nvSpPr>
        <xdr:cNvPr id="176" name="【橋りょう・トンネル】&#10;有形固定資産減価償却率平均値テキスト"/>
        <xdr:cNvSpPr txBox="1"/>
      </xdr:nvSpPr>
      <xdr:spPr>
        <a:xfrm>
          <a:off x="4673600" y="1069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84455</xdr:rowOff>
    </xdr:from>
    <xdr:to>
      <xdr:col>24</xdr:col>
      <xdr:colOff>114300</xdr:colOff>
      <xdr:row>63</xdr:row>
      <xdr:rowOff>14605</xdr:rowOff>
    </xdr:to>
    <xdr:sp macro="" textlink="">
      <xdr:nvSpPr>
        <xdr:cNvPr id="177" name="フローチャート: 判断 176"/>
        <xdr:cNvSpPr/>
      </xdr:nvSpPr>
      <xdr:spPr>
        <a:xfrm>
          <a:off x="45847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25400</xdr:rowOff>
    </xdr:from>
    <xdr:to>
      <xdr:col>20</xdr:col>
      <xdr:colOff>38100</xdr:colOff>
      <xdr:row>62</xdr:row>
      <xdr:rowOff>127000</xdr:rowOff>
    </xdr:to>
    <xdr:sp macro="" textlink="">
      <xdr:nvSpPr>
        <xdr:cNvPr id="178" name="フローチャート: 判断 177"/>
        <xdr:cNvSpPr/>
      </xdr:nvSpPr>
      <xdr:spPr>
        <a:xfrm>
          <a:off x="3746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164465</xdr:rowOff>
    </xdr:from>
    <xdr:to>
      <xdr:col>15</xdr:col>
      <xdr:colOff>101600</xdr:colOff>
      <xdr:row>62</xdr:row>
      <xdr:rowOff>94615</xdr:rowOff>
    </xdr:to>
    <xdr:sp macro="" textlink="">
      <xdr:nvSpPr>
        <xdr:cNvPr id="179" name="フローチャート: 判断 178"/>
        <xdr:cNvSpPr/>
      </xdr:nvSpPr>
      <xdr:spPr>
        <a:xfrm>
          <a:off x="2857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2540</xdr:rowOff>
    </xdr:from>
    <xdr:to>
      <xdr:col>10</xdr:col>
      <xdr:colOff>165100</xdr:colOff>
      <xdr:row>62</xdr:row>
      <xdr:rowOff>104140</xdr:rowOff>
    </xdr:to>
    <xdr:sp macro="" textlink="">
      <xdr:nvSpPr>
        <xdr:cNvPr id="180" name="フローチャート: 判断 179"/>
        <xdr:cNvSpPr/>
      </xdr:nvSpPr>
      <xdr:spPr>
        <a:xfrm>
          <a:off x="1968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137795</xdr:rowOff>
    </xdr:from>
    <xdr:to>
      <xdr:col>6</xdr:col>
      <xdr:colOff>38100</xdr:colOff>
      <xdr:row>62</xdr:row>
      <xdr:rowOff>67945</xdr:rowOff>
    </xdr:to>
    <xdr:sp macro="" textlink="">
      <xdr:nvSpPr>
        <xdr:cNvPr id="181" name="フローチャート: 判断 180"/>
        <xdr:cNvSpPr/>
      </xdr:nvSpPr>
      <xdr:spPr>
        <a:xfrm>
          <a:off x="107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44450</xdr:rowOff>
    </xdr:from>
    <xdr:to>
      <xdr:col>10</xdr:col>
      <xdr:colOff>165100</xdr:colOff>
      <xdr:row>55</xdr:row>
      <xdr:rowOff>146050</xdr:rowOff>
    </xdr:to>
    <xdr:sp macro="" textlink="">
      <xdr:nvSpPr>
        <xdr:cNvPr id="187" name="楕円 186"/>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143527</xdr:rowOff>
    </xdr:from>
    <xdr:ext cx="405111" cy="259045"/>
    <xdr:sp macro="" textlink="">
      <xdr:nvSpPr>
        <xdr:cNvPr id="188" name="n_1aveValue【橋りょう・トンネル】&#10;有形固定資産減価償却率"/>
        <xdr:cNvSpPr txBox="1"/>
      </xdr:nvSpPr>
      <xdr:spPr>
        <a:xfrm>
          <a:off x="35820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111142</xdr:rowOff>
    </xdr:from>
    <xdr:ext cx="405111" cy="259045"/>
    <xdr:sp macro="" textlink="">
      <xdr:nvSpPr>
        <xdr:cNvPr id="189" name="n_2aveValue【橋りょう・トンネル】&#10;有形固定資産減価償却率"/>
        <xdr:cNvSpPr txBox="1"/>
      </xdr:nvSpPr>
      <xdr:spPr>
        <a:xfrm>
          <a:off x="2705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95267</xdr:rowOff>
    </xdr:from>
    <xdr:ext cx="405111" cy="259045"/>
    <xdr:sp macro="" textlink="">
      <xdr:nvSpPr>
        <xdr:cNvPr id="190" name="n_3aveValue【橋りょう・トンネル】&#10;有形固定資産減価償却率"/>
        <xdr:cNvSpPr txBox="1"/>
      </xdr:nvSpPr>
      <xdr:spPr>
        <a:xfrm>
          <a:off x="1816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84472</xdr:rowOff>
    </xdr:from>
    <xdr:ext cx="405111" cy="259045"/>
    <xdr:sp macro="" textlink="">
      <xdr:nvSpPr>
        <xdr:cNvPr id="191" name="n_4aveValue【橋りょう・トンネル】&#10;有形固定資産減価償却率"/>
        <xdr:cNvSpPr txBox="1"/>
      </xdr:nvSpPr>
      <xdr:spPr>
        <a:xfrm>
          <a:off x="927744" y="1037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162577</xdr:rowOff>
    </xdr:from>
    <xdr:ext cx="340478" cy="259045"/>
    <xdr:sp macro="" textlink="">
      <xdr:nvSpPr>
        <xdr:cNvPr id="192" name="n_3mainValue【橋りょう・トンネル】&#10;有形固定資産減価償却率"/>
        <xdr:cNvSpPr txBox="1"/>
      </xdr:nvSpPr>
      <xdr:spPr>
        <a:xfrm>
          <a:off x="1849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4" name="テキスト ボックス 213"/>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6" name="テキスト ボックス 21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18" name="直線コネクタ 217"/>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9"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0" name="直線コネクタ 219"/>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1"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2" name="直線コネクタ 221"/>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23" name="【橋りょう・トンネル】&#10;一人当たり有形固定資産（償却資産）額平均値テキスト"/>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4" name="フローチャート: 判断 223"/>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5" name="フローチャート: 判断 224"/>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6" name="フローチャート: 判断 225"/>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7" name="フローチャート: 判断 226"/>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28" name="フローチャート: 判断 227"/>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79828</xdr:rowOff>
    </xdr:from>
    <xdr:to>
      <xdr:col>41</xdr:col>
      <xdr:colOff>101600</xdr:colOff>
      <xdr:row>65</xdr:row>
      <xdr:rowOff>9978</xdr:rowOff>
    </xdr:to>
    <xdr:sp macro="" textlink="">
      <xdr:nvSpPr>
        <xdr:cNvPr id="234" name="楕円 233"/>
        <xdr:cNvSpPr/>
      </xdr:nvSpPr>
      <xdr:spPr>
        <a:xfrm>
          <a:off x="781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42342</xdr:rowOff>
    </xdr:from>
    <xdr:ext cx="599010" cy="259045"/>
    <xdr:sp macro="" textlink="">
      <xdr:nvSpPr>
        <xdr:cNvPr id="235" name="n_1aveValue【橋りょう・トンネル】&#10;一人当たり有形固定資産（償却資産）額"/>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36" name="n_2aveValue【橋りょう・トンネル】&#10;一人当たり有形固定資産（償却資産）額"/>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37" name="n_3aveValue【橋りょう・トンネル】&#10;一人当たり有形固定資産（償却資産）額"/>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38" name="n_4aveValue【橋りょう・トンネル】&#10;一人当たり有形固定資産（償却資産）額"/>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116650</xdr:colOff>
      <xdr:row>65</xdr:row>
      <xdr:rowOff>1105</xdr:rowOff>
    </xdr:from>
    <xdr:ext cx="249299" cy="259045"/>
    <xdr:sp macro="" textlink="">
      <xdr:nvSpPr>
        <xdr:cNvPr id="239" name="n_3mainValue【橋りょう・トンネル】&#10;一人当たり有形固定資産（償却資産）額"/>
        <xdr:cNvSpPr txBox="1"/>
      </xdr:nvSpPr>
      <xdr:spPr>
        <a:xfrm>
          <a:off x="7736650" y="11145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2" name="テキスト ボックス 2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4" name="テキスト ボックス 2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4" name="テキスト ボックス 2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297" name="直線コネクタ 296"/>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298"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299" name="直線コネクタ 298"/>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300"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01" name="直線コネクタ 300"/>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302" name="【認定こども園・幼稚園・保育所】&#10;有形固定資産減価償却率平均値テキスト"/>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303" name="フローチャート: 判断 302"/>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04" name="フローチャート: 判断 303"/>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05" name="フローチャート: 判断 304"/>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306" name="フローチャート: 判断 305"/>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307" name="フローチャート: 判断 306"/>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44994</xdr:rowOff>
    </xdr:from>
    <xdr:to>
      <xdr:col>85</xdr:col>
      <xdr:colOff>177800</xdr:colOff>
      <xdr:row>39</xdr:row>
      <xdr:rowOff>146594</xdr:rowOff>
    </xdr:to>
    <xdr:sp macro="" textlink="">
      <xdr:nvSpPr>
        <xdr:cNvPr id="313" name="楕円 312"/>
        <xdr:cNvSpPr/>
      </xdr:nvSpPr>
      <xdr:spPr>
        <a:xfrm>
          <a:off x="16268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23421</xdr:rowOff>
    </xdr:from>
    <xdr:ext cx="405111" cy="259045"/>
    <xdr:sp macro="" textlink="">
      <xdr:nvSpPr>
        <xdr:cNvPr id="314" name="【認定こども園・幼稚園・保育所】&#10;有形固定資産減価償却率該当値テキスト"/>
        <xdr:cNvSpPr txBox="1"/>
      </xdr:nvSpPr>
      <xdr:spPr>
        <a:xfrm>
          <a:off x="16357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315" name="楕円 314"/>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68035</xdr:rowOff>
    </xdr:from>
    <xdr:to>
      <xdr:col>85</xdr:col>
      <xdr:colOff>127000</xdr:colOff>
      <xdr:row>39</xdr:row>
      <xdr:rowOff>95794</xdr:rowOff>
    </xdr:to>
    <xdr:cxnSp macro="">
      <xdr:nvCxnSpPr>
        <xdr:cNvPr id="316" name="直線コネクタ 315"/>
        <xdr:cNvCxnSpPr/>
      </xdr:nvCxnSpPr>
      <xdr:spPr>
        <a:xfrm>
          <a:off x="15481300" y="67545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154396</xdr:rowOff>
    </xdr:from>
    <xdr:to>
      <xdr:col>76</xdr:col>
      <xdr:colOff>165100</xdr:colOff>
      <xdr:row>39</xdr:row>
      <xdr:rowOff>84546</xdr:rowOff>
    </xdr:to>
    <xdr:sp macro="" textlink="">
      <xdr:nvSpPr>
        <xdr:cNvPr id="317" name="楕円 316"/>
        <xdr:cNvSpPr/>
      </xdr:nvSpPr>
      <xdr:spPr>
        <a:xfrm>
          <a:off x="14541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39</xdr:row>
      <xdr:rowOff>68035</xdr:rowOff>
    </xdr:to>
    <xdr:cxnSp macro="">
      <xdr:nvCxnSpPr>
        <xdr:cNvPr id="318" name="直線コネクタ 317"/>
        <xdr:cNvCxnSpPr/>
      </xdr:nvCxnSpPr>
      <xdr:spPr>
        <a:xfrm>
          <a:off x="14592300" y="672029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144599</xdr:rowOff>
    </xdr:from>
    <xdr:to>
      <xdr:col>72</xdr:col>
      <xdr:colOff>38100</xdr:colOff>
      <xdr:row>39</xdr:row>
      <xdr:rowOff>74749</xdr:rowOff>
    </xdr:to>
    <xdr:sp macro="" textlink="">
      <xdr:nvSpPr>
        <xdr:cNvPr id="319" name="楕円 318"/>
        <xdr:cNvSpPr/>
      </xdr:nvSpPr>
      <xdr:spPr>
        <a:xfrm>
          <a:off x="13652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23949</xdr:rowOff>
    </xdr:from>
    <xdr:to>
      <xdr:col>76</xdr:col>
      <xdr:colOff>114300</xdr:colOff>
      <xdr:row>39</xdr:row>
      <xdr:rowOff>33746</xdr:rowOff>
    </xdr:to>
    <xdr:cxnSp macro="">
      <xdr:nvCxnSpPr>
        <xdr:cNvPr id="320" name="直線コネクタ 319"/>
        <xdr:cNvCxnSpPr/>
      </xdr:nvCxnSpPr>
      <xdr:spPr>
        <a:xfrm>
          <a:off x="13703300" y="671049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108676</xdr:rowOff>
    </xdr:from>
    <xdr:to>
      <xdr:col>67</xdr:col>
      <xdr:colOff>101600</xdr:colOff>
      <xdr:row>39</xdr:row>
      <xdr:rowOff>38826</xdr:rowOff>
    </xdr:to>
    <xdr:sp macro="" textlink="">
      <xdr:nvSpPr>
        <xdr:cNvPr id="321" name="楕円 320"/>
        <xdr:cNvSpPr/>
      </xdr:nvSpPr>
      <xdr:spPr>
        <a:xfrm>
          <a:off x="12763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159476</xdr:rowOff>
    </xdr:from>
    <xdr:to>
      <xdr:col>71</xdr:col>
      <xdr:colOff>177800</xdr:colOff>
      <xdr:row>39</xdr:row>
      <xdr:rowOff>23949</xdr:rowOff>
    </xdr:to>
    <xdr:cxnSp macro="">
      <xdr:nvCxnSpPr>
        <xdr:cNvPr id="322" name="直線コネクタ 321"/>
        <xdr:cNvCxnSpPr/>
      </xdr:nvCxnSpPr>
      <xdr:spPr>
        <a:xfrm>
          <a:off x="12814300" y="66745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323"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24"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325" name="n_3aveValue【認定こども園・幼稚園・保育所】&#10;有形固定資産減価償却率"/>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326" name="n_4aveValue【認定こども園・幼稚園・保育所】&#10;有形固定資産減価償却率"/>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327" name="n_1mainValue【認定こども園・幼稚園・保育所】&#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75673</xdr:rowOff>
    </xdr:from>
    <xdr:ext cx="405111" cy="259045"/>
    <xdr:sp macro="" textlink="">
      <xdr:nvSpPr>
        <xdr:cNvPr id="328" name="n_2mainValue【認定こども園・幼稚園・保育所】&#10;有形固定資産減価償却率"/>
        <xdr:cNvSpPr txBox="1"/>
      </xdr:nvSpPr>
      <xdr:spPr>
        <a:xfrm>
          <a:off x="14389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65876</xdr:rowOff>
    </xdr:from>
    <xdr:ext cx="405111" cy="259045"/>
    <xdr:sp macro="" textlink="">
      <xdr:nvSpPr>
        <xdr:cNvPr id="329" name="n_3mainValue【認定こども園・幼稚園・保育所】&#10;有形固定資産減価償却率"/>
        <xdr:cNvSpPr txBox="1"/>
      </xdr:nvSpPr>
      <xdr:spPr>
        <a:xfrm>
          <a:off x="13500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29953</xdr:rowOff>
    </xdr:from>
    <xdr:ext cx="405111" cy="259045"/>
    <xdr:sp macro="" textlink="">
      <xdr:nvSpPr>
        <xdr:cNvPr id="330" name="n_4mainValue【認定こども園・幼稚園・保育所】&#10;有形固定資産減価償却率"/>
        <xdr:cNvSpPr txBox="1"/>
      </xdr:nvSpPr>
      <xdr:spPr>
        <a:xfrm>
          <a:off x="12611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2" name="テキスト ボックス 34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4" name="テキスト ボックス 34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6" name="テキスト ボックス 34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8" name="テキスト ボックス 34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352" name="直線コネクタ 351"/>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353"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354" name="直線コネクタ 353"/>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355"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356" name="直線コネクタ 355"/>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357" name="【認定こども園・幼稚園・保育所】&#10;一人当たり面積平均値テキスト"/>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358" name="フローチャート: 判断 357"/>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359" name="フローチャート: 判断 358"/>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360" name="フローチャート: 判断 359"/>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361" name="フローチャート: 判断 360"/>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362" name="フローチャート: 判断 361"/>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122784</xdr:rowOff>
    </xdr:from>
    <xdr:to>
      <xdr:col>116</xdr:col>
      <xdr:colOff>114300</xdr:colOff>
      <xdr:row>41</xdr:row>
      <xdr:rowOff>52934</xdr:rowOff>
    </xdr:to>
    <xdr:sp macro="" textlink="">
      <xdr:nvSpPr>
        <xdr:cNvPr id="368" name="楕円 367"/>
        <xdr:cNvSpPr/>
      </xdr:nvSpPr>
      <xdr:spPr>
        <a:xfrm>
          <a:off x="22110700" y="698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37711</xdr:rowOff>
    </xdr:from>
    <xdr:ext cx="469744" cy="259045"/>
    <xdr:sp macro="" textlink="">
      <xdr:nvSpPr>
        <xdr:cNvPr id="369" name="【認定こども園・幼稚園・保育所】&#10;一人当たり面積該当値テキスト"/>
        <xdr:cNvSpPr txBox="1"/>
      </xdr:nvSpPr>
      <xdr:spPr>
        <a:xfrm>
          <a:off x="22199600" y="689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122784</xdr:rowOff>
    </xdr:from>
    <xdr:to>
      <xdr:col>112</xdr:col>
      <xdr:colOff>38100</xdr:colOff>
      <xdr:row>41</xdr:row>
      <xdr:rowOff>52934</xdr:rowOff>
    </xdr:to>
    <xdr:sp macro="" textlink="">
      <xdr:nvSpPr>
        <xdr:cNvPr id="370" name="楕円 369"/>
        <xdr:cNvSpPr/>
      </xdr:nvSpPr>
      <xdr:spPr>
        <a:xfrm>
          <a:off x="21272500" y="698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2134</xdr:rowOff>
    </xdr:from>
    <xdr:to>
      <xdr:col>116</xdr:col>
      <xdr:colOff>63500</xdr:colOff>
      <xdr:row>41</xdr:row>
      <xdr:rowOff>2134</xdr:rowOff>
    </xdr:to>
    <xdr:cxnSp macro="">
      <xdr:nvCxnSpPr>
        <xdr:cNvPr id="371" name="直線コネクタ 370"/>
        <xdr:cNvCxnSpPr/>
      </xdr:nvCxnSpPr>
      <xdr:spPr>
        <a:xfrm>
          <a:off x="21323300" y="70315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123241</xdr:rowOff>
    </xdr:from>
    <xdr:to>
      <xdr:col>107</xdr:col>
      <xdr:colOff>101600</xdr:colOff>
      <xdr:row>41</xdr:row>
      <xdr:rowOff>53391</xdr:rowOff>
    </xdr:to>
    <xdr:sp macro="" textlink="">
      <xdr:nvSpPr>
        <xdr:cNvPr id="372" name="楕円 371"/>
        <xdr:cNvSpPr/>
      </xdr:nvSpPr>
      <xdr:spPr>
        <a:xfrm>
          <a:off x="20383500" y="69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2134</xdr:rowOff>
    </xdr:from>
    <xdr:to>
      <xdr:col>111</xdr:col>
      <xdr:colOff>177800</xdr:colOff>
      <xdr:row>41</xdr:row>
      <xdr:rowOff>2591</xdr:rowOff>
    </xdr:to>
    <xdr:cxnSp macro="">
      <xdr:nvCxnSpPr>
        <xdr:cNvPr id="373" name="直線コネクタ 372"/>
        <xdr:cNvCxnSpPr/>
      </xdr:nvCxnSpPr>
      <xdr:spPr>
        <a:xfrm flipV="1">
          <a:off x="20434300" y="703158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123241</xdr:rowOff>
    </xdr:from>
    <xdr:to>
      <xdr:col>102</xdr:col>
      <xdr:colOff>165100</xdr:colOff>
      <xdr:row>41</xdr:row>
      <xdr:rowOff>53391</xdr:rowOff>
    </xdr:to>
    <xdr:sp macro="" textlink="">
      <xdr:nvSpPr>
        <xdr:cNvPr id="374" name="楕円 373"/>
        <xdr:cNvSpPr/>
      </xdr:nvSpPr>
      <xdr:spPr>
        <a:xfrm>
          <a:off x="19494500" y="69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2591</xdr:rowOff>
    </xdr:from>
    <xdr:to>
      <xdr:col>107</xdr:col>
      <xdr:colOff>50800</xdr:colOff>
      <xdr:row>41</xdr:row>
      <xdr:rowOff>2591</xdr:rowOff>
    </xdr:to>
    <xdr:cxnSp macro="">
      <xdr:nvCxnSpPr>
        <xdr:cNvPr id="375" name="直線コネクタ 374"/>
        <xdr:cNvCxnSpPr/>
      </xdr:nvCxnSpPr>
      <xdr:spPr>
        <a:xfrm>
          <a:off x="19545300" y="7032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122784</xdr:rowOff>
    </xdr:from>
    <xdr:to>
      <xdr:col>98</xdr:col>
      <xdr:colOff>38100</xdr:colOff>
      <xdr:row>41</xdr:row>
      <xdr:rowOff>52934</xdr:rowOff>
    </xdr:to>
    <xdr:sp macro="" textlink="">
      <xdr:nvSpPr>
        <xdr:cNvPr id="376" name="楕円 375"/>
        <xdr:cNvSpPr/>
      </xdr:nvSpPr>
      <xdr:spPr>
        <a:xfrm>
          <a:off x="18605500" y="698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2134</xdr:rowOff>
    </xdr:from>
    <xdr:to>
      <xdr:col>102</xdr:col>
      <xdr:colOff>114300</xdr:colOff>
      <xdr:row>41</xdr:row>
      <xdr:rowOff>2591</xdr:rowOff>
    </xdr:to>
    <xdr:cxnSp macro="">
      <xdr:nvCxnSpPr>
        <xdr:cNvPr id="377" name="直線コネクタ 376"/>
        <xdr:cNvCxnSpPr/>
      </xdr:nvCxnSpPr>
      <xdr:spPr>
        <a:xfrm>
          <a:off x="18656300" y="703158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378" name="n_1aveValue【認定こども園・幼稚園・保育所】&#10;一人当たり面積"/>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379" name="n_2aveValue【認定こども園・幼稚園・保育所】&#10;一人当たり面積"/>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380" name="n_3aveValue【認定こども園・幼稚園・保育所】&#10;一人当たり面積"/>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381" name="n_4aveValue【認定こども園・幼稚園・保育所】&#10;一人当たり面積"/>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44061</xdr:rowOff>
    </xdr:from>
    <xdr:ext cx="469744" cy="259045"/>
    <xdr:sp macro="" textlink="">
      <xdr:nvSpPr>
        <xdr:cNvPr id="382" name="n_1mainValue【認定こども園・幼稚園・保育所】&#10;一人当たり面積"/>
        <xdr:cNvSpPr txBox="1"/>
      </xdr:nvSpPr>
      <xdr:spPr>
        <a:xfrm>
          <a:off x="21075727" y="707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44518</xdr:rowOff>
    </xdr:from>
    <xdr:ext cx="469744" cy="259045"/>
    <xdr:sp macro="" textlink="">
      <xdr:nvSpPr>
        <xdr:cNvPr id="383" name="n_2mainValue【認定こども園・幼稚園・保育所】&#10;一人当たり面積"/>
        <xdr:cNvSpPr txBox="1"/>
      </xdr:nvSpPr>
      <xdr:spPr>
        <a:xfrm>
          <a:off x="20199427" y="707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44518</xdr:rowOff>
    </xdr:from>
    <xdr:ext cx="469744" cy="259045"/>
    <xdr:sp macro="" textlink="">
      <xdr:nvSpPr>
        <xdr:cNvPr id="384" name="n_3mainValue【認定こども園・幼稚園・保育所】&#10;一人当たり面積"/>
        <xdr:cNvSpPr txBox="1"/>
      </xdr:nvSpPr>
      <xdr:spPr>
        <a:xfrm>
          <a:off x="19310427" y="707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44061</xdr:rowOff>
    </xdr:from>
    <xdr:ext cx="469744" cy="259045"/>
    <xdr:sp macro="" textlink="">
      <xdr:nvSpPr>
        <xdr:cNvPr id="385" name="n_4mainValue【認定こども園・幼稚園・保育所】&#10;一人当たり面積"/>
        <xdr:cNvSpPr txBox="1"/>
      </xdr:nvSpPr>
      <xdr:spPr>
        <a:xfrm>
          <a:off x="18421427" y="707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8" name="テキスト ボックス 39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8" name="テキスト ボックス 40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410" name="直線コネクタ 409"/>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411"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412" name="直線コネクタ 411"/>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13"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14" name="直線コネクタ 413"/>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415" name="【学校施設】&#10;有形固定資産減価償却率平均値テキスト"/>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416" name="フローチャート: 判断 415"/>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417" name="フローチャート: 判断 416"/>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18" name="フローチャート: 判断 417"/>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419" name="フローチャート: 判断 418"/>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20" name="フローチャート: 判断 419"/>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76835</xdr:rowOff>
    </xdr:from>
    <xdr:to>
      <xdr:col>85</xdr:col>
      <xdr:colOff>177800</xdr:colOff>
      <xdr:row>62</xdr:row>
      <xdr:rowOff>6985</xdr:rowOff>
    </xdr:to>
    <xdr:sp macro="" textlink="">
      <xdr:nvSpPr>
        <xdr:cNvPr id="426" name="楕円 425"/>
        <xdr:cNvSpPr/>
      </xdr:nvSpPr>
      <xdr:spPr>
        <a:xfrm>
          <a:off x="16268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55262</xdr:rowOff>
    </xdr:from>
    <xdr:ext cx="405111" cy="259045"/>
    <xdr:sp macro="" textlink="">
      <xdr:nvSpPr>
        <xdr:cNvPr id="427" name="【学校施設】&#10;有形固定資産減価償却率該当値テキスト"/>
        <xdr:cNvSpPr txBox="1"/>
      </xdr:nvSpPr>
      <xdr:spPr>
        <a:xfrm>
          <a:off x="16357600"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42545</xdr:rowOff>
    </xdr:from>
    <xdr:to>
      <xdr:col>81</xdr:col>
      <xdr:colOff>101600</xdr:colOff>
      <xdr:row>61</xdr:row>
      <xdr:rowOff>144145</xdr:rowOff>
    </xdr:to>
    <xdr:sp macro="" textlink="">
      <xdr:nvSpPr>
        <xdr:cNvPr id="428" name="楕円 427"/>
        <xdr:cNvSpPr/>
      </xdr:nvSpPr>
      <xdr:spPr>
        <a:xfrm>
          <a:off x="15430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93345</xdr:rowOff>
    </xdr:from>
    <xdr:to>
      <xdr:col>85</xdr:col>
      <xdr:colOff>127000</xdr:colOff>
      <xdr:row>61</xdr:row>
      <xdr:rowOff>127635</xdr:rowOff>
    </xdr:to>
    <xdr:cxnSp macro="">
      <xdr:nvCxnSpPr>
        <xdr:cNvPr id="429" name="直線コネクタ 428"/>
        <xdr:cNvCxnSpPr/>
      </xdr:nvCxnSpPr>
      <xdr:spPr>
        <a:xfrm>
          <a:off x="15481300" y="105517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30" name="楕円 429"/>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93345</xdr:rowOff>
    </xdr:to>
    <xdr:cxnSp macro="">
      <xdr:nvCxnSpPr>
        <xdr:cNvPr id="431" name="直線コネクタ 430"/>
        <xdr:cNvCxnSpPr/>
      </xdr:nvCxnSpPr>
      <xdr:spPr>
        <a:xfrm>
          <a:off x="14592300" y="10527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xdr:rowOff>
    </xdr:from>
    <xdr:to>
      <xdr:col>72</xdr:col>
      <xdr:colOff>38100</xdr:colOff>
      <xdr:row>61</xdr:row>
      <xdr:rowOff>102235</xdr:rowOff>
    </xdr:to>
    <xdr:sp macro="" textlink="">
      <xdr:nvSpPr>
        <xdr:cNvPr id="432" name="楕円 431"/>
        <xdr:cNvSpPr/>
      </xdr:nvSpPr>
      <xdr:spPr>
        <a:xfrm>
          <a:off x="13652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51435</xdr:rowOff>
    </xdr:from>
    <xdr:to>
      <xdr:col>76</xdr:col>
      <xdr:colOff>114300</xdr:colOff>
      <xdr:row>61</xdr:row>
      <xdr:rowOff>68580</xdr:rowOff>
    </xdr:to>
    <xdr:cxnSp macro="">
      <xdr:nvCxnSpPr>
        <xdr:cNvPr id="433" name="直線コネクタ 432"/>
        <xdr:cNvCxnSpPr/>
      </xdr:nvCxnSpPr>
      <xdr:spPr>
        <a:xfrm>
          <a:off x="13703300" y="105098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133985</xdr:rowOff>
    </xdr:from>
    <xdr:to>
      <xdr:col>67</xdr:col>
      <xdr:colOff>101600</xdr:colOff>
      <xdr:row>61</xdr:row>
      <xdr:rowOff>64135</xdr:rowOff>
    </xdr:to>
    <xdr:sp macro="" textlink="">
      <xdr:nvSpPr>
        <xdr:cNvPr id="434" name="楕円 433"/>
        <xdr:cNvSpPr/>
      </xdr:nvSpPr>
      <xdr:spPr>
        <a:xfrm>
          <a:off x="12763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xdr:rowOff>
    </xdr:from>
    <xdr:to>
      <xdr:col>71</xdr:col>
      <xdr:colOff>177800</xdr:colOff>
      <xdr:row>61</xdr:row>
      <xdr:rowOff>51435</xdr:rowOff>
    </xdr:to>
    <xdr:cxnSp macro="">
      <xdr:nvCxnSpPr>
        <xdr:cNvPr id="435" name="直線コネクタ 434"/>
        <xdr:cNvCxnSpPr/>
      </xdr:nvCxnSpPr>
      <xdr:spPr>
        <a:xfrm>
          <a:off x="12814300" y="104717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436" name="n_1aveValue【学校施設】&#10;有形固定資産減価償却率"/>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37"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438" name="n_3aveValue【学校施設】&#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439"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135272</xdr:rowOff>
    </xdr:from>
    <xdr:ext cx="405111" cy="259045"/>
    <xdr:sp macro="" textlink="">
      <xdr:nvSpPr>
        <xdr:cNvPr id="440" name="n_1mainValue【学校施設】&#10;有形固定資産減価償却率"/>
        <xdr:cNvSpPr txBox="1"/>
      </xdr:nvSpPr>
      <xdr:spPr>
        <a:xfrm>
          <a:off x="15266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441" name="n_2main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93362</xdr:rowOff>
    </xdr:from>
    <xdr:ext cx="405111" cy="259045"/>
    <xdr:sp macro="" textlink="">
      <xdr:nvSpPr>
        <xdr:cNvPr id="442" name="n_3mainValue【学校施設】&#10;有形固定資産減価償却率"/>
        <xdr:cNvSpPr txBox="1"/>
      </xdr:nvSpPr>
      <xdr:spPr>
        <a:xfrm>
          <a:off x="13500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55262</xdr:rowOff>
    </xdr:from>
    <xdr:ext cx="405111" cy="259045"/>
    <xdr:sp macro="" textlink="">
      <xdr:nvSpPr>
        <xdr:cNvPr id="443" name="n_4mainValue【学校施設】&#10;有形固定資産減価償却率"/>
        <xdr:cNvSpPr txBox="1"/>
      </xdr:nvSpPr>
      <xdr:spPr>
        <a:xfrm>
          <a:off x="12611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3" name="テキスト ボックス 46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5" name="テキスト ボックス 4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467" name="直線コネクタ 466"/>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468"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469" name="直線コネクタ 468"/>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470"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471" name="直線コネクタ 470"/>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472" name="【学校施設】&#10;一人当たり面積平均値テキスト"/>
        <xdr:cNvSpPr txBox="1"/>
      </xdr:nvSpPr>
      <xdr:spPr>
        <a:xfrm>
          <a:off x="22199600" y="103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473" name="フローチャート: 判断 472"/>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474" name="フローチャート: 判断 473"/>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475" name="フローチャート: 判断 474"/>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476" name="フローチャート: 判断 475"/>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477" name="フローチャート: 判断 476"/>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151003</xdr:rowOff>
    </xdr:from>
    <xdr:to>
      <xdr:col>116</xdr:col>
      <xdr:colOff>114300</xdr:colOff>
      <xdr:row>63</xdr:row>
      <xdr:rowOff>81153</xdr:rowOff>
    </xdr:to>
    <xdr:sp macro="" textlink="">
      <xdr:nvSpPr>
        <xdr:cNvPr id="483" name="楕円 482"/>
        <xdr:cNvSpPr/>
      </xdr:nvSpPr>
      <xdr:spPr>
        <a:xfrm>
          <a:off x="22110700" y="107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65930</xdr:rowOff>
    </xdr:from>
    <xdr:ext cx="469744" cy="259045"/>
    <xdr:sp macro="" textlink="">
      <xdr:nvSpPr>
        <xdr:cNvPr id="484" name="【学校施設】&#10;一人当たり面積該当値テキスト"/>
        <xdr:cNvSpPr txBox="1"/>
      </xdr:nvSpPr>
      <xdr:spPr>
        <a:xfrm>
          <a:off x="22199600"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151003</xdr:rowOff>
    </xdr:from>
    <xdr:to>
      <xdr:col>112</xdr:col>
      <xdr:colOff>38100</xdr:colOff>
      <xdr:row>63</xdr:row>
      <xdr:rowOff>81153</xdr:rowOff>
    </xdr:to>
    <xdr:sp macro="" textlink="">
      <xdr:nvSpPr>
        <xdr:cNvPr id="485" name="楕円 484"/>
        <xdr:cNvSpPr/>
      </xdr:nvSpPr>
      <xdr:spPr>
        <a:xfrm>
          <a:off x="21272500" y="107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30353</xdr:rowOff>
    </xdr:from>
    <xdr:to>
      <xdr:col>116</xdr:col>
      <xdr:colOff>63500</xdr:colOff>
      <xdr:row>63</xdr:row>
      <xdr:rowOff>30353</xdr:rowOff>
    </xdr:to>
    <xdr:cxnSp macro="">
      <xdr:nvCxnSpPr>
        <xdr:cNvPr id="486" name="直線コネクタ 485"/>
        <xdr:cNvCxnSpPr/>
      </xdr:nvCxnSpPr>
      <xdr:spPr>
        <a:xfrm>
          <a:off x="21323300" y="108317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151892</xdr:rowOff>
    </xdr:from>
    <xdr:to>
      <xdr:col>107</xdr:col>
      <xdr:colOff>101600</xdr:colOff>
      <xdr:row>63</xdr:row>
      <xdr:rowOff>82042</xdr:rowOff>
    </xdr:to>
    <xdr:sp macro="" textlink="">
      <xdr:nvSpPr>
        <xdr:cNvPr id="487" name="楕円 486"/>
        <xdr:cNvSpPr/>
      </xdr:nvSpPr>
      <xdr:spPr>
        <a:xfrm>
          <a:off x="20383500" y="107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30353</xdr:rowOff>
    </xdr:from>
    <xdr:to>
      <xdr:col>111</xdr:col>
      <xdr:colOff>177800</xdr:colOff>
      <xdr:row>63</xdr:row>
      <xdr:rowOff>31242</xdr:rowOff>
    </xdr:to>
    <xdr:cxnSp macro="">
      <xdr:nvCxnSpPr>
        <xdr:cNvPr id="488" name="直線コネクタ 487"/>
        <xdr:cNvCxnSpPr/>
      </xdr:nvCxnSpPr>
      <xdr:spPr>
        <a:xfrm flipV="1">
          <a:off x="20434300" y="1083170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157734</xdr:rowOff>
    </xdr:from>
    <xdr:to>
      <xdr:col>102</xdr:col>
      <xdr:colOff>165100</xdr:colOff>
      <xdr:row>63</xdr:row>
      <xdr:rowOff>87884</xdr:rowOff>
    </xdr:to>
    <xdr:sp macro="" textlink="">
      <xdr:nvSpPr>
        <xdr:cNvPr id="489" name="楕円 488"/>
        <xdr:cNvSpPr/>
      </xdr:nvSpPr>
      <xdr:spPr>
        <a:xfrm>
          <a:off x="194945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31242</xdr:rowOff>
    </xdr:from>
    <xdr:to>
      <xdr:col>107</xdr:col>
      <xdr:colOff>50800</xdr:colOff>
      <xdr:row>63</xdr:row>
      <xdr:rowOff>37084</xdr:rowOff>
    </xdr:to>
    <xdr:cxnSp macro="">
      <xdr:nvCxnSpPr>
        <xdr:cNvPr id="490" name="直線コネクタ 489"/>
        <xdr:cNvCxnSpPr/>
      </xdr:nvCxnSpPr>
      <xdr:spPr>
        <a:xfrm flipV="1">
          <a:off x="19545300" y="10832592"/>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156464</xdr:rowOff>
    </xdr:from>
    <xdr:to>
      <xdr:col>98</xdr:col>
      <xdr:colOff>38100</xdr:colOff>
      <xdr:row>63</xdr:row>
      <xdr:rowOff>86614</xdr:rowOff>
    </xdr:to>
    <xdr:sp macro="" textlink="">
      <xdr:nvSpPr>
        <xdr:cNvPr id="491" name="楕円 490"/>
        <xdr:cNvSpPr/>
      </xdr:nvSpPr>
      <xdr:spPr>
        <a:xfrm>
          <a:off x="18605500" y="107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35814</xdr:rowOff>
    </xdr:from>
    <xdr:to>
      <xdr:col>102</xdr:col>
      <xdr:colOff>114300</xdr:colOff>
      <xdr:row>63</xdr:row>
      <xdr:rowOff>37084</xdr:rowOff>
    </xdr:to>
    <xdr:cxnSp macro="">
      <xdr:nvCxnSpPr>
        <xdr:cNvPr id="492" name="直線コネクタ 491"/>
        <xdr:cNvCxnSpPr/>
      </xdr:nvCxnSpPr>
      <xdr:spPr>
        <a:xfrm>
          <a:off x="18656300" y="10837164"/>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493" name="n_1aveValue【学校施設】&#10;一人当たり面積"/>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494" name="n_2aveValue【学校施設】&#10;一人当たり面積"/>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495" name="n_3aveValue【学校施設】&#10;一人当たり面積"/>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496" name="n_4aveValue【学校施設】&#10;一人当たり面積"/>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72280</xdr:rowOff>
    </xdr:from>
    <xdr:ext cx="469744" cy="259045"/>
    <xdr:sp macro="" textlink="">
      <xdr:nvSpPr>
        <xdr:cNvPr id="497" name="n_1mainValue【学校施設】&#10;一人当たり面積"/>
        <xdr:cNvSpPr txBox="1"/>
      </xdr:nvSpPr>
      <xdr:spPr>
        <a:xfrm>
          <a:off x="21075727" y="108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73169</xdr:rowOff>
    </xdr:from>
    <xdr:ext cx="469744" cy="259045"/>
    <xdr:sp macro="" textlink="">
      <xdr:nvSpPr>
        <xdr:cNvPr id="498" name="n_2mainValue【学校施設】&#10;一人当たり面積"/>
        <xdr:cNvSpPr txBox="1"/>
      </xdr:nvSpPr>
      <xdr:spPr>
        <a:xfrm>
          <a:off x="20199427" y="108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79011</xdr:rowOff>
    </xdr:from>
    <xdr:ext cx="469744" cy="259045"/>
    <xdr:sp macro="" textlink="">
      <xdr:nvSpPr>
        <xdr:cNvPr id="499" name="n_3mainValue【学校施設】&#10;一人当たり面積"/>
        <xdr:cNvSpPr txBox="1"/>
      </xdr:nvSpPr>
      <xdr:spPr>
        <a:xfrm>
          <a:off x="19310427" y="1088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77741</xdr:rowOff>
    </xdr:from>
    <xdr:ext cx="469744" cy="259045"/>
    <xdr:sp macro="" textlink="">
      <xdr:nvSpPr>
        <xdr:cNvPr id="500" name="n_4mainValue【学校施設】&#10;一人当たり面積"/>
        <xdr:cNvSpPr txBox="1"/>
      </xdr:nvSpPr>
      <xdr:spPr>
        <a:xfrm>
          <a:off x="18421427" y="1087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7" name="テキスト ボックス 5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8" name="直線コネクタ 5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9" name="テキスト ボックス 5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0" name="直線コネクタ 5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1" name="テキスト ボックス 5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2" name="直線コネクタ 5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3" name="テキスト ボックス 5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4" name="直線コネクタ 5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5" name="テキスト ボックス 5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6" name="直線コネクタ 5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7" name="テキスト ボックス 5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39" name="テキスト ボックス 53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541" name="直線コネクタ 540"/>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3" name="直線コネクタ 54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544"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545" name="直線コネクタ 544"/>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546" name="【公民館】&#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547" name="フローチャート: 判断 546"/>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548" name="フローチャート: 判断 547"/>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9" name="フローチャート: 判断 548"/>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550" name="フローチャート: 判断 549"/>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551" name="フローチャート: 判断 550"/>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557" name="楕円 556"/>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558" name="【公民館】&#10;有形固定資産減価償却率該当値テキスト"/>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164464</xdr:rowOff>
    </xdr:from>
    <xdr:to>
      <xdr:col>81</xdr:col>
      <xdr:colOff>101600</xdr:colOff>
      <xdr:row>105</xdr:row>
      <xdr:rowOff>94614</xdr:rowOff>
    </xdr:to>
    <xdr:sp macro="" textlink="">
      <xdr:nvSpPr>
        <xdr:cNvPr id="559" name="楕円 558"/>
        <xdr:cNvSpPr/>
      </xdr:nvSpPr>
      <xdr:spPr>
        <a:xfrm>
          <a:off x="15430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43814</xdr:rowOff>
    </xdr:from>
    <xdr:to>
      <xdr:col>85</xdr:col>
      <xdr:colOff>127000</xdr:colOff>
      <xdr:row>105</xdr:row>
      <xdr:rowOff>87630</xdr:rowOff>
    </xdr:to>
    <xdr:cxnSp macro="">
      <xdr:nvCxnSpPr>
        <xdr:cNvPr id="560" name="直線コネクタ 559"/>
        <xdr:cNvCxnSpPr/>
      </xdr:nvCxnSpPr>
      <xdr:spPr>
        <a:xfrm>
          <a:off x="15481300" y="180460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118745</xdr:rowOff>
    </xdr:from>
    <xdr:to>
      <xdr:col>76</xdr:col>
      <xdr:colOff>165100</xdr:colOff>
      <xdr:row>105</xdr:row>
      <xdr:rowOff>48895</xdr:rowOff>
    </xdr:to>
    <xdr:sp macro="" textlink="">
      <xdr:nvSpPr>
        <xdr:cNvPr id="561" name="楕円 560"/>
        <xdr:cNvSpPr/>
      </xdr:nvSpPr>
      <xdr:spPr>
        <a:xfrm>
          <a:off x="14541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169545</xdr:rowOff>
    </xdr:from>
    <xdr:to>
      <xdr:col>81</xdr:col>
      <xdr:colOff>50800</xdr:colOff>
      <xdr:row>105</xdr:row>
      <xdr:rowOff>43814</xdr:rowOff>
    </xdr:to>
    <xdr:cxnSp macro="">
      <xdr:nvCxnSpPr>
        <xdr:cNvPr id="562" name="直線コネクタ 561"/>
        <xdr:cNvCxnSpPr/>
      </xdr:nvCxnSpPr>
      <xdr:spPr>
        <a:xfrm>
          <a:off x="14592300" y="180003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73025</xdr:rowOff>
    </xdr:from>
    <xdr:to>
      <xdr:col>72</xdr:col>
      <xdr:colOff>38100</xdr:colOff>
      <xdr:row>105</xdr:row>
      <xdr:rowOff>3175</xdr:rowOff>
    </xdr:to>
    <xdr:sp macro="" textlink="">
      <xdr:nvSpPr>
        <xdr:cNvPr id="563" name="楕円 562"/>
        <xdr:cNvSpPr/>
      </xdr:nvSpPr>
      <xdr:spPr>
        <a:xfrm>
          <a:off x="13652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123825</xdr:rowOff>
    </xdr:from>
    <xdr:to>
      <xdr:col>76</xdr:col>
      <xdr:colOff>114300</xdr:colOff>
      <xdr:row>104</xdr:row>
      <xdr:rowOff>169545</xdr:rowOff>
    </xdr:to>
    <xdr:cxnSp macro="">
      <xdr:nvCxnSpPr>
        <xdr:cNvPr id="564" name="直線コネクタ 563"/>
        <xdr:cNvCxnSpPr/>
      </xdr:nvCxnSpPr>
      <xdr:spPr>
        <a:xfrm>
          <a:off x="13703300" y="179546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27305</xdr:rowOff>
    </xdr:from>
    <xdr:to>
      <xdr:col>67</xdr:col>
      <xdr:colOff>101600</xdr:colOff>
      <xdr:row>104</xdr:row>
      <xdr:rowOff>128905</xdr:rowOff>
    </xdr:to>
    <xdr:sp macro="" textlink="">
      <xdr:nvSpPr>
        <xdr:cNvPr id="565" name="楕円 564"/>
        <xdr:cNvSpPr/>
      </xdr:nvSpPr>
      <xdr:spPr>
        <a:xfrm>
          <a:off x="12763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78105</xdr:rowOff>
    </xdr:from>
    <xdr:to>
      <xdr:col>71</xdr:col>
      <xdr:colOff>177800</xdr:colOff>
      <xdr:row>104</xdr:row>
      <xdr:rowOff>123825</xdr:rowOff>
    </xdr:to>
    <xdr:cxnSp macro="">
      <xdr:nvCxnSpPr>
        <xdr:cNvPr id="566" name="直線コネクタ 565"/>
        <xdr:cNvCxnSpPr/>
      </xdr:nvCxnSpPr>
      <xdr:spPr>
        <a:xfrm>
          <a:off x="12814300" y="179089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567"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568"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569" name="n_3aveValue【公民館】&#10;有形固定資産減価償却率"/>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570" name="n_4aveValue【公民館】&#10;有形固定資産減価償却率"/>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85741</xdr:rowOff>
    </xdr:from>
    <xdr:ext cx="405111" cy="259045"/>
    <xdr:sp macro="" textlink="">
      <xdr:nvSpPr>
        <xdr:cNvPr id="571" name="n_1mainValue【公民館】&#10;有形固定資産減価償却率"/>
        <xdr:cNvSpPr txBox="1"/>
      </xdr:nvSpPr>
      <xdr:spPr>
        <a:xfrm>
          <a:off x="15266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65422</xdr:rowOff>
    </xdr:from>
    <xdr:ext cx="405111" cy="259045"/>
    <xdr:sp macro="" textlink="">
      <xdr:nvSpPr>
        <xdr:cNvPr id="572" name="n_2mainValue【公民館】&#10;有形固定資産減価償却率"/>
        <xdr:cNvSpPr txBox="1"/>
      </xdr:nvSpPr>
      <xdr:spPr>
        <a:xfrm>
          <a:off x="14389744"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573" name="n_3main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145432</xdr:rowOff>
    </xdr:from>
    <xdr:ext cx="405111" cy="259045"/>
    <xdr:sp macro="" textlink="">
      <xdr:nvSpPr>
        <xdr:cNvPr id="574" name="n_4mainValue【公民館】&#10;有形固定資産減価償却率"/>
        <xdr:cNvSpPr txBox="1"/>
      </xdr:nvSpPr>
      <xdr:spPr>
        <a:xfrm>
          <a:off x="126117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5" name="直線コネクタ 5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6" name="テキスト ボックス 5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7" name="直線コネクタ 5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8" name="テキスト ボックス 5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9" name="直線コネクタ 5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0" name="テキスト ボックス 5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1" name="直線コネクタ 5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2" name="テキスト ボックス 5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3" name="直線コネクタ 5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4" name="テキスト ボックス 5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598" name="直線コネクタ 597"/>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599"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600" name="直線コネクタ 599"/>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601"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602" name="直線コネクタ 601"/>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603" name="【公民館】&#10;一人当たり面積平均値テキスト"/>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04" name="フローチャート: 判断 603"/>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605" name="フローチャート: 判断 604"/>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606" name="フローチャート: 判断 605"/>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607" name="フローチャート: 判断 606"/>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608" name="フローチャート: 判断 607"/>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9" name="テキスト ボックス 6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0" name="テキスト ボックス 6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1" name="テキスト ボックス 6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2" name="テキスト ボックス 6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3" name="テキスト ボックス 6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14" name="楕円 613"/>
        <xdr:cNvSpPr/>
      </xdr:nvSpPr>
      <xdr:spPr>
        <a:xfrm>
          <a:off x="221107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64533</xdr:rowOff>
    </xdr:from>
    <xdr:ext cx="469744" cy="259045"/>
    <xdr:sp macro="" textlink="">
      <xdr:nvSpPr>
        <xdr:cNvPr id="615" name="【公民館】&#10;一人当たり面積該当値テキスト"/>
        <xdr:cNvSpPr txBox="1"/>
      </xdr:nvSpPr>
      <xdr:spPr>
        <a:xfrm>
          <a:off x="22199600" y="1840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149606</xdr:rowOff>
    </xdr:from>
    <xdr:to>
      <xdr:col>112</xdr:col>
      <xdr:colOff>38100</xdr:colOff>
      <xdr:row>108</xdr:row>
      <xdr:rowOff>79756</xdr:rowOff>
    </xdr:to>
    <xdr:sp macro="" textlink="">
      <xdr:nvSpPr>
        <xdr:cNvPr id="616" name="楕円 615"/>
        <xdr:cNvSpPr/>
      </xdr:nvSpPr>
      <xdr:spPr>
        <a:xfrm>
          <a:off x="21272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28956</xdr:rowOff>
    </xdr:from>
    <xdr:to>
      <xdr:col>116</xdr:col>
      <xdr:colOff>63500</xdr:colOff>
      <xdr:row>108</xdr:row>
      <xdr:rowOff>28956</xdr:rowOff>
    </xdr:to>
    <xdr:cxnSp macro="">
      <xdr:nvCxnSpPr>
        <xdr:cNvPr id="617" name="直線コネクタ 616"/>
        <xdr:cNvCxnSpPr/>
      </xdr:nvCxnSpPr>
      <xdr:spPr>
        <a:xfrm>
          <a:off x="21323300" y="18545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149988</xdr:rowOff>
    </xdr:from>
    <xdr:to>
      <xdr:col>107</xdr:col>
      <xdr:colOff>101600</xdr:colOff>
      <xdr:row>108</xdr:row>
      <xdr:rowOff>80138</xdr:rowOff>
    </xdr:to>
    <xdr:sp macro="" textlink="">
      <xdr:nvSpPr>
        <xdr:cNvPr id="618" name="楕円 617"/>
        <xdr:cNvSpPr/>
      </xdr:nvSpPr>
      <xdr:spPr>
        <a:xfrm>
          <a:off x="20383500" y="184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28956</xdr:rowOff>
    </xdr:from>
    <xdr:to>
      <xdr:col>111</xdr:col>
      <xdr:colOff>177800</xdr:colOff>
      <xdr:row>108</xdr:row>
      <xdr:rowOff>29338</xdr:rowOff>
    </xdr:to>
    <xdr:cxnSp macro="">
      <xdr:nvCxnSpPr>
        <xdr:cNvPr id="619" name="直線コネクタ 618"/>
        <xdr:cNvCxnSpPr/>
      </xdr:nvCxnSpPr>
      <xdr:spPr>
        <a:xfrm flipV="1">
          <a:off x="20434300" y="1854555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150368</xdr:rowOff>
    </xdr:from>
    <xdr:to>
      <xdr:col>102</xdr:col>
      <xdr:colOff>165100</xdr:colOff>
      <xdr:row>108</xdr:row>
      <xdr:rowOff>80518</xdr:rowOff>
    </xdr:to>
    <xdr:sp macro="" textlink="">
      <xdr:nvSpPr>
        <xdr:cNvPr id="620" name="楕円 619"/>
        <xdr:cNvSpPr/>
      </xdr:nvSpPr>
      <xdr:spPr>
        <a:xfrm>
          <a:off x="19494500" y="184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29338</xdr:rowOff>
    </xdr:from>
    <xdr:to>
      <xdr:col>107</xdr:col>
      <xdr:colOff>50800</xdr:colOff>
      <xdr:row>108</xdr:row>
      <xdr:rowOff>29718</xdr:rowOff>
    </xdr:to>
    <xdr:cxnSp macro="">
      <xdr:nvCxnSpPr>
        <xdr:cNvPr id="621" name="直線コネクタ 620"/>
        <xdr:cNvCxnSpPr/>
      </xdr:nvCxnSpPr>
      <xdr:spPr>
        <a:xfrm flipV="1">
          <a:off x="19545300" y="1854593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149606</xdr:rowOff>
    </xdr:from>
    <xdr:to>
      <xdr:col>98</xdr:col>
      <xdr:colOff>38100</xdr:colOff>
      <xdr:row>108</xdr:row>
      <xdr:rowOff>79756</xdr:rowOff>
    </xdr:to>
    <xdr:sp macro="" textlink="">
      <xdr:nvSpPr>
        <xdr:cNvPr id="622" name="楕円 621"/>
        <xdr:cNvSpPr/>
      </xdr:nvSpPr>
      <xdr:spPr>
        <a:xfrm>
          <a:off x="18605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28956</xdr:rowOff>
    </xdr:from>
    <xdr:to>
      <xdr:col>102</xdr:col>
      <xdr:colOff>114300</xdr:colOff>
      <xdr:row>108</xdr:row>
      <xdr:rowOff>29718</xdr:rowOff>
    </xdr:to>
    <xdr:cxnSp macro="">
      <xdr:nvCxnSpPr>
        <xdr:cNvPr id="623" name="直線コネクタ 622"/>
        <xdr:cNvCxnSpPr/>
      </xdr:nvCxnSpPr>
      <xdr:spPr>
        <a:xfrm>
          <a:off x="18656300" y="185455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624" name="n_1aveValue【公民館】&#10;一人当たり面積"/>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625" name="n_2aveValue【公民館】&#10;一人当たり面積"/>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626" name="n_3aveValue【公民館】&#10;一人当たり面積"/>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627" name="n_4aveValue【公民館】&#10;一人当たり面積"/>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70883</xdr:rowOff>
    </xdr:from>
    <xdr:ext cx="469744" cy="259045"/>
    <xdr:sp macro="" textlink="">
      <xdr:nvSpPr>
        <xdr:cNvPr id="628" name="n_1mainValue【公民館】&#10;一人当たり面積"/>
        <xdr:cNvSpPr txBox="1"/>
      </xdr:nvSpPr>
      <xdr:spPr>
        <a:xfrm>
          <a:off x="210757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71265</xdr:rowOff>
    </xdr:from>
    <xdr:ext cx="469744" cy="259045"/>
    <xdr:sp macro="" textlink="">
      <xdr:nvSpPr>
        <xdr:cNvPr id="629" name="n_2mainValue【公民館】&#10;一人当たり面積"/>
        <xdr:cNvSpPr txBox="1"/>
      </xdr:nvSpPr>
      <xdr:spPr>
        <a:xfrm>
          <a:off x="20199427" y="1858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71645</xdr:rowOff>
    </xdr:from>
    <xdr:ext cx="469744" cy="259045"/>
    <xdr:sp macro="" textlink="">
      <xdr:nvSpPr>
        <xdr:cNvPr id="630" name="n_3mainValue【公民館】&#10;一人当たり面積"/>
        <xdr:cNvSpPr txBox="1"/>
      </xdr:nvSpPr>
      <xdr:spPr>
        <a:xfrm>
          <a:off x="19310427" y="185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70883</xdr:rowOff>
    </xdr:from>
    <xdr:ext cx="469744" cy="259045"/>
    <xdr:sp macro="" textlink="">
      <xdr:nvSpPr>
        <xdr:cNvPr id="631" name="n_4mainValue【公民館】&#10;一人当たり面積"/>
        <xdr:cNvSpPr txBox="1"/>
      </xdr:nvSpPr>
      <xdr:spPr>
        <a:xfrm>
          <a:off x="18421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有形固定資産減価償却率について、保育所、学校施設、公民館は建築年数が約４０年以上を超過していることから類似団体平均を上回っている。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一人当たり面積では、全ての類型において類似団体平均を下回っている。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保育所については、昭和５５年に建設された建物であり、平成１２年度に耐震工事を含めた増築及び改修工事が行われ、適切にその後の修繕を行っているため、使用する上での問題はない。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学校施設である小学校校舎については、昭和５６年に建設された建物であるため、平成８年度に耐震診断を行った結果、地震による倒壊の可能性は低いと診断されており、適切にその後の修繕を行っているため、使用する上での問題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ついては、有形固定資産減価償却率が経年とともに各施設で前年度から１．７～２．３の範囲で増加している。一人当たり面積では、人口の増減が昨年度に比べ１人の減であったため、各施設とも増減はなか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
3,114
89.58
2,355,887
2,118,710
200,484
1,422,827
361,620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79" name="【体育館・プール】&#10;有形固定資産減価償却率平均値テキスト"/>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115751</xdr:rowOff>
    </xdr:from>
    <xdr:to>
      <xdr:col>24</xdr:col>
      <xdr:colOff>114300</xdr:colOff>
      <xdr:row>64</xdr:row>
      <xdr:rowOff>45901</xdr:rowOff>
    </xdr:to>
    <xdr:sp macro="" textlink="">
      <xdr:nvSpPr>
        <xdr:cNvPr id="90" name="楕円 89"/>
        <xdr:cNvSpPr/>
      </xdr:nvSpPr>
      <xdr:spPr>
        <a:xfrm>
          <a:off x="45847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94178</xdr:rowOff>
    </xdr:from>
    <xdr:ext cx="405111" cy="259045"/>
    <xdr:sp macro="" textlink="">
      <xdr:nvSpPr>
        <xdr:cNvPr id="91" name="【体育館・プール】&#10;有形固定資産減価償却率該当値テキスト"/>
        <xdr:cNvSpPr txBox="1"/>
      </xdr:nvSpPr>
      <xdr:spPr>
        <a:xfrm>
          <a:off x="4673600"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99423</xdr:rowOff>
    </xdr:from>
    <xdr:to>
      <xdr:col>20</xdr:col>
      <xdr:colOff>38100</xdr:colOff>
      <xdr:row>64</xdr:row>
      <xdr:rowOff>29573</xdr:rowOff>
    </xdr:to>
    <xdr:sp macro="" textlink="">
      <xdr:nvSpPr>
        <xdr:cNvPr id="92" name="楕円 91"/>
        <xdr:cNvSpPr/>
      </xdr:nvSpPr>
      <xdr:spPr>
        <a:xfrm>
          <a:off x="3746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150223</xdr:rowOff>
    </xdr:from>
    <xdr:to>
      <xdr:col>24</xdr:col>
      <xdr:colOff>63500</xdr:colOff>
      <xdr:row>63</xdr:row>
      <xdr:rowOff>166551</xdr:rowOff>
    </xdr:to>
    <xdr:cxnSp macro="">
      <xdr:nvCxnSpPr>
        <xdr:cNvPr id="93" name="直線コネクタ 92"/>
        <xdr:cNvCxnSpPr/>
      </xdr:nvCxnSpPr>
      <xdr:spPr>
        <a:xfrm>
          <a:off x="3797300" y="1095157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78196</xdr:rowOff>
    </xdr:from>
    <xdr:to>
      <xdr:col>15</xdr:col>
      <xdr:colOff>101600</xdr:colOff>
      <xdr:row>64</xdr:row>
      <xdr:rowOff>8346</xdr:rowOff>
    </xdr:to>
    <xdr:sp macro="" textlink="">
      <xdr:nvSpPr>
        <xdr:cNvPr id="94" name="楕円 93"/>
        <xdr:cNvSpPr/>
      </xdr:nvSpPr>
      <xdr:spPr>
        <a:xfrm>
          <a:off x="2857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128996</xdr:rowOff>
    </xdr:from>
    <xdr:to>
      <xdr:col>19</xdr:col>
      <xdr:colOff>177800</xdr:colOff>
      <xdr:row>63</xdr:row>
      <xdr:rowOff>150223</xdr:rowOff>
    </xdr:to>
    <xdr:cxnSp macro="">
      <xdr:nvCxnSpPr>
        <xdr:cNvPr id="95" name="直線コネクタ 94"/>
        <xdr:cNvCxnSpPr/>
      </xdr:nvCxnSpPr>
      <xdr:spPr>
        <a:xfrm>
          <a:off x="2908300" y="109303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132080</xdr:rowOff>
    </xdr:from>
    <xdr:to>
      <xdr:col>10</xdr:col>
      <xdr:colOff>165100</xdr:colOff>
      <xdr:row>64</xdr:row>
      <xdr:rowOff>62230</xdr:rowOff>
    </xdr:to>
    <xdr:sp macro="" textlink="">
      <xdr:nvSpPr>
        <xdr:cNvPr id="96" name="楕円 95"/>
        <xdr:cNvSpPr/>
      </xdr:nvSpPr>
      <xdr:spPr>
        <a:xfrm>
          <a:off x="1968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128996</xdr:rowOff>
    </xdr:from>
    <xdr:to>
      <xdr:col>15</xdr:col>
      <xdr:colOff>50800</xdr:colOff>
      <xdr:row>64</xdr:row>
      <xdr:rowOff>11430</xdr:rowOff>
    </xdr:to>
    <xdr:cxnSp macro="">
      <xdr:nvCxnSpPr>
        <xdr:cNvPr id="97" name="直線コネクタ 96"/>
        <xdr:cNvCxnSpPr/>
      </xdr:nvCxnSpPr>
      <xdr:spPr>
        <a:xfrm flipV="1">
          <a:off x="2019300" y="1093034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117384</xdr:rowOff>
    </xdr:from>
    <xdr:to>
      <xdr:col>6</xdr:col>
      <xdr:colOff>38100</xdr:colOff>
      <xdr:row>64</xdr:row>
      <xdr:rowOff>47534</xdr:rowOff>
    </xdr:to>
    <xdr:sp macro="" textlink="">
      <xdr:nvSpPr>
        <xdr:cNvPr id="98" name="楕円 97"/>
        <xdr:cNvSpPr/>
      </xdr:nvSpPr>
      <xdr:spPr>
        <a:xfrm>
          <a:off x="1079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168184</xdr:rowOff>
    </xdr:from>
    <xdr:to>
      <xdr:col>10</xdr:col>
      <xdr:colOff>114300</xdr:colOff>
      <xdr:row>64</xdr:row>
      <xdr:rowOff>11430</xdr:rowOff>
    </xdr:to>
    <xdr:cxnSp macro="">
      <xdr:nvCxnSpPr>
        <xdr:cNvPr id="99" name="直線コネクタ 98"/>
        <xdr:cNvCxnSpPr/>
      </xdr:nvCxnSpPr>
      <xdr:spPr>
        <a:xfrm>
          <a:off x="1130300" y="109695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100" name="n_1aveValue【体育館・プール】&#10;有形固定資産減価償却率"/>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01" name="n_2aveValue【体育館・プール】&#10;有形固定資産減価償却率"/>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02" name="n_3aveValue【体育館・プール】&#10;有形固定資産減価償却率"/>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3" name="n_4aveValue【体育館・プール】&#10;有形固定資産減価償却率"/>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20700</xdr:rowOff>
    </xdr:from>
    <xdr:ext cx="405111" cy="259045"/>
    <xdr:sp macro="" textlink="">
      <xdr:nvSpPr>
        <xdr:cNvPr id="104" name="n_1mainValue【体育館・プール】&#10;有形固定資産減価償却率"/>
        <xdr:cNvSpPr txBox="1"/>
      </xdr:nvSpPr>
      <xdr:spPr>
        <a:xfrm>
          <a:off x="35820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170923</xdr:rowOff>
    </xdr:from>
    <xdr:ext cx="405111" cy="259045"/>
    <xdr:sp macro="" textlink="">
      <xdr:nvSpPr>
        <xdr:cNvPr id="105" name="n_2mainValue【体育館・プール】&#10;有形固定資産減価償却率"/>
        <xdr:cNvSpPr txBox="1"/>
      </xdr:nvSpPr>
      <xdr:spPr>
        <a:xfrm>
          <a:off x="2705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53357</xdr:rowOff>
    </xdr:from>
    <xdr:ext cx="405111" cy="259045"/>
    <xdr:sp macro="" textlink="">
      <xdr:nvSpPr>
        <xdr:cNvPr id="106" name="n_3mainValue【体育館・プール】&#10;有形固定資産減価償却率"/>
        <xdr:cNvSpPr txBox="1"/>
      </xdr:nvSpPr>
      <xdr:spPr>
        <a:xfrm>
          <a:off x="1816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38661</xdr:rowOff>
    </xdr:from>
    <xdr:ext cx="405111" cy="259045"/>
    <xdr:sp macro="" textlink="">
      <xdr:nvSpPr>
        <xdr:cNvPr id="107" name="n_4mainValue【体育館・プール】&#10;有形固定資産減価償却率"/>
        <xdr:cNvSpPr txBox="1"/>
      </xdr:nvSpPr>
      <xdr:spPr>
        <a:xfrm>
          <a:off x="927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9" name="直線コネクタ 128"/>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30" name="【体育館・プール】&#10;一人当たり面積最小値テキスト"/>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31" name="直線コネクタ 130"/>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32" name="【体育館・プール】&#10;一人当たり面積最大値テキスト"/>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3" name="直線コネクタ 132"/>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4" name="【体育館・プール】&#10;一人当たり面積平均値テキスト"/>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5" name="フローチャート: 判断 13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6" name="フローチャート: 判断 135"/>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7" name="フローチャート: 判断 136"/>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8" name="フローチャート: 判断 137"/>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9" name="フローチャート: 判断 138"/>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66701</xdr:rowOff>
    </xdr:from>
    <xdr:to>
      <xdr:col>55</xdr:col>
      <xdr:colOff>50800</xdr:colOff>
      <xdr:row>60</xdr:row>
      <xdr:rowOff>168301</xdr:rowOff>
    </xdr:to>
    <xdr:sp macro="" textlink="">
      <xdr:nvSpPr>
        <xdr:cNvPr id="145" name="楕円 144"/>
        <xdr:cNvSpPr/>
      </xdr:nvSpPr>
      <xdr:spPr>
        <a:xfrm>
          <a:off x="10426700" y="103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89578</xdr:rowOff>
    </xdr:from>
    <xdr:ext cx="469744" cy="259045"/>
    <xdr:sp macro="" textlink="">
      <xdr:nvSpPr>
        <xdr:cNvPr id="146" name="【体育館・プール】&#10;一人当たり面積該当値テキスト"/>
        <xdr:cNvSpPr txBox="1"/>
      </xdr:nvSpPr>
      <xdr:spPr>
        <a:xfrm>
          <a:off x="10515600" y="1020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66701</xdr:rowOff>
    </xdr:from>
    <xdr:to>
      <xdr:col>50</xdr:col>
      <xdr:colOff>165100</xdr:colOff>
      <xdr:row>60</xdr:row>
      <xdr:rowOff>168301</xdr:rowOff>
    </xdr:to>
    <xdr:sp macro="" textlink="">
      <xdr:nvSpPr>
        <xdr:cNvPr id="147" name="楕円 146"/>
        <xdr:cNvSpPr/>
      </xdr:nvSpPr>
      <xdr:spPr>
        <a:xfrm>
          <a:off x="9588500" y="103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117501</xdr:rowOff>
    </xdr:from>
    <xdr:to>
      <xdr:col>55</xdr:col>
      <xdr:colOff>0</xdr:colOff>
      <xdr:row>60</xdr:row>
      <xdr:rowOff>117501</xdr:rowOff>
    </xdr:to>
    <xdr:cxnSp macro="">
      <xdr:nvCxnSpPr>
        <xdr:cNvPr id="148" name="直線コネクタ 147"/>
        <xdr:cNvCxnSpPr/>
      </xdr:nvCxnSpPr>
      <xdr:spPr>
        <a:xfrm>
          <a:off x="9639300" y="104045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69444</xdr:rowOff>
    </xdr:from>
    <xdr:to>
      <xdr:col>46</xdr:col>
      <xdr:colOff>38100</xdr:colOff>
      <xdr:row>60</xdr:row>
      <xdr:rowOff>171044</xdr:rowOff>
    </xdr:to>
    <xdr:sp macro="" textlink="">
      <xdr:nvSpPr>
        <xdr:cNvPr id="149" name="楕円 148"/>
        <xdr:cNvSpPr/>
      </xdr:nvSpPr>
      <xdr:spPr>
        <a:xfrm>
          <a:off x="8699500" y="103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117501</xdr:rowOff>
    </xdr:from>
    <xdr:to>
      <xdr:col>50</xdr:col>
      <xdr:colOff>114300</xdr:colOff>
      <xdr:row>60</xdr:row>
      <xdr:rowOff>120244</xdr:rowOff>
    </xdr:to>
    <xdr:cxnSp macro="">
      <xdr:nvCxnSpPr>
        <xdr:cNvPr id="150" name="直線コネクタ 149"/>
        <xdr:cNvCxnSpPr/>
      </xdr:nvCxnSpPr>
      <xdr:spPr>
        <a:xfrm flipV="1">
          <a:off x="8750300" y="1040450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50698</xdr:rowOff>
    </xdr:from>
    <xdr:to>
      <xdr:col>41</xdr:col>
      <xdr:colOff>101600</xdr:colOff>
      <xdr:row>60</xdr:row>
      <xdr:rowOff>152298</xdr:rowOff>
    </xdr:to>
    <xdr:sp macro="" textlink="">
      <xdr:nvSpPr>
        <xdr:cNvPr id="151" name="楕円 150"/>
        <xdr:cNvSpPr/>
      </xdr:nvSpPr>
      <xdr:spPr>
        <a:xfrm>
          <a:off x="7810500" y="103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101498</xdr:rowOff>
    </xdr:from>
    <xdr:to>
      <xdr:col>45</xdr:col>
      <xdr:colOff>177800</xdr:colOff>
      <xdr:row>60</xdr:row>
      <xdr:rowOff>120244</xdr:rowOff>
    </xdr:to>
    <xdr:cxnSp macro="">
      <xdr:nvCxnSpPr>
        <xdr:cNvPr id="152" name="直線コネクタ 151"/>
        <xdr:cNvCxnSpPr/>
      </xdr:nvCxnSpPr>
      <xdr:spPr>
        <a:xfrm>
          <a:off x="7861300" y="10388498"/>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47498</xdr:rowOff>
    </xdr:from>
    <xdr:to>
      <xdr:col>36</xdr:col>
      <xdr:colOff>165100</xdr:colOff>
      <xdr:row>60</xdr:row>
      <xdr:rowOff>149098</xdr:rowOff>
    </xdr:to>
    <xdr:sp macro="" textlink="">
      <xdr:nvSpPr>
        <xdr:cNvPr id="153" name="楕円 152"/>
        <xdr:cNvSpPr/>
      </xdr:nvSpPr>
      <xdr:spPr>
        <a:xfrm>
          <a:off x="6921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98298</xdr:rowOff>
    </xdr:from>
    <xdr:to>
      <xdr:col>41</xdr:col>
      <xdr:colOff>50800</xdr:colOff>
      <xdr:row>60</xdr:row>
      <xdr:rowOff>101498</xdr:rowOff>
    </xdr:to>
    <xdr:cxnSp macro="">
      <xdr:nvCxnSpPr>
        <xdr:cNvPr id="154" name="直線コネクタ 153"/>
        <xdr:cNvCxnSpPr/>
      </xdr:nvCxnSpPr>
      <xdr:spPr>
        <a:xfrm>
          <a:off x="6972300" y="1038529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155" name="n_1aveValue【体育館・プール】&#10;一人当たり面積"/>
        <xdr:cNvSpPr txBox="1"/>
      </xdr:nvSpPr>
      <xdr:spPr>
        <a:xfrm>
          <a:off x="9391727" y="10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56" name="n_2aveValue【体育館・プール】&#10;一人当たり面積"/>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7"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55186</xdr:rowOff>
    </xdr:from>
    <xdr:ext cx="469744" cy="259045"/>
    <xdr:sp macro="" textlink="">
      <xdr:nvSpPr>
        <xdr:cNvPr id="158" name="n_4aveValue【体育館・プール】&#10;一人当たり面積"/>
        <xdr:cNvSpPr txBox="1"/>
      </xdr:nvSpPr>
      <xdr:spPr>
        <a:xfrm>
          <a:off x="6737427" y="1051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13378</xdr:rowOff>
    </xdr:from>
    <xdr:ext cx="469744" cy="259045"/>
    <xdr:sp macro="" textlink="">
      <xdr:nvSpPr>
        <xdr:cNvPr id="159" name="n_1mainValue【体育館・プール】&#10;一人当たり面積"/>
        <xdr:cNvSpPr txBox="1"/>
      </xdr:nvSpPr>
      <xdr:spPr>
        <a:xfrm>
          <a:off x="9391727"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16121</xdr:rowOff>
    </xdr:from>
    <xdr:ext cx="469744" cy="259045"/>
    <xdr:sp macro="" textlink="">
      <xdr:nvSpPr>
        <xdr:cNvPr id="160" name="n_2mainValue【体育館・プール】&#10;一人当たり面積"/>
        <xdr:cNvSpPr txBox="1"/>
      </xdr:nvSpPr>
      <xdr:spPr>
        <a:xfrm>
          <a:off x="8515427" y="1013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168825</xdr:rowOff>
    </xdr:from>
    <xdr:ext cx="469744" cy="259045"/>
    <xdr:sp macro="" textlink="">
      <xdr:nvSpPr>
        <xdr:cNvPr id="161" name="n_3mainValue【体育館・プール】&#10;一人当たり面積"/>
        <xdr:cNvSpPr txBox="1"/>
      </xdr:nvSpPr>
      <xdr:spPr>
        <a:xfrm>
          <a:off x="7626427" y="101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165625</xdr:rowOff>
    </xdr:from>
    <xdr:ext cx="469744" cy="259045"/>
    <xdr:sp macro="" textlink="">
      <xdr:nvSpPr>
        <xdr:cNvPr id="162" name="n_4mainValue【体育館・プール】&#10;一人当たり面積"/>
        <xdr:cNvSpPr txBox="1"/>
      </xdr:nvSpPr>
      <xdr:spPr>
        <a:xfrm>
          <a:off x="6737427"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8" name="直線コネクタ 187"/>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91" name="【福祉施設】&#10;有形固定資産減価償却率最大値テキスト"/>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92" name="直線コネクタ 191"/>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93" name="【福祉施設】&#10;有形固定資産減価償却率平均値テキスト"/>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4" name="フローチャート: 判断 193"/>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95" name="フローチャート: 判断 194"/>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6" name="フローチャート: 判断 195"/>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7" name="フローチャート: 判断 196"/>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8" name="フローチャート: 判断 197"/>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80373</xdr:rowOff>
    </xdr:from>
    <xdr:to>
      <xdr:col>24</xdr:col>
      <xdr:colOff>114300</xdr:colOff>
      <xdr:row>86</xdr:row>
      <xdr:rowOff>10523</xdr:rowOff>
    </xdr:to>
    <xdr:sp macro="" textlink="">
      <xdr:nvSpPr>
        <xdr:cNvPr id="204" name="楕円 203"/>
        <xdr:cNvSpPr/>
      </xdr:nvSpPr>
      <xdr:spPr>
        <a:xfrm>
          <a:off x="45847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58800</xdr:rowOff>
    </xdr:from>
    <xdr:ext cx="405111" cy="259045"/>
    <xdr:sp macro="" textlink="">
      <xdr:nvSpPr>
        <xdr:cNvPr id="205" name="【福祉施設】&#10;有形固定資産減価償却率該当値テキスト"/>
        <xdr:cNvSpPr txBox="1"/>
      </xdr:nvSpPr>
      <xdr:spPr>
        <a:xfrm>
          <a:off x="4673600"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47716</xdr:rowOff>
    </xdr:from>
    <xdr:to>
      <xdr:col>20</xdr:col>
      <xdr:colOff>38100</xdr:colOff>
      <xdr:row>85</xdr:row>
      <xdr:rowOff>149316</xdr:rowOff>
    </xdr:to>
    <xdr:sp macro="" textlink="">
      <xdr:nvSpPr>
        <xdr:cNvPr id="206" name="楕円 205"/>
        <xdr:cNvSpPr/>
      </xdr:nvSpPr>
      <xdr:spPr>
        <a:xfrm>
          <a:off x="3746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98516</xdr:rowOff>
    </xdr:from>
    <xdr:to>
      <xdr:col>24</xdr:col>
      <xdr:colOff>63500</xdr:colOff>
      <xdr:row>85</xdr:row>
      <xdr:rowOff>131173</xdr:rowOff>
    </xdr:to>
    <xdr:cxnSp macro="">
      <xdr:nvCxnSpPr>
        <xdr:cNvPr id="207" name="直線コネクタ 206"/>
        <xdr:cNvCxnSpPr/>
      </xdr:nvCxnSpPr>
      <xdr:spPr>
        <a:xfrm>
          <a:off x="3797300" y="146717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15058</xdr:rowOff>
    </xdr:from>
    <xdr:to>
      <xdr:col>15</xdr:col>
      <xdr:colOff>101600</xdr:colOff>
      <xdr:row>85</xdr:row>
      <xdr:rowOff>116658</xdr:rowOff>
    </xdr:to>
    <xdr:sp macro="" textlink="">
      <xdr:nvSpPr>
        <xdr:cNvPr id="208" name="楕円 207"/>
        <xdr:cNvSpPr/>
      </xdr:nvSpPr>
      <xdr:spPr>
        <a:xfrm>
          <a:off x="2857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65858</xdr:rowOff>
    </xdr:from>
    <xdr:to>
      <xdr:col>19</xdr:col>
      <xdr:colOff>177800</xdr:colOff>
      <xdr:row>85</xdr:row>
      <xdr:rowOff>98516</xdr:rowOff>
    </xdr:to>
    <xdr:cxnSp macro="">
      <xdr:nvCxnSpPr>
        <xdr:cNvPr id="209" name="直線コネクタ 208"/>
        <xdr:cNvCxnSpPr/>
      </xdr:nvCxnSpPr>
      <xdr:spPr>
        <a:xfrm>
          <a:off x="2908300" y="146391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28121</xdr:rowOff>
    </xdr:from>
    <xdr:to>
      <xdr:col>10</xdr:col>
      <xdr:colOff>165100</xdr:colOff>
      <xdr:row>85</xdr:row>
      <xdr:rowOff>129721</xdr:rowOff>
    </xdr:to>
    <xdr:sp macro="" textlink="">
      <xdr:nvSpPr>
        <xdr:cNvPr id="210" name="楕円 209"/>
        <xdr:cNvSpPr/>
      </xdr:nvSpPr>
      <xdr:spPr>
        <a:xfrm>
          <a:off x="196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65858</xdr:rowOff>
    </xdr:from>
    <xdr:to>
      <xdr:col>15</xdr:col>
      <xdr:colOff>50800</xdr:colOff>
      <xdr:row>85</xdr:row>
      <xdr:rowOff>78921</xdr:rowOff>
    </xdr:to>
    <xdr:cxnSp macro="">
      <xdr:nvCxnSpPr>
        <xdr:cNvPr id="211" name="直線コネクタ 210"/>
        <xdr:cNvCxnSpPr/>
      </xdr:nvCxnSpPr>
      <xdr:spPr>
        <a:xfrm flipV="1">
          <a:off x="2019300" y="146391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166914</xdr:rowOff>
    </xdr:from>
    <xdr:to>
      <xdr:col>6</xdr:col>
      <xdr:colOff>38100</xdr:colOff>
      <xdr:row>85</xdr:row>
      <xdr:rowOff>97064</xdr:rowOff>
    </xdr:to>
    <xdr:sp macro="" textlink="">
      <xdr:nvSpPr>
        <xdr:cNvPr id="212" name="楕円 211"/>
        <xdr:cNvSpPr/>
      </xdr:nvSpPr>
      <xdr:spPr>
        <a:xfrm>
          <a:off x="107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46264</xdr:rowOff>
    </xdr:from>
    <xdr:to>
      <xdr:col>10</xdr:col>
      <xdr:colOff>114300</xdr:colOff>
      <xdr:row>85</xdr:row>
      <xdr:rowOff>78921</xdr:rowOff>
    </xdr:to>
    <xdr:cxnSp macro="">
      <xdr:nvCxnSpPr>
        <xdr:cNvPr id="213" name="直線コネクタ 212"/>
        <xdr:cNvCxnSpPr/>
      </xdr:nvCxnSpPr>
      <xdr:spPr>
        <a:xfrm>
          <a:off x="1130300" y="1461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14"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15" name="n_2aveValue【福祉施設】&#10;有形固定資産減価償却率"/>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16" name="n_3aveValue【福祉施設】&#10;有形固定資産減価償却率"/>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17"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140443</xdr:rowOff>
    </xdr:from>
    <xdr:ext cx="405111" cy="259045"/>
    <xdr:sp macro="" textlink="">
      <xdr:nvSpPr>
        <xdr:cNvPr id="218" name="n_1mainValue【福祉施設】&#10;有形固定資産減価償却率"/>
        <xdr:cNvSpPr txBox="1"/>
      </xdr:nvSpPr>
      <xdr:spPr>
        <a:xfrm>
          <a:off x="35820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107785</xdr:rowOff>
    </xdr:from>
    <xdr:ext cx="405111" cy="259045"/>
    <xdr:sp macro="" textlink="">
      <xdr:nvSpPr>
        <xdr:cNvPr id="219" name="n_2mainValue【福祉施設】&#10;有形固定資産減価償却率"/>
        <xdr:cNvSpPr txBox="1"/>
      </xdr:nvSpPr>
      <xdr:spPr>
        <a:xfrm>
          <a:off x="2705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120848</xdr:rowOff>
    </xdr:from>
    <xdr:ext cx="405111" cy="259045"/>
    <xdr:sp macro="" textlink="">
      <xdr:nvSpPr>
        <xdr:cNvPr id="220" name="n_3mainValue【福祉施設】&#10;有形固定資産減価償却率"/>
        <xdr:cNvSpPr txBox="1"/>
      </xdr:nvSpPr>
      <xdr:spPr>
        <a:xfrm>
          <a:off x="1816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88191</xdr:rowOff>
    </xdr:from>
    <xdr:ext cx="405111" cy="259045"/>
    <xdr:sp macro="" textlink="">
      <xdr:nvSpPr>
        <xdr:cNvPr id="221" name="n_4mainValue【福祉施設】&#10;有形固定資産減価償却率"/>
        <xdr:cNvSpPr txBox="1"/>
      </xdr:nvSpPr>
      <xdr:spPr>
        <a:xfrm>
          <a:off x="927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43" name="直線コネクタ 242"/>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44" name="【福祉施設】&#10;一人当たり面積最小値テキスト"/>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45" name="直線コネクタ 244"/>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46" name="【福祉施設】&#10;一人当たり面積最大値テキスト"/>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47" name="直線コネクタ 246"/>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48" name="【福祉施設】&#10;一人当たり面積平均値テキスト"/>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9" name="フローチャート: 判断 248"/>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50" name="フローチャート: 判断 249"/>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51" name="フローチャート: 判断 250"/>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52" name="フローチャート: 判断 251"/>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53" name="フローチャート: 判断 252"/>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42393</xdr:rowOff>
    </xdr:from>
    <xdr:to>
      <xdr:col>55</xdr:col>
      <xdr:colOff>50800</xdr:colOff>
      <xdr:row>85</xdr:row>
      <xdr:rowOff>143993</xdr:rowOff>
    </xdr:to>
    <xdr:sp macro="" textlink="">
      <xdr:nvSpPr>
        <xdr:cNvPr id="259" name="楕円 258"/>
        <xdr:cNvSpPr/>
      </xdr:nvSpPr>
      <xdr:spPr>
        <a:xfrm>
          <a:off x="104267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128770</xdr:rowOff>
    </xdr:from>
    <xdr:ext cx="469744" cy="259045"/>
    <xdr:sp macro="" textlink="">
      <xdr:nvSpPr>
        <xdr:cNvPr id="260" name="【福祉施設】&#10;一人当たり面積該当値テキスト"/>
        <xdr:cNvSpPr txBox="1"/>
      </xdr:nvSpPr>
      <xdr:spPr>
        <a:xfrm>
          <a:off x="10515600" y="1453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42393</xdr:rowOff>
    </xdr:from>
    <xdr:to>
      <xdr:col>50</xdr:col>
      <xdr:colOff>165100</xdr:colOff>
      <xdr:row>85</xdr:row>
      <xdr:rowOff>143993</xdr:rowOff>
    </xdr:to>
    <xdr:sp macro="" textlink="">
      <xdr:nvSpPr>
        <xdr:cNvPr id="261" name="楕円 260"/>
        <xdr:cNvSpPr/>
      </xdr:nvSpPr>
      <xdr:spPr>
        <a:xfrm>
          <a:off x="9588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93193</xdr:rowOff>
    </xdr:from>
    <xdr:to>
      <xdr:col>55</xdr:col>
      <xdr:colOff>0</xdr:colOff>
      <xdr:row>85</xdr:row>
      <xdr:rowOff>93193</xdr:rowOff>
    </xdr:to>
    <xdr:cxnSp macro="">
      <xdr:nvCxnSpPr>
        <xdr:cNvPr id="262" name="直線コネクタ 261"/>
        <xdr:cNvCxnSpPr/>
      </xdr:nvCxnSpPr>
      <xdr:spPr>
        <a:xfrm>
          <a:off x="9639300" y="14666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43078</xdr:rowOff>
    </xdr:from>
    <xdr:to>
      <xdr:col>46</xdr:col>
      <xdr:colOff>38100</xdr:colOff>
      <xdr:row>85</xdr:row>
      <xdr:rowOff>144678</xdr:rowOff>
    </xdr:to>
    <xdr:sp macro="" textlink="">
      <xdr:nvSpPr>
        <xdr:cNvPr id="263" name="楕円 262"/>
        <xdr:cNvSpPr/>
      </xdr:nvSpPr>
      <xdr:spPr>
        <a:xfrm>
          <a:off x="8699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93193</xdr:rowOff>
    </xdr:from>
    <xdr:to>
      <xdr:col>50</xdr:col>
      <xdr:colOff>114300</xdr:colOff>
      <xdr:row>85</xdr:row>
      <xdr:rowOff>93878</xdr:rowOff>
    </xdr:to>
    <xdr:cxnSp macro="">
      <xdr:nvCxnSpPr>
        <xdr:cNvPr id="264" name="直線コネクタ 263"/>
        <xdr:cNvCxnSpPr/>
      </xdr:nvCxnSpPr>
      <xdr:spPr>
        <a:xfrm flipV="1">
          <a:off x="8750300" y="1466644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43078</xdr:rowOff>
    </xdr:from>
    <xdr:to>
      <xdr:col>41</xdr:col>
      <xdr:colOff>101600</xdr:colOff>
      <xdr:row>85</xdr:row>
      <xdr:rowOff>144678</xdr:rowOff>
    </xdr:to>
    <xdr:sp macro="" textlink="">
      <xdr:nvSpPr>
        <xdr:cNvPr id="265" name="楕円 264"/>
        <xdr:cNvSpPr/>
      </xdr:nvSpPr>
      <xdr:spPr>
        <a:xfrm>
          <a:off x="7810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93878</xdr:rowOff>
    </xdr:from>
    <xdr:to>
      <xdr:col>45</xdr:col>
      <xdr:colOff>177800</xdr:colOff>
      <xdr:row>85</xdr:row>
      <xdr:rowOff>93878</xdr:rowOff>
    </xdr:to>
    <xdr:cxnSp macro="">
      <xdr:nvCxnSpPr>
        <xdr:cNvPr id="266" name="直線コネクタ 265"/>
        <xdr:cNvCxnSpPr/>
      </xdr:nvCxnSpPr>
      <xdr:spPr>
        <a:xfrm>
          <a:off x="7861300" y="14667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42393</xdr:rowOff>
    </xdr:from>
    <xdr:to>
      <xdr:col>36</xdr:col>
      <xdr:colOff>165100</xdr:colOff>
      <xdr:row>85</xdr:row>
      <xdr:rowOff>143993</xdr:rowOff>
    </xdr:to>
    <xdr:sp macro="" textlink="">
      <xdr:nvSpPr>
        <xdr:cNvPr id="267" name="楕円 266"/>
        <xdr:cNvSpPr/>
      </xdr:nvSpPr>
      <xdr:spPr>
        <a:xfrm>
          <a:off x="6921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93193</xdr:rowOff>
    </xdr:from>
    <xdr:to>
      <xdr:col>41</xdr:col>
      <xdr:colOff>50800</xdr:colOff>
      <xdr:row>85</xdr:row>
      <xdr:rowOff>93878</xdr:rowOff>
    </xdr:to>
    <xdr:cxnSp macro="">
      <xdr:nvCxnSpPr>
        <xdr:cNvPr id="268" name="直線コネクタ 267"/>
        <xdr:cNvCxnSpPr/>
      </xdr:nvCxnSpPr>
      <xdr:spPr>
        <a:xfrm>
          <a:off x="6972300" y="1466644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69" name="n_1aveValue【福祉施設】&#10;一人当たり面積"/>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70" name="n_2aveValue【福祉施設】&#10;一人当たり面積"/>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71" name="n_3aveValue【福祉施設】&#10;一人当たり面積"/>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72" name="n_4aveValue【福祉施設】&#10;一人当たり面積"/>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135120</xdr:rowOff>
    </xdr:from>
    <xdr:ext cx="469744" cy="259045"/>
    <xdr:sp macro="" textlink="">
      <xdr:nvSpPr>
        <xdr:cNvPr id="273" name="n_1mainValue【福祉施設】&#10;一人当たり面積"/>
        <xdr:cNvSpPr txBox="1"/>
      </xdr:nvSpPr>
      <xdr:spPr>
        <a:xfrm>
          <a:off x="9391727" y="147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135805</xdr:rowOff>
    </xdr:from>
    <xdr:ext cx="469744" cy="259045"/>
    <xdr:sp macro="" textlink="">
      <xdr:nvSpPr>
        <xdr:cNvPr id="274" name="n_2mainValue【福祉施設】&#10;一人当たり面積"/>
        <xdr:cNvSpPr txBox="1"/>
      </xdr:nvSpPr>
      <xdr:spPr>
        <a:xfrm>
          <a:off x="85154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135805</xdr:rowOff>
    </xdr:from>
    <xdr:ext cx="469744" cy="259045"/>
    <xdr:sp macro="" textlink="">
      <xdr:nvSpPr>
        <xdr:cNvPr id="275" name="n_3mainValue【福祉施設】&#10;一人当たり面積"/>
        <xdr:cNvSpPr txBox="1"/>
      </xdr:nvSpPr>
      <xdr:spPr>
        <a:xfrm>
          <a:off x="76264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135120</xdr:rowOff>
    </xdr:from>
    <xdr:ext cx="469744" cy="259045"/>
    <xdr:sp macro="" textlink="">
      <xdr:nvSpPr>
        <xdr:cNvPr id="276" name="n_4mainValue【福祉施設】&#10;一人当たり面積"/>
        <xdr:cNvSpPr txBox="1"/>
      </xdr:nvSpPr>
      <xdr:spPr>
        <a:xfrm>
          <a:off x="6737427" y="147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0" name="直線コネクタ 3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1" name="テキスト ボックス 3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2" name="直線コネクタ 3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3" name="テキスト ボックス 3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4" name="直線コネクタ 3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5" name="テキスト ボックス 3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6" name="直線コネクタ 3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7" name="テキスト ボックス 3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8" name="直線コネクタ 3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9" name="テキスト ボックス 328"/>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332" name="直線コネクタ 331"/>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33"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34" name="直線コネクタ 333"/>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35"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36" name="直線コネクタ 335"/>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337" name="【保健センター・保健所】&#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38" name="フローチャート: 判断 337"/>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339" name="フローチャート: 判断 338"/>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340" name="フローチャート: 判断 339"/>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341" name="フローチャート: 判断 340"/>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342" name="フローチャート: 判断 341"/>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84455</xdr:rowOff>
    </xdr:from>
    <xdr:to>
      <xdr:col>85</xdr:col>
      <xdr:colOff>177800</xdr:colOff>
      <xdr:row>63</xdr:row>
      <xdr:rowOff>14605</xdr:rowOff>
    </xdr:to>
    <xdr:sp macro="" textlink="">
      <xdr:nvSpPr>
        <xdr:cNvPr id="348" name="楕円 347"/>
        <xdr:cNvSpPr/>
      </xdr:nvSpPr>
      <xdr:spPr>
        <a:xfrm>
          <a:off x="16268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62882</xdr:rowOff>
    </xdr:from>
    <xdr:ext cx="405111" cy="259045"/>
    <xdr:sp macro="" textlink="">
      <xdr:nvSpPr>
        <xdr:cNvPr id="349" name="【保健センター・保健所】&#10;有形固定資産減価償却率該当値テキスト"/>
        <xdr:cNvSpPr txBox="1"/>
      </xdr:nvSpPr>
      <xdr:spPr>
        <a:xfrm>
          <a:off x="16357600"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44450</xdr:rowOff>
    </xdr:from>
    <xdr:to>
      <xdr:col>81</xdr:col>
      <xdr:colOff>101600</xdr:colOff>
      <xdr:row>62</xdr:row>
      <xdr:rowOff>146050</xdr:rowOff>
    </xdr:to>
    <xdr:sp macro="" textlink="">
      <xdr:nvSpPr>
        <xdr:cNvPr id="350" name="楕円 349"/>
        <xdr:cNvSpPr/>
      </xdr:nvSpPr>
      <xdr:spPr>
        <a:xfrm>
          <a:off x="1543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95250</xdr:rowOff>
    </xdr:from>
    <xdr:to>
      <xdr:col>85</xdr:col>
      <xdr:colOff>127000</xdr:colOff>
      <xdr:row>62</xdr:row>
      <xdr:rowOff>135255</xdr:rowOff>
    </xdr:to>
    <xdr:cxnSp macro="">
      <xdr:nvCxnSpPr>
        <xdr:cNvPr id="351" name="直線コネクタ 350"/>
        <xdr:cNvCxnSpPr/>
      </xdr:nvCxnSpPr>
      <xdr:spPr>
        <a:xfrm>
          <a:off x="15481300" y="107251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xdr:rowOff>
    </xdr:from>
    <xdr:to>
      <xdr:col>76</xdr:col>
      <xdr:colOff>165100</xdr:colOff>
      <xdr:row>62</xdr:row>
      <xdr:rowOff>107950</xdr:rowOff>
    </xdr:to>
    <xdr:sp macro="" textlink="">
      <xdr:nvSpPr>
        <xdr:cNvPr id="352" name="楕円 351"/>
        <xdr:cNvSpPr/>
      </xdr:nvSpPr>
      <xdr:spPr>
        <a:xfrm>
          <a:off x="1454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57150</xdr:rowOff>
    </xdr:from>
    <xdr:to>
      <xdr:col>81</xdr:col>
      <xdr:colOff>50800</xdr:colOff>
      <xdr:row>62</xdr:row>
      <xdr:rowOff>95250</xdr:rowOff>
    </xdr:to>
    <xdr:cxnSp macro="">
      <xdr:nvCxnSpPr>
        <xdr:cNvPr id="353" name="直線コネクタ 352"/>
        <xdr:cNvCxnSpPr/>
      </xdr:nvCxnSpPr>
      <xdr:spPr>
        <a:xfrm>
          <a:off x="14592300" y="10687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158750</xdr:rowOff>
    </xdr:from>
    <xdr:to>
      <xdr:col>72</xdr:col>
      <xdr:colOff>38100</xdr:colOff>
      <xdr:row>62</xdr:row>
      <xdr:rowOff>88900</xdr:rowOff>
    </xdr:to>
    <xdr:sp macro="" textlink="">
      <xdr:nvSpPr>
        <xdr:cNvPr id="354" name="楕円 353"/>
        <xdr:cNvSpPr/>
      </xdr:nvSpPr>
      <xdr:spPr>
        <a:xfrm>
          <a:off x="1365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38100</xdr:rowOff>
    </xdr:from>
    <xdr:to>
      <xdr:col>76</xdr:col>
      <xdr:colOff>114300</xdr:colOff>
      <xdr:row>62</xdr:row>
      <xdr:rowOff>57150</xdr:rowOff>
    </xdr:to>
    <xdr:cxnSp macro="">
      <xdr:nvCxnSpPr>
        <xdr:cNvPr id="355" name="直線コネクタ 354"/>
        <xdr:cNvCxnSpPr/>
      </xdr:nvCxnSpPr>
      <xdr:spPr>
        <a:xfrm>
          <a:off x="13703300" y="10668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120650</xdr:rowOff>
    </xdr:from>
    <xdr:to>
      <xdr:col>67</xdr:col>
      <xdr:colOff>101600</xdr:colOff>
      <xdr:row>62</xdr:row>
      <xdr:rowOff>50800</xdr:rowOff>
    </xdr:to>
    <xdr:sp macro="" textlink="">
      <xdr:nvSpPr>
        <xdr:cNvPr id="356" name="楕円 355"/>
        <xdr:cNvSpPr/>
      </xdr:nvSpPr>
      <xdr:spPr>
        <a:xfrm>
          <a:off x="1276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0</xdr:rowOff>
    </xdr:from>
    <xdr:to>
      <xdr:col>71</xdr:col>
      <xdr:colOff>177800</xdr:colOff>
      <xdr:row>62</xdr:row>
      <xdr:rowOff>38100</xdr:rowOff>
    </xdr:to>
    <xdr:cxnSp macro="">
      <xdr:nvCxnSpPr>
        <xdr:cNvPr id="357" name="直線コネクタ 356"/>
        <xdr:cNvCxnSpPr/>
      </xdr:nvCxnSpPr>
      <xdr:spPr>
        <a:xfrm>
          <a:off x="12814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36847</xdr:rowOff>
    </xdr:from>
    <xdr:ext cx="405111" cy="259045"/>
    <xdr:sp macro="" textlink="">
      <xdr:nvSpPr>
        <xdr:cNvPr id="358" name="n_1aveValue【保健センター・保健所】&#10;有形固定資産減価償却率"/>
        <xdr:cNvSpPr txBox="1"/>
      </xdr:nvSpPr>
      <xdr:spPr>
        <a:xfrm>
          <a:off x="15266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141622</xdr:rowOff>
    </xdr:from>
    <xdr:ext cx="405111" cy="259045"/>
    <xdr:sp macro="" textlink="">
      <xdr:nvSpPr>
        <xdr:cNvPr id="359" name="n_2aveValue【保健センター・保健所】&#10;有形固定資産減価償却率"/>
        <xdr:cNvSpPr txBox="1"/>
      </xdr:nvSpPr>
      <xdr:spPr>
        <a:xfrm>
          <a:off x="14389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360"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361" name="n_4aveValue【保健センター・保健所】&#10;有形固定資産減価償却率"/>
        <xdr:cNvSpPr txBox="1"/>
      </xdr:nvSpPr>
      <xdr:spPr>
        <a:xfrm>
          <a:off x="12611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137177</xdr:rowOff>
    </xdr:from>
    <xdr:ext cx="405111" cy="259045"/>
    <xdr:sp macro="" textlink="">
      <xdr:nvSpPr>
        <xdr:cNvPr id="362" name="n_1mainValue【保健センター・保健所】&#10;有形固定資産減価償却率"/>
        <xdr:cNvSpPr txBox="1"/>
      </xdr:nvSpPr>
      <xdr:spPr>
        <a:xfrm>
          <a:off x="152660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363" name="n_2mainValue【保健センター・保健所】&#10;有形固定資産減価償却率"/>
        <xdr:cNvSpPr txBox="1"/>
      </xdr:nvSpPr>
      <xdr:spPr>
        <a:xfrm>
          <a:off x="14389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80027</xdr:rowOff>
    </xdr:from>
    <xdr:ext cx="405111" cy="259045"/>
    <xdr:sp macro="" textlink="">
      <xdr:nvSpPr>
        <xdr:cNvPr id="364" name="n_3mainValue【保健センター・保健所】&#10;有形固定資産減価償却率"/>
        <xdr:cNvSpPr txBox="1"/>
      </xdr:nvSpPr>
      <xdr:spPr>
        <a:xfrm>
          <a:off x="13500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67327</xdr:rowOff>
    </xdr:from>
    <xdr:ext cx="405111" cy="259045"/>
    <xdr:sp macro="" textlink="">
      <xdr:nvSpPr>
        <xdr:cNvPr id="365" name="n_4mainValue【保健センター・保健所】&#10;有形固定資産減価償却率"/>
        <xdr:cNvSpPr txBox="1"/>
      </xdr:nvSpPr>
      <xdr:spPr>
        <a:xfrm>
          <a:off x="12611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389" name="直線コネクタ 388"/>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390" name="【保健センター・保健所】&#10;一人当たり面積最小値テキスト"/>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391" name="直線コネクタ 390"/>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92"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393" name="直線コネクタ 392"/>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394" name="【保健センター・保健所】&#10;一人当たり面積平均値テキスト"/>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395" name="フローチャート: 判断 394"/>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396" name="フローチャート: 判断 395"/>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397" name="フローチャート: 判断 396"/>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398" name="フローチャート: 判断 397"/>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399" name="フローチャート: 判断 398"/>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405" name="楕円 404"/>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406"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407" name="楕円 406"/>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15240</xdr:rowOff>
    </xdr:to>
    <xdr:cxnSp macro="">
      <xdr:nvCxnSpPr>
        <xdr:cNvPr id="408" name="直線コネクタ 407"/>
        <xdr:cNvCxnSpPr/>
      </xdr:nvCxnSpPr>
      <xdr:spPr>
        <a:xfrm>
          <a:off x="21323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136271</xdr:rowOff>
    </xdr:from>
    <xdr:to>
      <xdr:col>107</xdr:col>
      <xdr:colOff>101600</xdr:colOff>
      <xdr:row>64</xdr:row>
      <xdr:rowOff>66421</xdr:rowOff>
    </xdr:to>
    <xdr:sp macro="" textlink="">
      <xdr:nvSpPr>
        <xdr:cNvPr id="409" name="楕円 408"/>
        <xdr:cNvSpPr/>
      </xdr:nvSpPr>
      <xdr:spPr>
        <a:xfrm>
          <a:off x="20383500" y="10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15621</xdr:rowOff>
    </xdr:to>
    <xdr:cxnSp macro="">
      <xdr:nvCxnSpPr>
        <xdr:cNvPr id="410" name="直線コネクタ 409"/>
        <xdr:cNvCxnSpPr/>
      </xdr:nvCxnSpPr>
      <xdr:spPr>
        <a:xfrm flipV="1">
          <a:off x="20434300" y="109880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136271</xdr:rowOff>
    </xdr:from>
    <xdr:to>
      <xdr:col>102</xdr:col>
      <xdr:colOff>165100</xdr:colOff>
      <xdr:row>64</xdr:row>
      <xdr:rowOff>66421</xdr:rowOff>
    </xdr:to>
    <xdr:sp macro="" textlink="">
      <xdr:nvSpPr>
        <xdr:cNvPr id="411" name="楕円 410"/>
        <xdr:cNvSpPr/>
      </xdr:nvSpPr>
      <xdr:spPr>
        <a:xfrm>
          <a:off x="19494500" y="10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15621</xdr:rowOff>
    </xdr:from>
    <xdr:to>
      <xdr:col>107</xdr:col>
      <xdr:colOff>50800</xdr:colOff>
      <xdr:row>64</xdr:row>
      <xdr:rowOff>15621</xdr:rowOff>
    </xdr:to>
    <xdr:cxnSp macro="">
      <xdr:nvCxnSpPr>
        <xdr:cNvPr id="412" name="直線コネクタ 411"/>
        <xdr:cNvCxnSpPr/>
      </xdr:nvCxnSpPr>
      <xdr:spPr>
        <a:xfrm>
          <a:off x="19545300" y="10988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413" name="楕円 412"/>
        <xdr:cNvSpPr/>
      </xdr:nvSpPr>
      <xdr:spPr>
        <a:xfrm>
          <a:off x="18605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15621</xdr:rowOff>
    </xdr:to>
    <xdr:cxnSp macro="">
      <xdr:nvCxnSpPr>
        <xdr:cNvPr id="414" name="直線コネクタ 413"/>
        <xdr:cNvCxnSpPr/>
      </xdr:nvCxnSpPr>
      <xdr:spPr>
        <a:xfrm>
          <a:off x="18656300" y="109880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415" name="n_1aveValue【保健センター・保健所】&#10;一人当たり面積"/>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416" name="n_2aveValue【保健センター・保健所】&#10;一人当たり面積"/>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417" name="n_3aveValue【保健センター・保健所】&#10;一人当たり面積"/>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418" name="n_4aveValue【保健センター・保健所】&#10;一人当たり面積"/>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419"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57548</xdr:rowOff>
    </xdr:from>
    <xdr:ext cx="469744" cy="259045"/>
    <xdr:sp macro="" textlink="">
      <xdr:nvSpPr>
        <xdr:cNvPr id="420" name="n_2mainValue【保健センター・保健所】&#10;一人当たり面積"/>
        <xdr:cNvSpPr txBox="1"/>
      </xdr:nvSpPr>
      <xdr:spPr>
        <a:xfrm>
          <a:off x="20199427"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57548</xdr:rowOff>
    </xdr:from>
    <xdr:ext cx="469744" cy="259045"/>
    <xdr:sp macro="" textlink="">
      <xdr:nvSpPr>
        <xdr:cNvPr id="421" name="n_3mainValue【保健センター・保健所】&#10;一人当たり面積"/>
        <xdr:cNvSpPr txBox="1"/>
      </xdr:nvSpPr>
      <xdr:spPr>
        <a:xfrm>
          <a:off x="19310427"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422" name="n_4mainValue【保健センター・保健所】&#10;一人当たり面積"/>
        <xdr:cNvSpPr txBox="1"/>
      </xdr:nvSpPr>
      <xdr:spPr>
        <a:xfrm>
          <a:off x="18421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31750</xdr:rowOff>
    </xdr:to>
    <xdr:cxnSp macro="">
      <xdr:nvCxnSpPr>
        <xdr:cNvPr id="446" name="直線コネクタ 445"/>
        <xdr:cNvCxnSpPr/>
      </xdr:nvCxnSpPr>
      <xdr:spPr>
        <a:xfrm flipV="1">
          <a:off x="16318864" y="134112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49"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50" name="直線コネクタ 44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7638</xdr:rowOff>
    </xdr:from>
    <xdr:ext cx="405111" cy="259045"/>
    <xdr:sp macro="" textlink="">
      <xdr:nvSpPr>
        <xdr:cNvPr id="451" name="【消防施設】&#10;有形固定資産減価償却率平均値テキスト"/>
        <xdr:cNvSpPr txBox="1"/>
      </xdr:nvSpPr>
      <xdr:spPr>
        <a:xfrm>
          <a:off x="163576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29211</xdr:rowOff>
    </xdr:from>
    <xdr:to>
      <xdr:col>85</xdr:col>
      <xdr:colOff>177800</xdr:colOff>
      <xdr:row>82</xdr:row>
      <xdr:rowOff>130811</xdr:rowOff>
    </xdr:to>
    <xdr:sp macro="" textlink="">
      <xdr:nvSpPr>
        <xdr:cNvPr id="452" name="フローチャート: 判断 451"/>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xdr:rowOff>
    </xdr:from>
    <xdr:to>
      <xdr:col>81</xdr:col>
      <xdr:colOff>101600</xdr:colOff>
      <xdr:row>82</xdr:row>
      <xdr:rowOff>107950</xdr:rowOff>
    </xdr:to>
    <xdr:sp macro="" textlink="">
      <xdr:nvSpPr>
        <xdr:cNvPr id="453" name="フローチャート: 判断 452"/>
        <xdr:cNvSpPr/>
      </xdr:nvSpPr>
      <xdr:spPr>
        <a:xfrm>
          <a:off x="15430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xdr:rowOff>
    </xdr:from>
    <xdr:to>
      <xdr:col>76</xdr:col>
      <xdr:colOff>165100</xdr:colOff>
      <xdr:row>82</xdr:row>
      <xdr:rowOff>107950</xdr:rowOff>
    </xdr:to>
    <xdr:sp macro="" textlink="">
      <xdr:nvSpPr>
        <xdr:cNvPr id="454" name="フローチャート: 判断 453"/>
        <xdr:cNvSpPr/>
      </xdr:nvSpPr>
      <xdr:spPr>
        <a:xfrm>
          <a:off x="14541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17780</xdr:rowOff>
    </xdr:from>
    <xdr:to>
      <xdr:col>72</xdr:col>
      <xdr:colOff>38100</xdr:colOff>
      <xdr:row>82</xdr:row>
      <xdr:rowOff>119380</xdr:rowOff>
    </xdr:to>
    <xdr:sp macro="" textlink="">
      <xdr:nvSpPr>
        <xdr:cNvPr id="455" name="フローチャート: 判断 454"/>
        <xdr:cNvSpPr/>
      </xdr:nvSpPr>
      <xdr:spPr>
        <a:xfrm>
          <a:off x="13652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46989</xdr:rowOff>
    </xdr:from>
    <xdr:to>
      <xdr:col>67</xdr:col>
      <xdr:colOff>101600</xdr:colOff>
      <xdr:row>82</xdr:row>
      <xdr:rowOff>148589</xdr:rowOff>
    </xdr:to>
    <xdr:sp macro="" textlink="">
      <xdr:nvSpPr>
        <xdr:cNvPr id="456" name="フローチャート: 判断 455"/>
        <xdr:cNvSpPr/>
      </xdr:nvSpPr>
      <xdr:spPr>
        <a:xfrm>
          <a:off x="127635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74930</xdr:rowOff>
    </xdr:from>
    <xdr:to>
      <xdr:col>85</xdr:col>
      <xdr:colOff>177800</xdr:colOff>
      <xdr:row>79</xdr:row>
      <xdr:rowOff>5080</xdr:rowOff>
    </xdr:to>
    <xdr:sp macro="" textlink="">
      <xdr:nvSpPr>
        <xdr:cNvPr id="462" name="楕円 461"/>
        <xdr:cNvSpPr/>
      </xdr:nvSpPr>
      <xdr:spPr>
        <a:xfrm>
          <a:off x="162687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161307</xdr:rowOff>
    </xdr:from>
    <xdr:ext cx="405111" cy="259045"/>
    <xdr:sp macro="" textlink="">
      <xdr:nvSpPr>
        <xdr:cNvPr id="463" name="【消防施設】&#10;有形固定資産減価償却率該当値テキスト"/>
        <xdr:cNvSpPr txBox="1"/>
      </xdr:nvSpPr>
      <xdr:spPr>
        <a:xfrm>
          <a:off x="16357600"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41911</xdr:rowOff>
    </xdr:from>
    <xdr:to>
      <xdr:col>81</xdr:col>
      <xdr:colOff>101600</xdr:colOff>
      <xdr:row>78</xdr:row>
      <xdr:rowOff>143511</xdr:rowOff>
    </xdr:to>
    <xdr:sp macro="" textlink="">
      <xdr:nvSpPr>
        <xdr:cNvPr id="464" name="楕円 463"/>
        <xdr:cNvSpPr/>
      </xdr:nvSpPr>
      <xdr:spPr>
        <a:xfrm>
          <a:off x="154305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92711</xdr:rowOff>
    </xdr:from>
    <xdr:to>
      <xdr:col>85</xdr:col>
      <xdr:colOff>127000</xdr:colOff>
      <xdr:row>78</xdr:row>
      <xdr:rowOff>125730</xdr:rowOff>
    </xdr:to>
    <xdr:cxnSp macro="">
      <xdr:nvCxnSpPr>
        <xdr:cNvPr id="465" name="直線コネクタ 464"/>
        <xdr:cNvCxnSpPr/>
      </xdr:nvCxnSpPr>
      <xdr:spPr>
        <a:xfrm>
          <a:off x="15481300" y="13465811"/>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7620</xdr:rowOff>
    </xdr:from>
    <xdr:to>
      <xdr:col>76</xdr:col>
      <xdr:colOff>165100</xdr:colOff>
      <xdr:row>78</xdr:row>
      <xdr:rowOff>109220</xdr:rowOff>
    </xdr:to>
    <xdr:sp macro="" textlink="">
      <xdr:nvSpPr>
        <xdr:cNvPr id="466" name="楕円 465"/>
        <xdr:cNvSpPr/>
      </xdr:nvSpPr>
      <xdr:spPr>
        <a:xfrm>
          <a:off x="14541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58420</xdr:rowOff>
    </xdr:from>
    <xdr:to>
      <xdr:col>81</xdr:col>
      <xdr:colOff>50800</xdr:colOff>
      <xdr:row>78</xdr:row>
      <xdr:rowOff>92711</xdr:rowOff>
    </xdr:to>
    <xdr:cxnSp macro="">
      <xdr:nvCxnSpPr>
        <xdr:cNvPr id="467" name="直線コネクタ 466"/>
        <xdr:cNvCxnSpPr/>
      </xdr:nvCxnSpPr>
      <xdr:spPr>
        <a:xfrm>
          <a:off x="14592300" y="13431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116839</xdr:rowOff>
    </xdr:from>
    <xdr:to>
      <xdr:col>72</xdr:col>
      <xdr:colOff>38100</xdr:colOff>
      <xdr:row>78</xdr:row>
      <xdr:rowOff>46989</xdr:rowOff>
    </xdr:to>
    <xdr:sp macro="" textlink="">
      <xdr:nvSpPr>
        <xdr:cNvPr id="468" name="楕円 467"/>
        <xdr:cNvSpPr/>
      </xdr:nvSpPr>
      <xdr:spPr>
        <a:xfrm>
          <a:off x="13652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167639</xdr:rowOff>
    </xdr:from>
    <xdr:to>
      <xdr:col>76</xdr:col>
      <xdr:colOff>114300</xdr:colOff>
      <xdr:row>78</xdr:row>
      <xdr:rowOff>58420</xdr:rowOff>
    </xdr:to>
    <xdr:cxnSp macro="">
      <xdr:nvCxnSpPr>
        <xdr:cNvPr id="469" name="直線コネクタ 468"/>
        <xdr:cNvCxnSpPr/>
      </xdr:nvCxnSpPr>
      <xdr:spPr>
        <a:xfrm>
          <a:off x="13703300" y="13369289"/>
          <a:ext cx="8890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82550</xdr:rowOff>
    </xdr:from>
    <xdr:to>
      <xdr:col>67</xdr:col>
      <xdr:colOff>101600</xdr:colOff>
      <xdr:row>78</xdr:row>
      <xdr:rowOff>12700</xdr:rowOff>
    </xdr:to>
    <xdr:sp macro="" textlink="">
      <xdr:nvSpPr>
        <xdr:cNvPr id="470" name="楕円 469"/>
        <xdr:cNvSpPr/>
      </xdr:nvSpPr>
      <xdr:spPr>
        <a:xfrm>
          <a:off x="1276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77</xdr:row>
      <xdr:rowOff>167639</xdr:rowOff>
    </xdr:to>
    <xdr:cxnSp macro="">
      <xdr:nvCxnSpPr>
        <xdr:cNvPr id="471" name="直線コネクタ 470"/>
        <xdr:cNvCxnSpPr/>
      </xdr:nvCxnSpPr>
      <xdr:spPr>
        <a:xfrm>
          <a:off x="12814300" y="13335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99077</xdr:rowOff>
    </xdr:from>
    <xdr:ext cx="405111" cy="259045"/>
    <xdr:sp macro="" textlink="">
      <xdr:nvSpPr>
        <xdr:cNvPr id="472" name="n_1aveValue【消防施設】&#10;有形固定資産減価償却率"/>
        <xdr:cNvSpPr txBox="1"/>
      </xdr:nvSpPr>
      <xdr:spPr>
        <a:xfrm>
          <a:off x="15266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99077</xdr:rowOff>
    </xdr:from>
    <xdr:ext cx="405111" cy="259045"/>
    <xdr:sp macro="" textlink="">
      <xdr:nvSpPr>
        <xdr:cNvPr id="473" name="n_2aveValue【消防施設】&#10;有形固定資産減価償却率"/>
        <xdr:cNvSpPr txBox="1"/>
      </xdr:nvSpPr>
      <xdr:spPr>
        <a:xfrm>
          <a:off x="14389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110507</xdr:rowOff>
    </xdr:from>
    <xdr:ext cx="405111" cy="259045"/>
    <xdr:sp macro="" textlink="">
      <xdr:nvSpPr>
        <xdr:cNvPr id="474" name="n_3aveValue【消防施設】&#10;有形固定資産減価償却率"/>
        <xdr:cNvSpPr txBox="1"/>
      </xdr:nvSpPr>
      <xdr:spPr>
        <a:xfrm>
          <a:off x="13500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139716</xdr:rowOff>
    </xdr:from>
    <xdr:ext cx="405111" cy="259045"/>
    <xdr:sp macro="" textlink="">
      <xdr:nvSpPr>
        <xdr:cNvPr id="475" name="n_4aveValue【消防施設】&#10;有形固定資産減価償却率"/>
        <xdr:cNvSpPr txBox="1"/>
      </xdr:nvSpPr>
      <xdr:spPr>
        <a:xfrm>
          <a:off x="12611744" y="1419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160038</xdr:rowOff>
    </xdr:from>
    <xdr:ext cx="405111" cy="259045"/>
    <xdr:sp macro="" textlink="">
      <xdr:nvSpPr>
        <xdr:cNvPr id="476" name="n_1mainValue【消防施設】&#10;有形固定資産減価償却率"/>
        <xdr:cNvSpPr txBox="1"/>
      </xdr:nvSpPr>
      <xdr:spPr>
        <a:xfrm>
          <a:off x="15266044"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125747</xdr:rowOff>
    </xdr:from>
    <xdr:ext cx="340478" cy="259045"/>
    <xdr:sp macro="" textlink="">
      <xdr:nvSpPr>
        <xdr:cNvPr id="477" name="n_2mainValue【消防施設】&#10;有形固定資産減価償却率"/>
        <xdr:cNvSpPr txBox="1"/>
      </xdr:nvSpPr>
      <xdr:spPr>
        <a:xfrm>
          <a:off x="14422061" y="13155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63516</xdr:rowOff>
    </xdr:from>
    <xdr:ext cx="340478" cy="259045"/>
    <xdr:sp macro="" textlink="">
      <xdr:nvSpPr>
        <xdr:cNvPr id="478" name="n_3mainValue【消防施設】&#10;有形固定資産減価償却率"/>
        <xdr:cNvSpPr txBox="1"/>
      </xdr:nvSpPr>
      <xdr:spPr>
        <a:xfrm>
          <a:off x="13533061" y="13093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29227</xdr:rowOff>
    </xdr:from>
    <xdr:ext cx="340478" cy="259045"/>
    <xdr:sp macro="" textlink="">
      <xdr:nvSpPr>
        <xdr:cNvPr id="479" name="n_4mainValue【消防施設】&#10;有形固定資産減価償却率"/>
        <xdr:cNvSpPr txBox="1"/>
      </xdr:nvSpPr>
      <xdr:spPr>
        <a:xfrm>
          <a:off x="12644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01" name="テキスト ボックス 500"/>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503" name="直線コネクタ 502"/>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04"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05" name="直線コネクタ 504"/>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506"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507" name="直線コネクタ 506"/>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508" name="【消防施設】&#10;一人当たり面積平均値テキスト"/>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509" name="フローチャート: 判断 508"/>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510" name="フローチャート: 判断 509"/>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511" name="フローチャート: 判断 510"/>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512" name="フローチャート: 判断 511"/>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513" name="フローチャート: 判断 512"/>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44259</xdr:rowOff>
    </xdr:from>
    <xdr:to>
      <xdr:col>116</xdr:col>
      <xdr:colOff>114300</xdr:colOff>
      <xdr:row>86</xdr:row>
      <xdr:rowOff>145859</xdr:rowOff>
    </xdr:to>
    <xdr:sp macro="" textlink="">
      <xdr:nvSpPr>
        <xdr:cNvPr id="519" name="楕円 518"/>
        <xdr:cNvSpPr/>
      </xdr:nvSpPr>
      <xdr:spPr>
        <a:xfrm>
          <a:off x="221107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130636</xdr:rowOff>
    </xdr:from>
    <xdr:ext cx="469744" cy="259045"/>
    <xdr:sp macro="" textlink="">
      <xdr:nvSpPr>
        <xdr:cNvPr id="520" name="【消防施設】&#10;一人当たり面積該当値テキスト"/>
        <xdr:cNvSpPr txBox="1"/>
      </xdr:nvSpPr>
      <xdr:spPr>
        <a:xfrm>
          <a:off x="22199600" y="1470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44259</xdr:rowOff>
    </xdr:from>
    <xdr:to>
      <xdr:col>112</xdr:col>
      <xdr:colOff>38100</xdr:colOff>
      <xdr:row>86</xdr:row>
      <xdr:rowOff>145859</xdr:rowOff>
    </xdr:to>
    <xdr:sp macro="" textlink="">
      <xdr:nvSpPr>
        <xdr:cNvPr id="521" name="楕円 520"/>
        <xdr:cNvSpPr/>
      </xdr:nvSpPr>
      <xdr:spPr>
        <a:xfrm>
          <a:off x="212725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95059</xdr:rowOff>
    </xdr:from>
    <xdr:to>
      <xdr:col>116</xdr:col>
      <xdr:colOff>63500</xdr:colOff>
      <xdr:row>86</xdr:row>
      <xdr:rowOff>95059</xdr:rowOff>
    </xdr:to>
    <xdr:cxnSp macro="">
      <xdr:nvCxnSpPr>
        <xdr:cNvPr id="522" name="直線コネクタ 521"/>
        <xdr:cNvCxnSpPr/>
      </xdr:nvCxnSpPr>
      <xdr:spPr>
        <a:xfrm>
          <a:off x="21323300" y="148397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523" name="楕円 522"/>
        <xdr:cNvSpPr/>
      </xdr:nvSpPr>
      <xdr:spPr>
        <a:xfrm>
          <a:off x="2038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95059</xdr:rowOff>
    </xdr:from>
    <xdr:to>
      <xdr:col>111</xdr:col>
      <xdr:colOff>177800</xdr:colOff>
      <xdr:row>86</xdr:row>
      <xdr:rowOff>95250</xdr:rowOff>
    </xdr:to>
    <xdr:cxnSp macro="">
      <xdr:nvCxnSpPr>
        <xdr:cNvPr id="524" name="直線コネクタ 523"/>
        <xdr:cNvCxnSpPr/>
      </xdr:nvCxnSpPr>
      <xdr:spPr>
        <a:xfrm flipV="1">
          <a:off x="20434300" y="1483975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58738</xdr:rowOff>
    </xdr:from>
    <xdr:to>
      <xdr:col>102</xdr:col>
      <xdr:colOff>165100</xdr:colOff>
      <xdr:row>86</xdr:row>
      <xdr:rowOff>160338</xdr:rowOff>
    </xdr:to>
    <xdr:sp macro="" textlink="">
      <xdr:nvSpPr>
        <xdr:cNvPr id="525" name="楕円 524"/>
        <xdr:cNvSpPr/>
      </xdr:nvSpPr>
      <xdr:spPr>
        <a:xfrm>
          <a:off x="19494500" y="148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95250</xdr:rowOff>
    </xdr:from>
    <xdr:to>
      <xdr:col>107</xdr:col>
      <xdr:colOff>50800</xdr:colOff>
      <xdr:row>86</xdr:row>
      <xdr:rowOff>109538</xdr:rowOff>
    </xdr:to>
    <xdr:cxnSp macro="">
      <xdr:nvCxnSpPr>
        <xdr:cNvPr id="526" name="直線コネクタ 525"/>
        <xdr:cNvCxnSpPr/>
      </xdr:nvCxnSpPr>
      <xdr:spPr>
        <a:xfrm flipV="1">
          <a:off x="19545300" y="148399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58738</xdr:rowOff>
    </xdr:from>
    <xdr:to>
      <xdr:col>98</xdr:col>
      <xdr:colOff>38100</xdr:colOff>
      <xdr:row>86</xdr:row>
      <xdr:rowOff>160338</xdr:rowOff>
    </xdr:to>
    <xdr:sp macro="" textlink="">
      <xdr:nvSpPr>
        <xdr:cNvPr id="527" name="楕円 526"/>
        <xdr:cNvSpPr/>
      </xdr:nvSpPr>
      <xdr:spPr>
        <a:xfrm>
          <a:off x="18605500" y="148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109538</xdr:rowOff>
    </xdr:from>
    <xdr:to>
      <xdr:col>102</xdr:col>
      <xdr:colOff>114300</xdr:colOff>
      <xdr:row>86</xdr:row>
      <xdr:rowOff>109538</xdr:rowOff>
    </xdr:to>
    <xdr:cxnSp macro="">
      <xdr:nvCxnSpPr>
        <xdr:cNvPr id="528" name="直線コネクタ 527"/>
        <xdr:cNvCxnSpPr/>
      </xdr:nvCxnSpPr>
      <xdr:spPr>
        <a:xfrm>
          <a:off x="18656300" y="14854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529" name="n_1aveValue【消防施設】&#10;一人当たり面積"/>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530" name="n_2aveValue【消防施設】&#10;一人当たり面積"/>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531" name="n_3aveValue【消防施設】&#10;一人当たり面積"/>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532" name="n_4aveValue【消防施設】&#10;一人当たり面積"/>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136986</xdr:rowOff>
    </xdr:from>
    <xdr:ext cx="469744" cy="259045"/>
    <xdr:sp macro="" textlink="">
      <xdr:nvSpPr>
        <xdr:cNvPr id="533" name="n_1mainValue【消防施設】&#10;一人当たり面積"/>
        <xdr:cNvSpPr txBox="1"/>
      </xdr:nvSpPr>
      <xdr:spPr>
        <a:xfrm>
          <a:off x="21075727" y="1488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534" name="n_2mainValue【消防施設】&#10;一人当たり面積"/>
        <xdr:cNvSpPr txBox="1"/>
      </xdr:nvSpPr>
      <xdr:spPr>
        <a:xfrm>
          <a:off x="20199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151465</xdr:rowOff>
    </xdr:from>
    <xdr:ext cx="469744" cy="259045"/>
    <xdr:sp macro="" textlink="">
      <xdr:nvSpPr>
        <xdr:cNvPr id="535" name="n_3mainValue【消防施設】&#10;一人当たり面積"/>
        <xdr:cNvSpPr txBox="1"/>
      </xdr:nvSpPr>
      <xdr:spPr>
        <a:xfrm>
          <a:off x="19310427" y="1489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151465</xdr:rowOff>
    </xdr:from>
    <xdr:ext cx="469744" cy="259045"/>
    <xdr:sp macro="" textlink="">
      <xdr:nvSpPr>
        <xdr:cNvPr id="536" name="n_4mainValue【消防施設】&#10;一人当たり面積"/>
        <xdr:cNvSpPr txBox="1"/>
      </xdr:nvSpPr>
      <xdr:spPr>
        <a:xfrm>
          <a:off x="18421427" y="1489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8" name="直線コネクタ 5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49" name="テキスト ボックス 5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0" name="直線コネクタ 5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1" name="テキスト ボックス 5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2" name="直線コネクタ 5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3" name="テキスト ボックス 5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4" name="直線コネクタ 5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5" name="テキスト ボックス 5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57" name="テキスト ボックス 5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559" name="直線コネクタ 558"/>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60"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61" name="直線コネクタ 56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562"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563" name="直線コネクタ 56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564" name="【庁舎】&#10;有形固定資産減価償却率平均値テキスト"/>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565" name="フローチャート: 判断 564"/>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566" name="フローチャート: 判断 565"/>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67" name="フローチャート: 判断 566"/>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568" name="フローチャート: 判断 567"/>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569" name="フローチャート: 判断 568"/>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135128</xdr:rowOff>
    </xdr:from>
    <xdr:to>
      <xdr:col>85</xdr:col>
      <xdr:colOff>177800</xdr:colOff>
      <xdr:row>103</xdr:row>
      <xdr:rowOff>65278</xdr:rowOff>
    </xdr:to>
    <xdr:sp macro="" textlink="">
      <xdr:nvSpPr>
        <xdr:cNvPr id="575" name="楕円 574"/>
        <xdr:cNvSpPr/>
      </xdr:nvSpPr>
      <xdr:spPr>
        <a:xfrm>
          <a:off x="162687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158005</xdr:rowOff>
    </xdr:from>
    <xdr:ext cx="405111" cy="259045"/>
    <xdr:sp macro="" textlink="">
      <xdr:nvSpPr>
        <xdr:cNvPr id="576" name="【庁舎】&#10;有形固定資産減価償却率該当値テキスト"/>
        <xdr:cNvSpPr txBox="1"/>
      </xdr:nvSpPr>
      <xdr:spPr>
        <a:xfrm>
          <a:off x="16357600" y="1747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96265</xdr:rowOff>
    </xdr:from>
    <xdr:to>
      <xdr:col>81</xdr:col>
      <xdr:colOff>101600</xdr:colOff>
      <xdr:row>103</xdr:row>
      <xdr:rowOff>26415</xdr:rowOff>
    </xdr:to>
    <xdr:sp macro="" textlink="">
      <xdr:nvSpPr>
        <xdr:cNvPr id="577" name="楕円 576"/>
        <xdr:cNvSpPr/>
      </xdr:nvSpPr>
      <xdr:spPr>
        <a:xfrm>
          <a:off x="154305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147065</xdr:rowOff>
    </xdr:from>
    <xdr:to>
      <xdr:col>85</xdr:col>
      <xdr:colOff>127000</xdr:colOff>
      <xdr:row>103</xdr:row>
      <xdr:rowOff>14478</xdr:rowOff>
    </xdr:to>
    <xdr:cxnSp macro="">
      <xdr:nvCxnSpPr>
        <xdr:cNvPr id="578" name="直線コネクタ 577"/>
        <xdr:cNvCxnSpPr/>
      </xdr:nvCxnSpPr>
      <xdr:spPr>
        <a:xfrm>
          <a:off x="15481300" y="17634965"/>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579" name="楕円 578"/>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110489</xdr:rowOff>
    </xdr:from>
    <xdr:to>
      <xdr:col>81</xdr:col>
      <xdr:colOff>50800</xdr:colOff>
      <xdr:row>102</xdr:row>
      <xdr:rowOff>147065</xdr:rowOff>
    </xdr:to>
    <xdr:cxnSp macro="">
      <xdr:nvCxnSpPr>
        <xdr:cNvPr id="580" name="直線コネクタ 579"/>
        <xdr:cNvCxnSpPr/>
      </xdr:nvCxnSpPr>
      <xdr:spPr>
        <a:xfrm>
          <a:off x="14592300" y="1759838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77978</xdr:rowOff>
    </xdr:from>
    <xdr:to>
      <xdr:col>72</xdr:col>
      <xdr:colOff>38100</xdr:colOff>
      <xdr:row>105</xdr:row>
      <xdr:rowOff>8128</xdr:rowOff>
    </xdr:to>
    <xdr:sp macro="" textlink="">
      <xdr:nvSpPr>
        <xdr:cNvPr id="581" name="楕円 580"/>
        <xdr:cNvSpPr/>
      </xdr:nvSpPr>
      <xdr:spPr>
        <a:xfrm>
          <a:off x="13652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104</xdr:row>
      <xdr:rowOff>128778</xdr:rowOff>
    </xdr:to>
    <xdr:cxnSp macro="">
      <xdr:nvCxnSpPr>
        <xdr:cNvPr id="582" name="直線コネクタ 581"/>
        <xdr:cNvCxnSpPr/>
      </xdr:nvCxnSpPr>
      <xdr:spPr>
        <a:xfrm flipV="1">
          <a:off x="13703300" y="17598389"/>
          <a:ext cx="889000" cy="3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50546</xdr:rowOff>
    </xdr:from>
    <xdr:to>
      <xdr:col>67</xdr:col>
      <xdr:colOff>101600</xdr:colOff>
      <xdr:row>104</xdr:row>
      <xdr:rowOff>152146</xdr:rowOff>
    </xdr:to>
    <xdr:sp macro="" textlink="">
      <xdr:nvSpPr>
        <xdr:cNvPr id="583" name="楕円 582"/>
        <xdr:cNvSpPr/>
      </xdr:nvSpPr>
      <xdr:spPr>
        <a:xfrm>
          <a:off x="12763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101346</xdr:rowOff>
    </xdr:from>
    <xdr:to>
      <xdr:col>71</xdr:col>
      <xdr:colOff>177800</xdr:colOff>
      <xdr:row>104</xdr:row>
      <xdr:rowOff>128778</xdr:rowOff>
    </xdr:to>
    <xdr:cxnSp macro="">
      <xdr:nvCxnSpPr>
        <xdr:cNvPr id="584" name="直線コネクタ 583"/>
        <xdr:cNvCxnSpPr/>
      </xdr:nvCxnSpPr>
      <xdr:spPr>
        <a:xfrm>
          <a:off x="12814300" y="1793214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150131</xdr:rowOff>
    </xdr:from>
    <xdr:ext cx="405111" cy="259045"/>
    <xdr:sp macro="" textlink="">
      <xdr:nvSpPr>
        <xdr:cNvPr id="585" name="n_1aveValue【庁舎】&#10;有形固定資産減価償却率"/>
        <xdr:cNvSpPr txBox="1"/>
      </xdr:nvSpPr>
      <xdr:spPr>
        <a:xfrm>
          <a:off x="152660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58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587"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588" name="n_4aveValue【庁舎】&#10;有形固定資産減価償却率"/>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42942</xdr:rowOff>
    </xdr:from>
    <xdr:ext cx="405111" cy="259045"/>
    <xdr:sp macro="" textlink="">
      <xdr:nvSpPr>
        <xdr:cNvPr id="589" name="n_1mainValue【庁舎】&#10;有形固定資産減価償却率"/>
        <xdr:cNvSpPr txBox="1"/>
      </xdr:nvSpPr>
      <xdr:spPr>
        <a:xfrm>
          <a:off x="15266044" y="173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590" name="n_2mainValue【庁舎】&#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170705</xdr:rowOff>
    </xdr:from>
    <xdr:ext cx="405111" cy="259045"/>
    <xdr:sp macro="" textlink="">
      <xdr:nvSpPr>
        <xdr:cNvPr id="591" name="n_3mainValue【庁舎】&#10;有形固定資産減価償却率"/>
        <xdr:cNvSpPr txBox="1"/>
      </xdr:nvSpPr>
      <xdr:spPr>
        <a:xfrm>
          <a:off x="13500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143273</xdr:rowOff>
    </xdr:from>
    <xdr:ext cx="405111" cy="259045"/>
    <xdr:sp macro="" textlink="">
      <xdr:nvSpPr>
        <xdr:cNvPr id="592" name="n_4mainValue【庁舎】&#10;有形固定資産減価償却率"/>
        <xdr:cNvSpPr txBox="1"/>
      </xdr:nvSpPr>
      <xdr:spPr>
        <a:xfrm>
          <a:off x="126117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2" name="テキスト ボックス 6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616" name="直線コネクタ 615"/>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617"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618" name="直線コネクタ 617"/>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19"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20" name="直線コネクタ 619"/>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621" name="【庁舎】&#10;一人当たり面積平均値テキスト"/>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622" name="フローチャート: 判断 621"/>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623" name="フローチャート: 判断 622"/>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624" name="フローチャート: 判断 623"/>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25" name="フローチャート: 判断 624"/>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26" name="フローチャート: 判断 625"/>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8255</xdr:rowOff>
    </xdr:from>
    <xdr:to>
      <xdr:col>116</xdr:col>
      <xdr:colOff>114300</xdr:colOff>
      <xdr:row>108</xdr:row>
      <xdr:rowOff>109855</xdr:rowOff>
    </xdr:to>
    <xdr:sp macro="" textlink="">
      <xdr:nvSpPr>
        <xdr:cNvPr id="632" name="楕円 631"/>
        <xdr:cNvSpPr/>
      </xdr:nvSpPr>
      <xdr:spPr>
        <a:xfrm>
          <a:off x="221107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94632</xdr:rowOff>
    </xdr:from>
    <xdr:ext cx="469744" cy="259045"/>
    <xdr:sp macro="" textlink="">
      <xdr:nvSpPr>
        <xdr:cNvPr id="633" name="【庁舎】&#10;一人当たり面積該当値テキスト"/>
        <xdr:cNvSpPr txBox="1"/>
      </xdr:nvSpPr>
      <xdr:spPr>
        <a:xfrm>
          <a:off x="22199600" y="184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8255</xdr:rowOff>
    </xdr:from>
    <xdr:to>
      <xdr:col>112</xdr:col>
      <xdr:colOff>38100</xdr:colOff>
      <xdr:row>108</xdr:row>
      <xdr:rowOff>109855</xdr:rowOff>
    </xdr:to>
    <xdr:sp macro="" textlink="">
      <xdr:nvSpPr>
        <xdr:cNvPr id="634" name="楕円 633"/>
        <xdr:cNvSpPr/>
      </xdr:nvSpPr>
      <xdr:spPr>
        <a:xfrm>
          <a:off x="21272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59055</xdr:rowOff>
    </xdr:from>
    <xdr:to>
      <xdr:col>116</xdr:col>
      <xdr:colOff>63500</xdr:colOff>
      <xdr:row>108</xdr:row>
      <xdr:rowOff>59055</xdr:rowOff>
    </xdr:to>
    <xdr:cxnSp macro="">
      <xdr:nvCxnSpPr>
        <xdr:cNvPr id="635" name="直線コネクタ 634"/>
        <xdr:cNvCxnSpPr/>
      </xdr:nvCxnSpPr>
      <xdr:spPr>
        <a:xfrm>
          <a:off x="21323300" y="18575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8637</xdr:rowOff>
    </xdr:from>
    <xdr:to>
      <xdr:col>107</xdr:col>
      <xdr:colOff>101600</xdr:colOff>
      <xdr:row>108</xdr:row>
      <xdr:rowOff>110237</xdr:rowOff>
    </xdr:to>
    <xdr:sp macro="" textlink="">
      <xdr:nvSpPr>
        <xdr:cNvPr id="636" name="楕円 635"/>
        <xdr:cNvSpPr/>
      </xdr:nvSpPr>
      <xdr:spPr>
        <a:xfrm>
          <a:off x="20383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59055</xdr:rowOff>
    </xdr:from>
    <xdr:to>
      <xdr:col>111</xdr:col>
      <xdr:colOff>177800</xdr:colOff>
      <xdr:row>108</xdr:row>
      <xdr:rowOff>59437</xdr:rowOff>
    </xdr:to>
    <xdr:cxnSp macro="">
      <xdr:nvCxnSpPr>
        <xdr:cNvPr id="637" name="直線コネクタ 636"/>
        <xdr:cNvCxnSpPr/>
      </xdr:nvCxnSpPr>
      <xdr:spPr>
        <a:xfrm flipV="1">
          <a:off x="20434300" y="1857565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24637</xdr:rowOff>
    </xdr:from>
    <xdr:to>
      <xdr:col>102</xdr:col>
      <xdr:colOff>165100</xdr:colOff>
      <xdr:row>108</xdr:row>
      <xdr:rowOff>126237</xdr:rowOff>
    </xdr:to>
    <xdr:sp macro="" textlink="">
      <xdr:nvSpPr>
        <xdr:cNvPr id="638" name="楕円 637"/>
        <xdr:cNvSpPr/>
      </xdr:nvSpPr>
      <xdr:spPr>
        <a:xfrm>
          <a:off x="19494500" y="185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59437</xdr:rowOff>
    </xdr:from>
    <xdr:to>
      <xdr:col>107</xdr:col>
      <xdr:colOff>50800</xdr:colOff>
      <xdr:row>108</xdr:row>
      <xdr:rowOff>75437</xdr:rowOff>
    </xdr:to>
    <xdr:cxnSp macro="">
      <xdr:nvCxnSpPr>
        <xdr:cNvPr id="639" name="直線コネクタ 638"/>
        <xdr:cNvCxnSpPr/>
      </xdr:nvCxnSpPr>
      <xdr:spPr>
        <a:xfrm flipV="1">
          <a:off x="19545300" y="185760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24257</xdr:rowOff>
    </xdr:from>
    <xdr:to>
      <xdr:col>98</xdr:col>
      <xdr:colOff>38100</xdr:colOff>
      <xdr:row>108</xdr:row>
      <xdr:rowOff>125857</xdr:rowOff>
    </xdr:to>
    <xdr:sp macro="" textlink="">
      <xdr:nvSpPr>
        <xdr:cNvPr id="640" name="楕円 639"/>
        <xdr:cNvSpPr/>
      </xdr:nvSpPr>
      <xdr:spPr>
        <a:xfrm>
          <a:off x="18605500" y="18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75057</xdr:rowOff>
    </xdr:from>
    <xdr:to>
      <xdr:col>102</xdr:col>
      <xdr:colOff>114300</xdr:colOff>
      <xdr:row>108</xdr:row>
      <xdr:rowOff>75437</xdr:rowOff>
    </xdr:to>
    <xdr:cxnSp macro="">
      <xdr:nvCxnSpPr>
        <xdr:cNvPr id="641" name="直線コネクタ 640"/>
        <xdr:cNvCxnSpPr/>
      </xdr:nvCxnSpPr>
      <xdr:spPr>
        <a:xfrm>
          <a:off x="18656300" y="1859165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642" name="n_1aveValue【庁舎】&#10;一人当たり面積"/>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643" name="n_2aveValue【庁舎】&#10;一人当たり面積"/>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644" name="n_3aveValue【庁舎】&#10;一人当たり面積"/>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645" name="n_4aveValue【庁舎】&#10;一人当たり面積"/>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100982</xdr:rowOff>
    </xdr:from>
    <xdr:ext cx="469744" cy="259045"/>
    <xdr:sp macro="" textlink="">
      <xdr:nvSpPr>
        <xdr:cNvPr id="646" name="n_1mainValue【庁舎】&#10;一人当たり面積"/>
        <xdr:cNvSpPr txBox="1"/>
      </xdr:nvSpPr>
      <xdr:spPr>
        <a:xfrm>
          <a:off x="21075727" y="1861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101364</xdr:rowOff>
    </xdr:from>
    <xdr:ext cx="469744" cy="259045"/>
    <xdr:sp macro="" textlink="">
      <xdr:nvSpPr>
        <xdr:cNvPr id="647" name="n_2mainValue【庁舎】&#10;一人当たり面積"/>
        <xdr:cNvSpPr txBox="1"/>
      </xdr:nvSpPr>
      <xdr:spPr>
        <a:xfrm>
          <a:off x="20199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117364</xdr:rowOff>
    </xdr:from>
    <xdr:ext cx="469744" cy="259045"/>
    <xdr:sp macro="" textlink="">
      <xdr:nvSpPr>
        <xdr:cNvPr id="648" name="n_3mainValue【庁舎】&#10;一人当たり面積"/>
        <xdr:cNvSpPr txBox="1"/>
      </xdr:nvSpPr>
      <xdr:spPr>
        <a:xfrm>
          <a:off x="19310427" y="1863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116984</xdr:rowOff>
    </xdr:from>
    <xdr:ext cx="469744" cy="259045"/>
    <xdr:sp macro="" textlink="">
      <xdr:nvSpPr>
        <xdr:cNvPr id="649" name="n_4mainValue【庁舎】&#10;一人当たり面積"/>
        <xdr:cNvSpPr txBox="1"/>
      </xdr:nvSpPr>
      <xdr:spPr>
        <a:xfrm>
          <a:off x="18421427"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体育館・プール、保健センター、福祉施設であり、特に低い施設は、消防施設である。一人当たり面積では、類似団体平均と比較して体育館・プール以外の類型で同水準以下である。消防施設については、有形固定資産減価償却率が類似団体平均を大きく下回っているが、これは平成２６年度に建て替え更新を行ったためである。体育館・プールに関しては、それぞれ平成５年建設、昭和５８年建設であり、特にプールについて今後の老朽化対策に取り組む必要がある。保健センターについては、昭和６１年建設であり、小規模の改修を行いつつ問題なく使用しているが、庁舎と隣接しているため、今後、新庁舎建て替えの際に併せて建て替えを検討する必要がある。福祉施設については、老人福祉センターが昭和５０年建設で、当初から公民館と複合化された形で建設され、平成２１年度に耐震補強・改修工事が行われ、適切にその後の修繕を行っているため、使用する上での問題はない。庁舎は昭和３８年建設で、平成１０年度に耐震補強・改修工事を実施したが災害時の防災拠点施設としての機能はいまだ十分といえず、行政需要の増加によるスペースの不足等の課題もあるため、新庁舎建て替えも視野に入れている。令和元年度については、有形固定資産減価償却率が経年とともに各施設で前年度から１．０～２．６の範囲で増加している。一人当たり面積では、人口の増減が昨年度に比べ１人の減であったため、各施設とも増減はなか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
3,114
89.58
2,355,887
2,118,710
200,484
1,422,827
361,620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ポイント増加し、近年で同水準の傾向が継続している。</a:t>
          </a:r>
        </a:p>
        <a:p>
          <a:r>
            <a:rPr kumimoji="1" lang="ja-JP" altLang="en-US" sz="1300">
              <a:latin typeface="ＭＳ Ｐゴシック" panose="020B0600070205080204" pitchFamily="50" charset="-128"/>
              <a:ea typeface="ＭＳ Ｐゴシック" panose="020B0600070205080204" pitchFamily="50" charset="-128"/>
            </a:rPr>
            <a:t>類似団体の平均と比較すると数値は良好であるが、村の基幹税である固定資産税のうち土地の下落傾向は続いており、今後も基準財政収入額の増加は見込めない状況であり、地方税の徴収強化等の取組を通じて、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7303</xdr:rowOff>
    </xdr:from>
    <xdr:to>
      <xdr:col>23</xdr:col>
      <xdr:colOff>133350</xdr:colOff>
      <xdr:row>42</xdr:row>
      <xdr:rowOff>13335</xdr:rowOff>
    </xdr:to>
    <xdr:cxnSp macro="">
      <xdr:nvCxnSpPr>
        <xdr:cNvPr id="64" name="直線コネクタ 63"/>
        <xdr:cNvCxnSpPr/>
      </xdr:nvCxnSpPr>
      <xdr:spPr>
        <a:xfrm flipV="1">
          <a:off x="4114800" y="72082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139717</xdr:rowOff>
    </xdr:from>
    <xdr:ext cx="762000" cy="259045"/>
    <xdr:sp macro="" textlink="">
      <xdr:nvSpPr>
        <xdr:cNvPr id="65" name="財政力平均値テキスト"/>
        <xdr:cNvSpPr txBox="1"/>
      </xdr:nvSpPr>
      <xdr:spPr>
        <a:xfrm>
          <a:off x="5041900" y="734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13335</xdr:rowOff>
    </xdr:from>
    <xdr:to>
      <xdr:col>19</xdr:col>
      <xdr:colOff>133350</xdr:colOff>
      <xdr:row>42</xdr:row>
      <xdr:rowOff>13335</xdr:rowOff>
    </xdr:to>
    <xdr:cxnSp macro="">
      <xdr:nvCxnSpPr>
        <xdr:cNvPr id="67" name="直線コネクタ 66"/>
        <xdr:cNvCxnSpPr/>
      </xdr:nvCxnSpPr>
      <xdr:spPr>
        <a:xfrm>
          <a:off x="3225800" y="721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13335</xdr:rowOff>
    </xdr:from>
    <xdr:to>
      <xdr:col>15</xdr:col>
      <xdr:colOff>82550</xdr:colOff>
      <xdr:row>42</xdr:row>
      <xdr:rowOff>13335</xdr:rowOff>
    </xdr:to>
    <xdr:cxnSp macro="">
      <xdr:nvCxnSpPr>
        <xdr:cNvPr id="70" name="直線コネクタ 69"/>
        <xdr:cNvCxnSpPr/>
      </xdr:nvCxnSpPr>
      <xdr:spPr>
        <a:xfrm>
          <a:off x="2336800" y="721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7303</xdr:rowOff>
    </xdr:from>
    <xdr:to>
      <xdr:col>11</xdr:col>
      <xdr:colOff>31750</xdr:colOff>
      <xdr:row>42</xdr:row>
      <xdr:rowOff>13335</xdr:rowOff>
    </xdr:to>
    <xdr:cxnSp macro="">
      <xdr:nvCxnSpPr>
        <xdr:cNvPr id="73" name="直線コネクタ 72"/>
        <xdr:cNvCxnSpPr/>
      </xdr:nvCxnSpPr>
      <xdr:spPr>
        <a:xfrm>
          <a:off x="1447800" y="72082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127953</xdr:rowOff>
    </xdr:from>
    <xdr:to>
      <xdr:col>23</xdr:col>
      <xdr:colOff>184150</xdr:colOff>
      <xdr:row>42</xdr:row>
      <xdr:rowOff>58103</xdr:rowOff>
    </xdr:to>
    <xdr:sp macro="" textlink="">
      <xdr:nvSpPr>
        <xdr:cNvPr id="83" name="楕円 82"/>
        <xdr:cNvSpPr/>
      </xdr:nvSpPr>
      <xdr:spPr>
        <a:xfrm>
          <a:off x="49022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144480</xdr:rowOff>
    </xdr:from>
    <xdr:ext cx="762000" cy="259045"/>
    <xdr:sp macro="" textlink="">
      <xdr:nvSpPr>
        <xdr:cNvPr id="84" name="財政力該当値テキスト"/>
        <xdr:cNvSpPr txBox="1"/>
      </xdr:nvSpPr>
      <xdr:spPr>
        <a:xfrm>
          <a:off x="50419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133985</xdr:rowOff>
    </xdr:from>
    <xdr:to>
      <xdr:col>19</xdr:col>
      <xdr:colOff>184150</xdr:colOff>
      <xdr:row>42</xdr:row>
      <xdr:rowOff>64135</xdr:rowOff>
    </xdr:to>
    <xdr:sp macro="" textlink="">
      <xdr:nvSpPr>
        <xdr:cNvPr id="85" name="楕円 84"/>
        <xdr:cNvSpPr/>
      </xdr:nvSpPr>
      <xdr:spPr>
        <a:xfrm>
          <a:off x="4064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74312</xdr:rowOff>
    </xdr:from>
    <xdr:ext cx="736600" cy="259045"/>
    <xdr:sp macro="" textlink="">
      <xdr:nvSpPr>
        <xdr:cNvPr id="86" name="テキスト ボックス 85"/>
        <xdr:cNvSpPr txBox="1"/>
      </xdr:nvSpPr>
      <xdr:spPr>
        <a:xfrm>
          <a:off x="3733800" y="693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133985</xdr:rowOff>
    </xdr:from>
    <xdr:to>
      <xdr:col>15</xdr:col>
      <xdr:colOff>133350</xdr:colOff>
      <xdr:row>42</xdr:row>
      <xdr:rowOff>64135</xdr:rowOff>
    </xdr:to>
    <xdr:sp macro="" textlink="">
      <xdr:nvSpPr>
        <xdr:cNvPr id="87" name="楕円 86"/>
        <xdr:cNvSpPr/>
      </xdr:nvSpPr>
      <xdr:spPr>
        <a:xfrm>
          <a:off x="3175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74312</xdr:rowOff>
    </xdr:from>
    <xdr:ext cx="762000" cy="259045"/>
    <xdr:sp macro="" textlink="">
      <xdr:nvSpPr>
        <xdr:cNvPr id="88" name="テキスト ボックス 87"/>
        <xdr:cNvSpPr txBox="1"/>
      </xdr:nvSpPr>
      <xdr:spPr>
        <a:xfrm>
          <a:off x="2844800" y="69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133985</xdr:rowOff>
    </xdr:from>
    <xdr:to>
      <xdr:col>11</xdr:col>
      <xdr:colOff>82550</xdr:colOff>
      <xdr:row>42</xdr:row>
      <xdr:rowOff>64135</xdr:rowOff>
    </xdr:to>
    <xdr:sp macro="" textlink="">
      <xdr:nvSpPr>
        <xdr:cNvPr id="89" name="楕円 88"/>
        <xdr:cNvSpPr/>
      </xdr:nvSpPr>
      <xdr:spPr>
        <a:xfrm>
          <a:off x="2286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74312</xdr:rowOff>
    </xdr:from>
    <xdr:ext cx="762000" cy="259045"/>
    <xdr:sp macro="" textlink="">
      <xdr:nvSpPr>
        <xdr:cNvPr id="90" name="テキスト ボックス 89"/>
        <xdr:cNvSpPr txBox="1"/>
      </xdr:nvSpPr>
      <xdr:spPr>
        <a:xfrm>
          <a:off x="1955800" y="69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127953</xdr:rowOff>
    </xdr:from>
    <xdr:to>
      <xdr:col>7</xdr:col>
      <xdr:colOff>31750</xdr:colOff>
      <xdr:row>42</xdr:row>
      <xdr:rowOff>58103</xdr:rowOff>
    </xdr:to>
    <xdr:sp macro="" textlink="">
      <xdr:nvSpPr>
        <xdr:cNvPr id="91" name="楕円 90"/>
        <xdr:cNvSpPr/>
      </xdr:nvSpPr>
      <xdr:spPr>
        <a:xfrm>
          <a:off x="1397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68280</xdr:rowOff>
    </xdr:from>
    <xdr:ext cx="762000" cy="259045"/>
    <xdr:sp macro="" textlink="">
      <xdr:nvSpPr>
        <xdr:cNvPr id="92" name="テキスト ボックス 91"/>
        <xdr:cNvSpPr txBox="1"/>
      </xdr:nvSpPr>
      <xdr:spPr>
        <a:xfrm>
          <a:off x="1066800" y="692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経常収支比率については、前年度比較して全体で</a:t>
          </a:r>
          <a:r>
            <a:rPr kumimoji="1" lang="en-US" altLang="ja-JP" sz="800">
              <a:latin typeface="ＭＳ Ｐゴシック" panose="020B0600070205080204" pitchFamily="50" charset="-128"/>
              <a:ea typeface="ＭＳ Ｐゴシック" panose="020B0600070205080204" pitchFamily="50" charset="-128"/>
            </a:rPr>
            <a:t>2.8</a:t>
          </a:r>
          <a:r>
            <a:rPr kumimoji="1" lang="ja-JP" altLang="en-US" sz="800">
              <a:latin typeface="ＭＳ Ｐゴシック" panose="020B0600070205080204" pitchFamily="50" charset="-128"/>
              <a:ea typeface="ＭＳ Ｐゴシック" panose="020B0600070205080204" pitchFamily="50" charset="-128"/>
            </a:rPr>
            <a:t>ポイント減少した。これは、経常一般財源は、全体で</a:t>
          </a:r>
          <a:r>
            <a:rPr kumimoji="1" lang="en-US" altLang="ja-JP" sz="800">
              <a:latin typeface="ＭＳ Ｐゴシック" panose="020B0600070205080204" pitchFamily="50" charset="-128"/>
              <a:ea typeface="ＭＳ Ｐゴシック" panose="020B0600070205080204" pitchFamily="50" charset="-128"/>
            </a:rPr>
            <a:t>38,574</a:t>
          </a:r>
          <a:r>
            <a:rPr kumimoji="1" lang="ja-JP" altLang="en-US" sz="800">
              <a:latin typeface="ＭＳ Ｐゴシック" panose="020B0600070205080204" pitchFamily="50" charset="-128"/>
              <a:ea typeface="ＭＳ Ｐゴシック" panose="020B0600070205080204" pitchFamily="50" charset="-128"/>
            </a:rPr>
            <a:t>千円増加したが、経常的な歳出は全体で、</a:t>
          </a:r>
          <a:r>
            <a:rPr kumimoji="1" lang="en-US" altLang="ja-JP" sz="800">
              <a:latin typeface="ＭＳ Ｐゴシック" panose="020B0600070205080204" pitchFamily="50" charset="-128"/>
              <a:ea typeface="ＭＳ Ｐゴシック" panose="020B0600070205080204" pitchFamily="50" charset="-128"/>
            </a:rPr>
            <a:t>7,924</a:t>
          </a:r>
          <a:r>
            <a:rPr kumimoji="1" lang="ja-JP" altLang="en-US" sz="800">
              <a:latin typeface="ＭＳ Ｐゴシック" panose="020B0600070205080204" pitchFamily="50" charset="-128"/>
              <a:ea typeface="ＭＳ Ｐゴシック" panose="020B0600070205080204" pitchFamily="50" charset="-128"/>
            </a:rPr>
            <a:t>千円減少し、経常一般財源の増加が経常的な歳出の増加を上回ったことによるものである。</a:t>
          </a:r>
        </a:p>
        <a:p>
          <a:r>
            <a:rPr kumimoji="1" lang="ja-JP" altLang="en-US" sz="800">
              <a:latin typeface="ＭＳ Ｐゴシック" panose="020B0600070205080204" pitchFamily="50" charset="-128"/>
              <a:ea typeface="ＭＳ Ｐゴシック" panose="020B0600070205080204" pitchFamily="50" charset="-128"/>
            </a:rPr>
            <a:t>　経常一般財源を見ると、前年度と比較して大幅に増減した項目は地方税が好景気を反映した住民税の増加による要因などから、全体で</a:t>
          </a:r>
          <a:r>
            <a:rPr kumimoji="1" lang="en-US" altLang="ja-JP" sz="800">
              <a:latin typeface="ＭＳ Ｐゴシック" panose="020B0600070205080204" pitchFamily="50" charset="-128"/>
              <a:ea typeface="ＭＳ Ｐゴシック" panose="020B0600070205080204" pitchFamily="50" charset="-128"/>
            </a:rPr>
            <a:t>2,763</a:t>
          </a:r>
          <a:r>
            <a:rPr kumimoji="1" lang="ja-JP" altLang="en-US" sz="800">
              <a:latin typeface="ＭＳ Ｐゴシック" panose="020B0600070205080204" pitchFamily="50" charset="-128"/>
              <a:ea typeface="ＭＳ Ｐゴシック" panose="020B0600070205080204" pitchFamily="50" charset="-128"/>
            </a:rPr>
            <a:t>万円増加した一方、ゴルフ場利用税交付金において利用者の減少などから</a:t>
          </a:r>
          <a:r>
            <a:rPr kumimoji="1" lang="en-US" altLang="ja-JP" sz="800">
              <a:latin typeface="ＭＳ Ｐゴシック" panose="020B0600070205080204" pitchFamily="50" charset="-128"/>
              <a:ea typeface="ＭＳ Ｐゴシック" panose="020B0600070205080204" pitchFamily="50" charset="-128"/>
            </a:rPr>
            <a:t>5,731</a:t>
          </a:r>
          <a:r>
            <a:rPr kumimoji="1" lang="ja-JP" altLang="en-US" sz="800">
              <a:latin typeface="ＭＳ Ｐゴシック" panose="020B0600070205080204" pitchFamily="50" charset="-128"/>
              <a:ea typeface="ＭＳ Ｐゴシック" panose="020B0600070205080204" pitchFamily="50" charset="-128"/>
            </a:rPr>
            <a:t>千円の減少などにより、経常一般財源全体では、</a:t>
          </a:r>
          <a:r>
            <a:rPr kumimoji="1" lang="en-US" altLang="ja-JP" sz="800">
              <a:latin typeface="ＭＳ Ｐゴシック" panose="020B0600070205080204" pitchFamily="50" charset="-128"/>
              <a:ea typeface="ＭＳ Ｐゴシック" panose="020B0600070205080204" pitchFamily="50" charset="-128"/>
            </a:rPr>
            <a:t>38,574</a:t>
          </a:r>
          <a:r>
            <a:rPr kumimoji="1" lang="ja-JP" altLang="en-US" sz="800">
              <a:latin typeface="ＭＳ Ｐゴシック" panose="020B0600070205080204" pitchFamily="50" charset="-128"/>
              <a:ea typeface="ＭＳ Ｐゴシック" panose="020B0600070205080204" pitchFamily="50" charset="-128"/>
            </a:rPr>
            <a:t>千円増加した。</a:t>
          </a:r>
        </a:p>
        <a:p>
          <a:r>
            <a:rPr kumimoji="1" lang="ja-JP" altLang="en-US" sz="800">
              <a:latin typeface="ＭＳ Ｐゴシック" panose="020B0600070205080204" pitchFamily="50" charset="-128"/>
              <a:ea typeface="ＭＳ Ｐゴシック" panose="020B0600070205080204" pitchFamily="50" charset="-128"/>
            </a:rPr>
            <a:t>　経常的な歳出を性質別に見ると、補助費等以外のほぼすべての項目において、金額が増加しているが、補助費等（△</a:t>
          </a:r>
          <a:r>
            <a:rPr kumimoji="1" lang="en-US" altLang="ja-JP" sz="800">
              <a:latin typeface="ＭＳ Ｐゴシック" panose="020B0600070205080204" pitchFamily="50" charset="-128"/>
              <a:ea typeface="ＭＳ Ｐゴシック" panose="020B0600070205080204" pitchFamily="50" charset="-128"/>
            </a:rPr>
            <a:t>43,497</a:t>
          </a:r>
          <a:r>
            <a:rPr kumimoji="1" lang="ja-JP" altLang="en-US" sz="800">
              <a:latin typeface="ＭＳ Ｐゴシック" panose="020B0600070205080204" pitchFamily="50" charset="-128"/>
              <a:ea typeface="ＭＳ Ｐゴシック" panose="020B0600070205080204" pitchFamily="50" charset="-128"/>
            </a:rPr>
            <a:t>千円の減）の減少が大きい。これは一部事務組合負担金の減などによるもので、経常的な歳出は全体で、</a:t>
          </a:r>
          <a:r>
            <a:rPr kumimoji="1" lang="en-US" altLang="ja-JP" sz="800">
              <a:latin typeface="ＭＳ Ｐゴシック" panose="020B0600070205080204" pitchFamily="50" charset="-128"/>
              <a:ea typeface="ＭＳ Ｐゴシック" panose="020B0600070205080204" pitchFamily="50" charset="-128"/>
            </a:rPr>
            <a:t>7,924</a:t>
          </a:r>
          <a:r>
            <a:rPr kumimoji="1" lang="ja-JP" altLang="en-US" sz="800">
              <a:latin typeface="ＭＳ Ｐゴシック" panose="020B0600070205080204" pitchFamily="50" charset="-128"/>
              <a:ea typeface="ＭＳ Ｐゴシック" panose="020B0600070205080204" pitchFamily="50" charset="-128"/>
            </a:rPr>
            <a:t>千円減少した。</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今後は、普通交付税の減少や本村の基幹税である固定資産税の増加が見込まれないこと、また、経常経費については、既に一定額の削減をしており、今後微増傾向になると思われることから、さらなる事務事業の見直しを進め、すべての事務事業の優先度を再点検し、優先度の低い事務事業の廃止・縮小の検討を行い、財政が硬直化しないように努める。</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61</xdr:row>
      <xdr:rowOff>75946</xdr:rowOff>
    </xdr:to>
    <xdr:cxnSp macro="">
      <xdr:nvCxnSpPr>
        <xdr:cNvPr id="125" name="直線コネクタ 124"/>
        <xdr:cNvCxnSpPr/>
      </xdr:nvCxnSpPr>
      <xdr:spPr>
        <a:xfrm flipV="1">
          <a:off x="4114800" y="1039926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102616</xdr:rowOff>
    </xdr:from>
    <xdr:to>
      <xdr:col>19</xdr:col>
      <xdr:colOff>133350</xdr:colOff>
      <xdr:row>61</xdr:row>
      <xdr:rowOff>75946</xdr:rowOff>
    </xdr:to>
    <xdr:cxnSp macro="">
      <xdr:nvCxnSpPr>
        <xdr:cNvPr id="128" name="直線コネクタ 127"/>
        <xdr:cNvCxnSpPr/>
      </xdr:nvCxnSpPr>
      <xdr:spPr>
        <a:xfrm>
          <a:off x="3225800" y="1038961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102616</xdr:rowOff>
    </xdr:to>
    <xdr:cxnSp macro="">
      <xdr:nvCxnSpPr>
        <xdr:cNvPr id="131" name="直線コネクタ 130"/>
        <xdr:cNvCxnSpPr/>
      </xdr:nvCxnSpPr>
      <xdr:spPr>
        <a:xfrm>
          <a:off x="2336800" y="1028827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40132</xdr:rowOff>
    </xdr:from>
    <xdr:to>
      <xdr:col>11</xdr:col>
      <xdr:colOff>31750</xdr:colOff>
      <xdr:row>60</xdr:row>
      <xdr:rowOff>1270</xdr:rowOff>
    </xdr:to>
    <xdr:cxnSp macro="">
      <xdr:nvCxnSpPr>
        <xdr:cNvPr id="134" name="直線コネクタ 133"/>
        <xdr:cNvCxnSpPr/>
      </xdr:nvCxnSpPr>
      <xdr:spPr>
        <a:xfrm>
          <a:off x="1447800" y="998423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4" name="楕円 143"/>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77995</xdr:rowOff>
    </xdr:from>
    <xdr:ext cx="762000" cy="259045"/>
    <xdr:sp macro="" textlink="">
      <xdr:nvSpPr>
        <xdr:cNvPr id="145" name="財政構造の弾力性該当値テキスト"/>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25146</xdr:rowOff>
    </xdr:from>
    <xdr:to>
      <xdr:col>19</xdr:col>
      <xdr:colOff>184150</xdr:colOff>
      <xdr:row>61</xdr:row>
      <xdr:rowOff>126746</xdr:rowOff>
    </xdr:to>
    <xdr:sp macro="" textlink="">
      <xdr:nvSpPr>
        <xdr:cNvPr id="146" name="楕円 145"/>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47" name="テキスト ボックス 14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51816</xdr:rowOff>
    </xdr:from>
    <xdr:to>
      <xdr:col>15</xdr:col>
      <xdr:colOff>133350</xdr:colOff>
      <xdr:row>60</xdr:row>
      <xdr:rowOff>153416</xdr:rowOff>
    </xdr:to>
    <xdr:sp macro="" textlink="">
      <xdr:nvSpPr>
        <xdr:cNvPr id="148" name="楕円 147"/>
        <xdr:cNvSpPr/>
      </xdr:nvSpPr>
      <xdr:spPr>
        <a:xfrm>
          <a:off x="3175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163593</xdr:rowOff>
    </xdr:from>
    <xdr:ext cx="762000" cy="259045"/>
    <xdr:sp macro="" textlink="">
      <xdr:nvSpPr>
        <xdr:cNvPr id="149" name="テキスト ボックス 148"/>
        <xdr:cNvSpPr txBox="1"/>
      </xdr:nvSpPr>
      <xdr:spPr>
        <a:xfrm>
          <a:off x="2844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0" name="楕円 149"/>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1" name="テキスト ボックス 150"/>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160782</xdr:rowOff>
    </xdr:from>
    <xdr:to>
      <xdr:col>7</xdr:col>
      <xdr:colOff>31750</xdr:colOff>
      <xdr:row>58</xdr:row>
      <xdr:rowOff>90932</xdr:rowOff>
    </xdr:to>
    <xdr:sp macro="" textlink="">
      <xdr:nvSpPr>
        <xdr:cNvPr id="152" name="楕円 151"/>
        <xdr:cNvSpPr/>
      </xdr:nvSpPr>
      <xdr:spPr>
        <a:xfrm>
          <a:off x="1397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101109</xdr:rowOff>
    </xdr:from>
    <xdr:ext cx="762000" cy="259045"/>
    <xdr:sp macro="" textlink="">
      <xdr:nvSpPr>
        <xdr:cNvPr id="153" name="テキスト ボックス 152"/>
        <xdr:cNvSpPr txBox="1"/>
      </xdr:nvSpPr>
      <xdr:spPr>
        <a:xfrm>
          <a:off x="1066800" y="970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22,619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これは、人件費は</a:t>
          </a:r>
          <a:r>
            <a:rPr kumimoji="1" lang="en-US" altLang="ja-JP" sz="1300">
              <a:latin typeface="ＭＳ Ｐゴシック" panose="020B0600070205080204" pitchFamily="50" charset="-128"/>
              <a:ea typeface="ＭＳ Ｐゴシック" panose="020B0600070205080204" pitchFamily="50" charset="-128"/>
            </a:rPr>
            <a:t>6,865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％）の減になった一方、物件費は</a:t>
          </a:r>
          <a:r>
            <a:rPr kumimoji="1" lang="en-US" altLang="ja-JP" sz="1300">
              <a:latin typeface="ＭＳ Ｐゴシック" panose="020B0600070205080204" pitchFamily="50" charset="-128"/>
              <a:ea typeface="ＭＳ Ｐゴシック" panose="020B0600070205080204" pitchFamily="50" charset="-128"/>
            </a:rPr>
            <a:t>54,065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の増となり、結果として増加となったことによるものである。人件費については副村長が退任したことにより減少したが、物件費については電算機器の更新費用の増などにより増加している。類似団体の平均と比較して良好であるが、抑制に努め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145377</xdr:rowOff>
    </xdr:from>
    <xdr:to>
      <xdr:col>23</xdr:col>
      <xdr:colOff>133350</xdr:colOff>
      <xdr:row>81</xdr:row>
      <xdr:rowOff>171368</xdr:rowOff>
    </xdr:to>
    <xdr:cxnSp macro="">
      <xdr:nvCxnSpPr>
        <xdr:cNvPr id="189" name="直線コネクタ 188"/>
        <xdr:cNvCxnSpPr/>
      </xdr:nvCxnSpPr>
      <xdr:spPr>
        <a:xfrm>
          <a:off x="4114800" y="14032827"/>
          <a:ext cx="83820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133404</xdr:rowOff>
    </xdr:from>
    <xdr:to>
      <xdr:col>19</xdr:col>
      <xdr:colOff>133350</xdr:colOff>
      <xdr:row>81</xdr:row>
      <xdr:rowOff>145377</xdr:rowOff>
    </xdr:to>
    <xdr:cxnSp macro="">
      <xdr:nvCxnSpPr>
        <xdr:cNvPr id="192" name="直線コネクタ 191"/>
        <xdr:cNvCxnSpPr/>
      </xdr:nvCxnSpPr>
      <xdr:spPr>
        <a:xfrm>
          <a:off x="3225800" y="14020854"/>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132917</xdr:rowOff>
    </xdr:from>
    <xdr:to>
      <xdr:col>15</xdr:col>
      <xdr:colOff>82550</xdr:colOff>
      <xdr:row>81</xdr:row>
      <xdr:rowOff>133404</xdr:rowOff>
    </xdr:to>
    <xdr:cxnSp macro="">
      <xdr:nvCxnSpPr>
        <xdr:cNvPr id="195" name="直線コネクタ 194"/>
        <xdr:cNvCxnSpPr/>
      </xdr:nvCxnSpPr>
      <xdr:spPr>
        <a:xfrm>
          <a:off x="2336800" y="14020367"/>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132795</xdr:rowOff>
    </xdr:from>
    <xdr:to>
      <xdr:col>11</xdr:col>
      <xdr:colOff>31750</xdr:colOff>
      <xdr:row>81</xdr:row>
      <xdr:rowOff>132917</xdr:rowOff>
    </xdr:to>
    <xdr:cxnSp macro="">
      <xdr:nvCxnSpPr>
        <xdr:cNvPr id="198" name="直線コネクタ 197"/>
        <xdr:cNvCxnSpPr/>
      </xdr:nvCxnSpPr>
      <xdr:spPr>
        <a:xfrm>
          <a:off x="1447800" y="14020245"/>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120568</xdr:rowOff>
    </xdr:from>
    <xdr:to>
      <xdr:col>23</xdr:col>
      <xdr:colOff>184150</xdr:colOff>
      <xdr:row>82</xdr:row>
      <xdr:rowOff>50718</xdr:rowOff>
    </xdr:to>
    <xdr:sp macro="" textlink="">
      <xdr:nvSpPr>
        <xdr:cNvPr id="208" name="楕円 207"/>
        <xdr:cNvSpPr/>
      </xdr:nvSpPr>
      <xdr:spPr>
        <a:xfrm>
          <a:off x="4902200" y="1400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41845</xdr:rowOff>
    </xdr:from>
    <xdr:ext cx="762000" cy="259045"/>
    <xdr:sp macro="" textlink="">
      <xdr:nvSpPr>
        <xdr:cNvPr id="209" name="人件費・物件費等の状況該当値テキスト"/>
        <xdr:cNvSpPr txBox="1"/>
      </xdr:nvSpPr>
      <xdr:spPr>
        <a:xfrm>
          <a:off x="5041900" y="139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94577</xdr:rowOff>
    </xdr:from>
    <xdr:to>
      <xdr:col>19</xdr:col>
      <xdr:colOff>184150</xdr:colOff>
      <xdr:row>82</xdr:row>
      <xdr:rowOff>24727</xdr:rowOff>
    </xdr:to>
    <xdr:sp macro="" textlink="">
      <xdr:nvSpPr>
        <xdr:cNvPr id="210" name="楕円 209"/>
        <xdr:cNvSpPr/>
      </xdr:nvSpPr>
      <xdr:spPr>
        <a:xfrm>
          <a:off x="4064000" y="139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34904</xdr:rowOff>
    </xdr:from>
    <xdr:ext cx="736600" cy="259045"/>
    <xdr:sp macro="" textlink="">
      <xdr:nvSpPr>
        <xdr:cNvPr id="211" name="テキスト ボックス 210"/>
        <xdr:cNvSpPr txBox="1"/>
      </xdr:nvSpPr>
      <xdr:spPr>
        <a:xfrm>
          <a:off x="3733800" y="1375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82604</xdr:rowOff>
    </xdr:from>
    <xdr:to>
      <xdr:col>15</xdr:col>
      <xdr:colOff>133350</xdr:colOff>
      <xdr:row>82</xdr:row>
      <xdr:rowOff>12754</xdr:rowOff>
    </xdr:to>
    <xdr:sp macro="" textlink="">
      <xdr:nvSpPr>
        <xdr:cNvPr id="212" name="楕円 211"/>
        <xdr:cNvSpPr/>
      </xdr:nvSpPr>
      <xdr:spPr>
        <a:xfrm>
          <a:off x="3175000" y="139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22931</xdr:rowOff>
    </xdr:from>
    <xdr:ext cx="762000" cy="259045"/>
    <xdr:sp macro="" textlink="">
      <xdr:nvSpPr>
        <xdr:cNvPr id="213" name="テキスト ボックス 212"/>
        <xdr:cNvSpPr txBox="1"/>
      </xdr:nvSpPr>
      <xdr:spPr>
        <a:xfrm>
          <a:off x="2844800" y="1373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82117</xdr:rowOff>
    </xdr:from>
    <xdr:to>
      <xdr:col>11</xdr:col>
      <xdr:colOff>82550</xdr:colOff>
      <xdr:row>82</xdr:row>
      <xdr:rowOff>12267</xdr:rowOff>
    </xdr:to>
    <xdr:sp macro="" textlink="">
      <xdr:nvSpPr>
        <xdr:cNvPr id="214" name="楕円 213"/>
        <xdr:cNvSpPr/>
      </xdr:nvSpPr>
      <xdr:spPr>
        <a:xfrm>
          <a:off x="2286000" y="139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22444</xdr:rowOff>
    </xdr:from>
    <xdr:ext cx="762000" cy="259045"/>
    <xdr:sp macro="" textlink="">
      <xdr:nvSpPr>
        <xdr:cNvPr id="215" name="テキスト ボックス 214"/>
        <xdr:cNvSpPr txBox="1"/>
      </xdr:nvSpPr>
      <xdr:spPr>
        <a:xfrm>
          <a:off x="1955800" y="137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81995</xdr:rowOff>
    </xdr:from>
    <xdr:to>
      <xdr:col>7</xdr:col>
      <xdr:colOff>31750</xdr:colOff>
      <xdr:row>82</xdr:row>
      <xdr:rowOff>12145</xdr:rowOff>
    </xdr:to>
    <xdr:sp macro="" textlink="">
      <xdr:nvSpPr>
        <xdr:cNvPr id="216" name="楕円 215"/>
        <xdr:cNvSpPr/>
      </xdr:nvSpPr>
      <xdr:spPr>
        <a:xfrm>
          <a:off x="1397000" y="13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22322</xdr:rowOff>
    </xdr:from>
    <xdr:ext cx="762000" cy="259045"/>
    <xdr:sp macro="" textlink="">
      <xdr:nvSpPr>
        <xdr:cNvPr id="217" name="テキスト ボックス 216"/>
        <xdr:cNvSpPr txBox="1"/>
      </xdr:nvSpPr>
      <xdr:spPr>
        <a:xfrm>
          <a:off x="1066800" y="137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類似団体平均を上回っている傾向が続いている。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従来の若年層の号給を抑制した給料体系を見直し、学歴、職務・職責に応じた号給になるよう調整を行い、以前まで抑制されていた昇給分を調整したことによりラスパイレス指数が増加したことに加え、職員の異動・経験年数の増加により、経験年数階層別職員数に変動があったため上回っていると考えられる。</a:t>
          </a:r>
        </a:p>
        <a:p>
          <a:r>
            <a:rPr kumimoji="1" lang="ja-JP" altLang="en-US" sz="1300">
              <a:latin typeface="ＭＳ Ｐゴシック" panose="020B0600070205080204" pitchFamily="50" charset="-128"/>
              <a:ea typeface="ＭＳ Ｐゴシック" panose="020B0600070205080204" pitchFamily="50" charset="-128"/>
            </a:rPr>
            <a:t>　引き続き、計画的な職員採用等により、年齢構成の不均等が解消されるように努めるなどして、給与の適正化を図る。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32173</xdr:rowOff>
    </xdr:from>
    <xdr:to>
      <xdr:col>81</xdr:col>
      <xdr:colOff>44450</xdr:colOff>
      <xdr:row>88</xdr:row>
      <xdr:rowOff>104563</xdr:rowOff>
    </xdr:to>
    <xdr:cxnSp macro="">
      <xdr:nvCxnSpPr>
        <xdr:cNvPr id="251" name="直線コネクタ 250"/>
        <xdr:cNvCxnSpPr/>
      </xdr:nvCxnSpPr>
      <xdr:spPr>
        <a:xfrm flipV="1">
          <a:off x="16179800" y="151197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64346</xdr:rowOff>
    </xdr:from>
    <xdr:to>
      <xdr:col>77</xdr:col>
      <xdr:colOff>44450</xdr:colOff>
      <xdr:row>88</xdr:row>
      <xdr:rowOff>104563</xdr:rowOff>
    </xdr:to>
    <xdr:cxnSp macro="">
      <xdr:nvCxnSpPr>
        <xdr:cNvPr id="254" name="直線コネクタ 253"/>
        <xdr:cNvCxnSpPr/>
      </xdr:nvCxnSpPr>
      <xdr:spPr>
        <a:xfrm>
          <a:off x="15290800" y="1515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64346</xdr:rowOff>
    </xdr:to>
    <xdr:cxnSp macro="">
      <xdr:nvCxnSpPr>
        <xdr:cNvPr id="257" name="直線コネクタ 256"/>
        <xdr:cNvCxnSpPr/>
      </xdr:nvCxnSpPr>
      <xdr:spPr>
        <a:xfrm>
          <a:off x="14401800" y="151278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88</xdr:row>
      <xdr:rowOff>40216</xdr:rowOff>
    </xdr:to>
    <xdr:cxnSp macro="">
      <xdr:nvCxnSpPr>
        <xdr:cNvPr id="260" name="直線コネクタ 259"/>
        <xdr:cNvCxnSpPr/>
      </xdr:nvCxnSpPr>
      <xdr:spPr>
        <a:xfrm>
          <a:off x="13512800" y="15015211"/>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152823</xdr:rowOff>
    </xdr:from>
    <xdr:to>
      <xdr:col>81</xdr:col>
      <xdr:colOff>95250</xdr:colOff>
      <xdr:row>88</xdr:row>
      <xdr:rowOff>82973</xdr:rowOff>
    </xdr:to>
    <xdr:sp macro="" textlink="">
      <xdr:nvSpPr>
        <xdr:cNvPr id="270" name="楕円 269"/>
        <xdr:cNvSpPr/>
      </xdr:nvSpPr>
      <xdr:spPr>
        <a:xfrm>
          <a:off x="169672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124900</xdr:rowOff>
    </xdr:from>
    <xdr:ext cx="762000" cy="259045"/>
    <xdr:sp macro="" textlink="">
      <xdr:nvSpPr>
        <xdr:cNvPr id="271" name="給与水準   （国との比較）該当値テキスト"/>
        <xdr:cNvSpPr txBox="1"/>
      </xdr:nvSpPr>
      <xdr:spPr>
        <a:xfrm>
          <a:off x="17106900" y="150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53763</xdr:rowOff>
    </xdr:from>
    <xdr:to>
      <xdr:col>77</xdr:col>
      <xdr:colOff>95250</xdr:colOff>
      <xdr:row>88</xdr:row>
      <xdr:rowOff>155363</xdr:rowOff>
    </xdr:to>
    <xdr:sp macro="" textlink="">
      <xdr:nvSpPr>
        <xdr:cNvPr id="272" name="楕円 271"/>
        <xdr:cNvSpPr/>
      </xdr:nvSpPr>
      <xdr:spPr>
        <a:xfrm>
          <a:off x="16129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140140</xdr:rowOff>
    </xdr:from>
    <xdr:ext cx="736600" cy="259045"/>
    <xdr:sp macro="" textlink="">
      <xdr:nvSpPr>
        <xdr:cNvPr id="273" name="テキスト ボックス 272"/>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13546</xdr:rowOff>
    </xdr:from>
    <xdr:to>
      <xdr:col>73</xdr:col>
      <xdr:colOff>44450</xdr:colOff>
      <xdr:row>88</xdr:row>
      <xdr:rowOff>115146</xdr:rowOff>
    </xdr:to>
    <xdr:sp macro="" textlink="">
      <xdr:nvSpPr>
        <xdr:cNvPr id="274" name="楕円 273"/>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99923</xdr:rowOff>
    </xdr:from>
    <xdr:ext cx="762000" cy="259045"/>
    <xdr:sp macro="" textlink="">
      <xdr:nvSpPr>
        <xdr:cNvPr id="275" name="テキスト ボックス 274"/>
        <xdr:cNvSpPr txBox="1"/>
      </xdr:nvSpPr>
      <xdr:spPr>
        <a:xfrm>
          <a:off x="14909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76" name="楕円 275"/>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77" name="テキスト ボックス 276"/>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78" name="楕円 277"/>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79" name="テキスト ボックス 27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0.31</a:t>
          </a:r>
          <a:r>
            <a:rPr kumimoji="1" lang="ja-JP" altLang="en-US" sz="1100">
              <a:latin typeface="ＭＳ Ｐゴシック" panose="020B0600070205080204" pitchFamily="50" charset="-128"/>
              <a:ea typeface="ＭＳ Ｐゴシック" panose="020B0600070205080204" pitchFamily="50" charset="-128"/>
            </a:rPr>
            <a:t>人減少した。</a:t>
          </a:r>
        </a:p>
        <a:p>
          <a:r>
            <a:rPr kumimoji="1" lang="ja-JP" altLang="en-US" sz="1100">
              <a:latin typeface="ＭＳ Ｐゴシック" panose="020B0600070205080204" pitchFamily="50" charset="-128"/>
              <a:ea typeface="ＭＳ Ｐゴシック" panose="020B0600070205080204" pitchFamily="50" charset="-128"/>
            </a:rPr>
            <a:t>従来から類似団体の平均と比較して少ない職員数となっている。</a:t>
          </a:r>
        </a:p>
        <a:p>
          <a:r>
            <a:rPr kumimoji="1" lang="ja-JP" altLang="en-US" sz="1100">
              <a:latin typeface="ＭＳ Ｐゴシック" panose="020B0600070205080204" pitchFamily="50" charset="-128"/>
              <a:ea typeface="ＭＳ Ｐゴシック" panose="020B0600070205080204" pitchFamily="50" charset="-128"/>
            </a:rPr>
            <a:t>地方分権や少子高齢化・ＩＴ化・国際化の進展など行政を取り巻く社会環境の急激な変化により、住民のニーズにあった施策の必要性が求められている中、業務量は増加傾向であるが、一層の人材育成を推進し、職員個々の資質向上を図ることにより最低限の職員で、より良いサービスを提供できるようにし、職員数の抑制を図っていく必要がある。</a:t>
          </a:r>
        </a:p>
        <a:p>
          <a:r>
            <a:rPr kumimoji="1" lang="ja-JP" altLang="en-US" sz="1100">
              <a:latin typeface="ＭＳ Ｐゴシック" panose="020B0600070205080204" pitchFamily="50" charset="-128"/>
              <a:ea typeface="ＭＳ Ｐゴシック" panose="020B0600070205080204" pitchFamily="50" charset="-128"/>
            </a:rPr>
            <a:t>　今後も定員管理の適正化については定員適正化計画により、的確に必要人員を見定めながら運用していく。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143878</xdr:rowOff>
    </xdr:from>
    <xdr:to>
      <xdr:col>81</xdr:col>
      <xdr:colOff>44450</xdr:colOff>
      <xdr:row>60</xdr:row>
      <xdr:rowOff>151359</xdr:rowOff>
    </xdr:to>
    <xdr:cxnSp macro="">
      <xdr:nvCxnSpPr>
        <xdr:cNvPr id="311" name="直線コネクタ 310"/>
        <xdr:cNvCxnSpPr/>
      </xdr:nvCxnSpPr>
      <xdr:spPr>
        <a:xfrm flipV="1">
          <a:off x="16179800" y="10430878"/>
          <a:ext cx="8382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151359</xdr:rowOff>
    </xdr:from>
    <xdr:to>
      <xdr:col>77</xdr:col>
      <xdr:colOff>44450</xdr:colOff>
      <xdr:row>60</xdr:row>
      <xdr:rowOff>157391</xdr:rowOff>
    </xdr:to>
    <xdr:cxnSp macro="">
      <xdr:nvCxnSpPr>
        <xdr:cNvPr id="314" name="直線コネクタ 313"/>
        <xdr:cNvCxnSpPr/>
      </xdr:nvCxnSpPr>
      <xdr:spPr>
        <a:xfrm flipV="1">
          <a:off x="15290800" y="1043835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149187</xdr:rowOff>
    </xdr:from>
    <xdr:to>
      <xdr:col>72</xdr:col>
      <xdr:colOff>203200</xdr:colOff>
      <xdr:row>60</xdr:row>
      <xdr:rowOff>157391</xdr:rowOff>
    </xdr:to>
    <xdr:cxnSp macro="">
      <xdr:nvCxnSpPr>
        <xdr:cNvPr id="317" name="直線コネクタ 316"/>
        <xdr:cNvCxnSpPr/>
      </xdr:nvCxnSpPr>
      <xdr:spPr>
        <a:xfrm>
          <a:off x="14401800" y="10436187"/>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143637</xdr:rowOff>
    </xdr:from>
    <xdr:to>
      <xdr:col>68</xdr:col>
      <xdr:colOff>152400</xdr:colOff>
      <xdr:row>60</xdr:row>
      <xdr:rowOff>149187</xdr:rowOff>
    </xdr:to>
    <xdr:cxnSp macro="">
      <xdr:nvCxnSpPr>
        <xdr:cNvPr id="320" name="直線コネクタ 319"/>
        <xdr:cNvCxnSpPr/>
      </xdr:nvCxnSpPr>
      <xdr:spPr>
        <a:xfrm>
          <a:off x="13512800" y="10430637"/>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93078</xdr:rowOff>
    </xdr:from>
    <xdr:to>
      <xdr:col>81</xdr:col>
      <xdr:colOff>95250</xdr:colOff>
      <xdr:row>61</xdr:row>
      <xdr:rowOff>23228</xdr:rowOff>
    </xdr:to>
    <xdr:sp macro="" textlink="">
      <xdr:nvSpPr>
        <xdr:cNvPr id="330" name="楕円 329"/>
        <xdr:cNvSpPr/>
      </xdr:nvSpPr>
      <xdr:spPr>
        <a:xfrm>
          <a:off x="16967200" y="103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14355</xdr:rowOff>
    </xdr:from>
    <xdr:ext cx="762000" cy="259045"/>
    <xdr:sp macro="" textlink="">
      <xdr:nvSpPr>
        <xdr:cNvPr id="331" name="定員管理の状況該当値テキスト"/>
        <xdr:cNvSpPr txBox="1"/>
      </xdr:nvSpPr>
      <xdr:spPr>
        <a:xfrm>
          <a:off x="17106900" y="1030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100559</xdr:rowOff>
    </xdr:from>
    <xdr:to>
      <xdr:col>77</xdr:col>
      <xdr:colOff>95250</xdr:colOff>
      <xdr:row>61</xdr:row>
      <xdr:rowOff>30709</xdr:rowOff>
    </xdr:to>
    <xdr:sp macro="" textlink="">
      <xdr:nvSpPr>
        <xdr:cNvPr id="332" name="楕円 331"/>
        <xdr:cNvSpPr/>
      </xdr:nvSpPr>
      <xdr:spPr>
        <a:xfrm>
          <a:off x="16129000" y="103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40886</xdr:rowOff>
    </xdr:from>
    <xdr:ext cx="736600" cy="259045"/>
    <xdr:sp macro="" textlink="">
      <xdr:nvSpPr>
        <xdr:cNvPr id="333" name="テキスト ボックス 332"/>
        <xdr:cNvSpPr txBox="1"/>
      </xdr:nvSpPr>
      <xdr:spPr>
        <a:xfrm>
          <a:off x="15798800" y="1015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106591</xdr:rowOff>
    </xdr:from>
    <xdr:to>
      <xdr:col>73</xdr:col>
      <xdr:colOff>44450</xdr:colOff>
      <xdr:row>61</xdr:row>
      <xdr:rowOff>36741</xdr:rowOff>
    </xdr:to>
    <xdr:sp macro="" textlink="">
      <xdr:nvSpPr>
        <xdr:cNvPr id="334" name="楕円 333"/>
        <xdr:cNvSpPr/>
      </xdr:nvSpPr>
      <xdr:spPr>
        <a:xfrm>
          <a:off x="15240000" y="1039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46918</xdr:rowOff>
    </xdr:from>
    <xdr:ext cx="762000" cy="259045"/>
    <xdr:sp macro="" textlink="">
      <xdr:nvSpPr>
        <xdr:cNvPr id="335" name="テキスト ボックス 334"/>
        <xdr:cNvSpPr txBox="1"/>
      </xdr:nvSpPr>
      <xdr:spPr>
        <a:xfrm>
          <a:off x="14909800" y="1016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98387</xdr:rowOff>
    </xdr:from>
    <xdr:to>
      <xdr:col>68</xdr:col>
      <xdr:colOff>203200</xdr:colOff>
      <xdr:row>61</xdr:row>
      <xdr:rowOff>28537</xdr:rowOff>
    </xdr:to>
    <xdr:sp macro="" textlink="">
      <xdr:nvSpPr>
        <xdr:cNvPr id="336" name="楕円 335"/>
        <xdr:cNvSpPr/>
      </xdr:nvSpPr>
      <xdr:spPr>
        <a:xfrm>
          <a:off x="14351000" y="103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38714</xdr:rowOff>
    </xdr:from>
    <xdr:ext cx="762000" cy="259045"/>
    <xdr:sp macro="" textlink="">
      <xdr:nvSpPr>
        <xdr:cNvPr id="337" name="テキスト ボックス 336"/>
        <xdr:cNvSpPr txBox="1"/>
      </xdr:nvSpPr>
      <xdr:spPr>
        <a:xfrm>
          <a:off x="14020800" y="1015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92837</xdr:rowOff>
    </xdr:from>
    <xdr:to>
      <xdr:col>64</xdr:col>
      <xdr:colOff>152400</xdr:colOff>
      <xdr:row>61</xdr:row>
      <xdr:rowOff>22987</xdr:rowOff>
    </xdr:to>
    <xdr:sp macro="" textlink="">
      <xdr:nvSpPr>
        <xdr:cNvPr id="338" name="楕円 337"/>
        <xdr:cNvSpPr/>
      </xdr:nvSpPr>
      <xdr:spPr>
        <a:xfrm>
          <a:off x="13462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33164</xdr:rowOff>
    </xdr:from>
    <xdr:ext cx="762000" cy="259045"/>
    <xdr:sp macro="" textlink="">
      <xdr:nvSpPr>
        <xdr:cNvPr id="339" name="テキスト ボックス 338"/>
        <xdr:cNvSpPr txBox="1"/>
      </xdr:nvSpPr>
      <xdr:spPr>
        <a:xfrm>
          <a:off x="13131800" y="10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直近３カ年の平均が前年度と比較して、</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ポイント改善している。</a:t>
          </a:r>
        </a:p>
        <a:p>
          <a:r>
            <a:rPr kumimoji="1" lang="ja-JP" altLang="en-US" sz="900">
              <a:latin typeface="ＭＳ Ｐゴシック" panose="020B0600070205080204" pitchFamily="50" charset="-128"/>
              <a:ea typeface="ＭＳ Ｐゴシック" panose="020B0600070205080204" pitchFamily="50" charset="-128"/>
            </a:rPr>
            <a:t>単年度の比率では、平成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年度が△</a:t>
          </a:r>
          <a:r>
            <a:rPr kumimoji="1" lang="en-US" altLang="ja-JP" sz="900">
              <a:latin typeface="ＭＳ Ｐゴシック" panose="020B0600070205080204" pitchFamily="50" charset="-128"/>
              <a:ea typeface="ＭＳ Ｐゴシック" panose="020B0600070205080204" pitchFamily="50" charset="-128"/>
            </a:rPr>
            <a:t>2.08355</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年度が△</a:t>
          </a:r>
          <a:r>
            <a:rPr kumimoji="1" lang="en-US" altLang="ja-JP" sz="900">
              <a:latin typeface="ＭＳ Ｐゴシック" panose="020B0600070205080204" pitchFamily="50" charset="-128"/>
              <a:ea typeface="ＭＳ Ｐゴシック" panose="020B0600070205080204" pitchFamily="50" charset="-128"/>
            </a:rPr>
            <a:t>2.22742</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年度が△</a:t>
          </a:r>
          <a:r>
            <a:rPr kumimoji="1" lang="en-US" altLang="ja-JP" sz="900">
              <a:latin typeface="ＭＳ Ｐゴシック" panose="020B0600070205080204" pitchFamily="50" charset="-128"/>
              <a:ea typeface="ＭＳ Ｐゴシック" panose="020B0600070205080204" pitchFamily="50" charset="-128"/>
            </a:rPr>
            <a:t>2.25078</a:t>
          </a:r>
          <a:r>
            <a:rPr kumimoji="1" lang="ja-JP" altLang="en-US" sz="900">
              <a:latin typeface="ＭＳ Ｐゴシック" panose="020B0600070205080204" pitchFamily="50" charset="-128"/>
              <a:ea typeface="ＭＳ Ｐゴシック" panose="020B0600070205080204" pitchFamily="50" charset="-128"/>
            </a:rPr>
            <a:t>％　となっている。</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年度の単年度の比率では、前年度と比較し</a:t>
          </a:r>
          <a:r>
            <a:rPr kumimoji="1" lang="en-US" altLang="ja-JP" sz="900">
              <a:latin typeface="ＭＳ Ｐゴシック" panose="020B0600070205080204" pitchFamily="50" charset="-128"/>
              <a:ea typeface="ＭＳ Ｐゴシック" panose="020B0600070205080204" pitchFamily="50" charset="-128"/>
            </a:rPr>
            <a:t>0.02336</a:t>
          </a:r>
          <a:r>
            <a:rPr kumimoji="1" lang="ja-JP" altLang="en-US" sz="900">
              <a:latin typeface="ＭＳ Ｐゴシック" panose="020B0600070205080204" pitchFamily="50" charset="-128"/>
              <a:ea typeface="ＭＳ Ｐゴシック" panose="020B0600070205080204" pitchFamily="50" charset="-128"/>
            </a:rPr>
            <a:t>ポイント改善している。これは、平成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年度で借り入れた臨時財政対策債や平成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で借り入れた緊急防災・減災事業債の元金の償還が始まったものがあることから、公債費の元利償還金の額が増加している一方、改善の要因となる、基準財政需要額に算入される公債費が増加していること、また、標準税収入額が増加したことなどが要因となっている。</a:t>
          </a:r>
        </a:p>
        <a:p>
          <a:r>
            <a:rPr kumimoji="1" lang="ja-JP" altLang="en-US" sz="900">
              <a:latin typeface="ＭＳ Ｐゴシック" panose="020B0600070205080204" pitchFamily="50" charset="-128"/>
              <a:ea typeface="ＭＳ Ｐゴシック" panose="020B0600070205080204" pitchFamily="50" charset="-128"/>
            </a:rPr>
            <a:t>　早期健全化基準と比較すると</a:t>
          </a:r>
          <a:r>
            <a:rPr kumimoji="1" lang="en-US" altLang="ja-JP" sz="900">
              <a:latin typeface="ＭＳ Ｐゴシック" panose="020B0600070205080204" pitchFamily="50" charset="-128"/>
              <a:ea typeface="ＭＳ Ｐゴシック" panose="020B0600070205080204" pitchFamily="50" charset="-128"/>
            </a:rPr>
            <a:t>27.1</a:t>
          </a:r>
          <a:r>
            <a:rPr kumimoji="1" lang="ja-JP" altLang="en-US" sz="900">
              <a:latin typeface="ＭＳ Ｐゴシック" panose="020B0600070205080204" pitchFamily="50" charset="-128"/>
              <a:ea typeface="ＭＳ Ｐゴシック" panose="020B0600070205080204" pitchFamily="50" charset="-128"/>
            </a:rPr>
            <a:t>ポイント良好な数値となっており、まったく問題はないものと考えられる。近年では起債した</a:t>
          </a:r>
          <a:r>
            <a:rPr kumimoji="1" lang="en-US" altLang="ja-JP" sz="900">
              <a:latin typeface="ＭＳ Ｐゴシック" panose="020B0600070205080204" pitchFamily="50" charset="-128"/>
              <a:ea typeface="ＭＳ Ｐゴシック" panose="020B0600070205080204" pitchFamily="50" charset="-128"/>
            </a:rPr>
            <a:t>70</a:t>
          </a:r>
          <a:r>
            <a:rPr kumimoji="1" lang="ja-JP" altLang="en-US" sz="900">
              <a:latin typeface="ＭＳ Ｐゴシック" panose="020B0600070205080204" pitchFamily="50" charset="-128"/>
              <a:ea typeface="ＭＳ Ｐゴシック" panose="020B0600070205080204" pitchFamily="50" charset="-128"/>
            </a:rPr>
            <a:t>％が交付税措置される緊急防災・減債事業債を活用した事業を行っているが、数値にとらわれることなく、このような財政上有利な起債を積極的に活用していくことも必要と思われる。　　</a:t>
          </a:r>
          <a:r>
            <a:rPr kumimoji="1" lang="ja-JP" altLang="en-US" sz="10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86360</xdr:rowOff>
    </xdr:to>
    <xdr:cxnSp macro="">
      <xdr:nvCxnSpPr>
        <xdr:cNvPr id="372" name="直線コネクタ 371"/>
        <xdr:cNvCxnSpPr/>
      </xdr:nvCxnSpPr>
      <xdr:spPr>
        <a:xfrm flipV="1">
          <a:off x="16179800" y="64139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86360</xdr:rowOff>
    </xdr:to>
    <xdr:cxnSp macro="">
      <xdr:nvCxnSpPr>
        <xdr:cNvPr id="375" name="直線コネクタ 374"/>
        <xdr:cNvCxnSpPr/>
      </xdr:nvCxnSpPr>
      <xdr:spPr>
        <a:xfrm>
          <a:off x="15290800" y="64139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70273</xdr:rowOff>
    </xdr:to>
    <xdr:cxnSp macro="">
      <xdr:nvCxnSpPr>
        <xdr:cNvPr id="378" name="直線コネクタ 377"/>
        <xdr:cNvCxnSpPr/>
      </xdr:nvCxnSpPr>
      <xdr:spPr>
        <a:xfrm>
          <a:off x="14401800" y="63817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86360</xdr:rowOff>
    </xdr:to>
    <xdr:cxnSp macro="">
      <xdr:nvCxnSpPr>
        <xdr:cNvPr id="381" name="直線コネクタ 380"/>
        <xdr:cNvCxnSpPr/>
      </xdr:nvCxnSpPr>
      <xdr:spPr>
        <a:xfrm flipV="1">
          <a:off x="13512800" y="63817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391" name="楕円 390"/>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112200</xdr:rowOff>
    </xdr:from>
    <xdr:ext cx="762000" cy="259045"/>
    <xdr:sp macro="" textlink="">
      <xdr:nvSpPr>
        <xdr:cNvPr id="392" name="公債費負担の状況該当値テキスト"/>
        <xdr:cNvSpPr txBox="1"/>
      </xdr:nvSpPr>
      <xdr:spPr>
        <a:xfrm>
          <a:off x="17106900" y="62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393" name="楕円 392"/>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147337</xdr:rowOff>
    </xdr:from>
    <xdr:ext cx="736600" cy="259045"/>
    <xdr:sp macro="" textlink="">
      <xdr:nvSpPr>
        <xdr:cNvPr id="394" name="テキスト ボックス 393"/>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19473</xdr:rowOff>
    </xdr:from>
    <xdr:to>
      <xdr:col>73</xdr:col>
      <xdr:colOff>44450</xdr:colOff>
      <xdr:row>37</xdr:row>
      <xdr:rowOff>121073</xdr:rowOff>
    </xdr:to>
    <xdr:sp macro="" textlink="">
      <xdr:nvSpPr>
        <xdr:cNvPr id="395" name="楕円 394"/>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131250</xdr:rowOff>
    </xdr:from>
    <xdr:ext cx="762000" cy="259045"/>
    <xdr:sp macro="" textlink="">
      <xdr:nvSpPr>
        <xdr:cNvPr id="396" name="テキスト ボックス 395"/>
        <xdr:cNvSpPr txBox="1"/>
      </xdr:nvSpPr>
      <xdr:spPr>
        <a:xfrm>
          <a:off x="14909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397" name="楕円 396"/>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8" name="テキスト ボックス 397"/>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399" name="楕円 398"/>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147337</xdr:rowOff>
    </xdr:from>
    <xdr:ext cx="762000" cy="259045"/>
    <xdr:sp macro="" textlink="">
      <xdr:nvSpPr>
        <xdr:cNvPr id="400" name="テキスト ボックス 399"/>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将来的に予想される負担額に対して、それらに充当可能な基金等の財源が上回るため数値は無いが、実数値は△</a:t>
          </a:r>
          <a:r>
            <a:rPr kumimoji="1" lang="en-US" altLang="ja-JP" sz="1100">
              <a:latin typeface="ＭＳ Ｐゴシック" panose="020B0600070205080204" pitchFamily="50" charset="-128"/>
              <a:ea typeface="ＭＳ Ｐゴシック" panose="020B0600070205080204" pitchFamily="50" charset="-128"/>
            </a:rPr>
            <a:t>329 .00</a:t>
          </a:r>
          <a:r>
            <a:rPr kumimoji="1" lang="ja-JP" altLang="en-US" sz="1100">
              <a:latin typeface="ＭＳ Ｐゴシック" panose="020B0600070205080204" pitchFamily="50" charset="-128"/>
              <a:ea typeface="ＭＳ Ｐゴシック" panose="020B0600070205080204" pitchFamily="50" charset="-128"/>
            </a:rPr>
            <a:t>％で、前年度数値（△</a:t>
          </a:r>
          <a:r>
            <a:rPr kumimoji="1" lang="en-US" altLang="ja-JP" sz="1100">
              <a:latin typeface="ＭＳ Ｐゴシック" panose="020B0600070205080204" pitchFamily="50" charset="-128"/>
              <a:ea typeface="ＭＳ Ｐゴシック" panose="020B0600070205080204" pitchFamily="50" charset="-128"/>
            </a:rPr>
            <a:t>323 .</a:t>
          </a:r>
          <a:r>
            <a:rPr kumimoji="1" lang="ja-JP" altLang="en-US" sz="1100">
              <a:latin typeface="ＭＳ Ｐゴシック" panose="020B0600070205080204" pitchFamily="50" charset="-128"/>
              <a:ea typeface="ＭＳ Ｐゴシック" panose="020B0600070205080204" pitchFamily="50" charset="-128"/>
            </a:rPr>
            <a:t>８</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ポイント良化した。</a:t>
          </a:r>
        </a:p>
        <a:p>
          <a:r>
            <a:rPr kumimoji="1" lang="ja-JP" altLang="en-US" sz="1100">
              <a:latin typeface="ＭＳ Ｐゴシック" panose="020B0600070205080204" pitchFamily="50" charset="-128"/>
              <a:ea typeface="ＭＳ Ｐゴシック" panose="020B0600070205080204" pitchFamily="50" charset="-128"/>
            </a:rPr>
            <a:t>　これは、主に地方債の現在高の減少等により、将来負担額が全体で</a:t>
          </a:r>
          <a:r>
            <a:rPr kumimoji="1" lang="en-US" altLang="ja-JP" sz="1100">
              <a:latin typeface="ＭＳ Ｐゴシック" panose="020B0600070205080204" pitchFamily="50" charset="-128"/>
              <a:ea typeface="ＭＳ Ｐゴシック" panose="020B0600070205080204" pitchFamily="50" charset="-128"/>
            </a:rPr>
            <a:t>97,578</a:t>
          </a:r>
          <a:r>
            <a:rPr kumimoji="1" lang="ja-JP" altLang="en-US" sz="1100">
              <a:latin typeface="ＭＳ Ｐゴシック" panose="020B0600070205080204" pitchFamily="50" charset="-128"/>
              <a:ea typeface="ＭＳ Ｐゴシック" panose="020B0600070205080204" pitchFamily="50" charset="-128"/>
            </a:rPr>
            <a:t>千円減少した一方、充当可能財源も基準財政需要額算入見込額の減少等により</a:t>
          </a:r>
          <a:r>
            <a:rPr kumimoji="1" lang="en-US" altLang="ja-JP" sz="1100">
              <a:latin typeface="ＭＳ Ｐゴシック" panose="020B0600070205080204" pitchFamily="50" charset="-128"/>
              <a:ea typeface="ＭＳ Ｐゴシック" panose="020B0600070205080204" pitchFamily="50" charset="-128"/>
            </a:rPr>
            <a:t>20,549</a:t>
          </a:r>
          <a:r>
            <a:rPr kumimoji="1" lang="ja-JP" altLang="en-US" sz="1100">
              <a:latin typeface="ＭＳ Ｐゴシック" panose="020B0600070205080204" pitchFamily="50" charset="-128"/>
              <a:ea typeface="ＭＳ Ｐゴシック" panose="020B0600070205080204" pitchFamily="50" charset="-128"/>
            </a:rPr>
            <a:t>千円減少したため、比較して将来負担額の減少が上回ったことが要因となっている。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数値は類似団体の中でも良好となっていることから、さらなる財政健全化に努め数値の維持を図る。</a:t>
          </a: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
3,114
89.58
2,355,887
2,118,710
200,484
1,422,827
361,620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副村長退任による減等により、前年度比</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ポイントの減となった。</a:t>
          </a:r>
        </a:p>
        <a:p>
          <a:r>
            <a:rPr kumimoji="1" lang="ja-JP" altLang="en-US" sz="1000">
              <a:latin typeface="ＭＳ Ｐゴシック" panose="020B0600070205080204" pitchFamily="50" charset="-128"/>
              <a:ea typeface="ＭＳ Ｐゴシック" panose="020B0600070205080204" pitchFamily="50" charset="-128"/>
            </a:rPr>
            <a:t>　類似団体の平均を若干上回っているが、地方分権や少子高齢化・ＩＴ化・国際化の進展など行政を取り巻く社会環境の急激な変化により、住民のニーズにあった施策の必要性が求められている中、業務量は増加傾向であるが、より一層の人材育成を推進し、職員個人個人の資質の向上を図りながら、人件費全体について今後も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31750</xdr:rowOff>
    </xdr:from>
    <xdr:to>
      <xdr:col>24</xdr:col>
      <xdr:colOff>25400</xdr:colOff>
      <xdr:row>36</xdr:row>
      <xdr:rowOff>58420</xdr:rowOff>
    </xdr:to>
    <xdr:cxnSp macro="">
      <xdr:nvCxnSpPr>
        <xdr:cNvPr id="66" name="直線コネクタ 65"/>
        <xdr:cNvCxnSpPr/>
      </xdr:nvCxnSpPr>
      <xdr:spPr>
        <a:xfrm flipV="1">
          <a:off x="3987800" y="6203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xdr:rowOff>
    </xdr:from>
    <xdr:to>
      <xdr:col>19</xdr:col>
      <xdr:colOff>187325</xdr:colOff>
      <xdr:row>36</xdr:row>
      <xdr:rowOff>58420</xdr:rowOff>
    </xdr:to>
    <xdr:cxnSp macro="">
      <xdr:nvCxnSpPr>
        <xdr:cNvPr id="69" name="直線コネクタ 68"/>
        <xdr:cNvCxnSpPr/>
      </xdr:nvCxnSpPr>
      <xdr:spPr>
        <a:xfrm>
          <a:off x="3098800" y="6173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142240</xdr:rowOff>
    </xdr:from>
    <xdr:to>
      <xdr:col>15</xdr:col>
      <xdr:colOff>98425</xdr:colOff>
      <xdr:row>36</xdr:row>
      <xdr:rowOff>1270</xdr:rowOff>
    </xdr:to>
    <xdr:cxnSp macro="">
      <xdr:nvCxnSpPr>
        <xdr:cNvPr id="72" name="直線コネクタ 71"/>
        <xdr:cNvCxnSpPr/>
      </xdr:nvCxnSpPr>
      <xdr:spPr>
        <a:xfrm>
          <a:off x="2209800" y="6142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111760</xdr:rowOff>
    </xdr:from>
    <xdr:to>
      <xdr:col>11</xdr:col>
      <xdr:colOff>9525</xdr:colOff>
      <xdr:row>35</xdr:row>
      <xdr:rowOff>142240</xdr:rowOff>
    </xdr:to>
    <xdr:cxnSp macro="">
      <xdr:nvCxnSpPr>
        <xdr:cNvPr id="75" name="直線コネクタ 74"/>
        <xdr:cNvCxnSpPr/>
      </xdr:nvCxnSpPr>
      <xdr:spPr>
        <a:xfrm>
          <a:off x="1320800" y="6112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152400</xdr:rowOff>
    </xdr:from>
    <xdr:to>
      <xdr:col>24</xdr:col>
      <xdr:colOff>76200</xdr:colOff>
      <xdr:row>36</xdr:row>
      <xdr:rowOff>82550</xdr:rowOff>
    </xdr:to>
    <xdr:sp macro="" textlink="">
      <xdr:nvSpPr>
        <xdr:cNvPr id="85" name="楕円 84"/>
        <xdr:cNvSpPr/>
      </xdr:nvSpPr>
      <xdr:spPr>
        <a:xfrm>
          <a:off x="4775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124477</xdr:rowOff>
    </xdr:from>
    <xdr:ext cx="762000" cy="259045"/>
    <xdr:sp macro="" textlink="">
      <xdr:nvSpPr>
        <xdr:cNvPr id="86" name="人件費該当値テキスト"/>
        <xdr:cNvSpPr txBox="1"/>
      </xdr:nvSpPr>
      <xdr:spPr>
        <a:xfrm>
          <a:off x="4914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121920</xdr:rowOff>
    </xdr:from>
    <xdr:to>
      <xdr:col>15</xdr:col>
      <xdr:colOff>149225</xdr:colOff>
      <xdr:row>36</xdr:row>
      <xdr:rowOff>52070</xdr:rowOff>
    </xdr:to>
    <xdr:sp macro="" textlink="">
      <xdr:nvSpPr>
        <xdr:cNvPr id="89" name="楕円 88"/>
        <xdr:cNvSpPr/>
      </xdr:nvSpPr>
      <xdr:spPr>
        <a:xfrm>
          <a:off x="3048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36847</xdr:rowOff>
    </xdr:from>
    <xdr:ext cx="762000" cy="259045"/>
    <xdr:sp macro="" textlink="">
      <xdr:nvSpPr>
        <xdr:cNvPr id="90" name="テキスト ボックス 89"/>
        <xdr:cNvSpPr txBox="1"/>
      </xdr:nvSpPr>
      <xdr:spPr>
        <a:xfrm>
          <a:off x="2717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91440</xdr:rowOff>
    </xdr:from>
    <xdr:to>
      <xdr:col>11</xdr:col>
      <xdr:colOff>60325</xdr:colOff>
      <xdr:row>36</xdr:row>
      <xdr:rowOff>21590</xdr:rowOff>
    </xdr:to>
    <xdr:sp macro="" textlink="">
      <xdr:nvSpPr>
        <xdr:cNvPr id="91" name="楕円 90"/>
        <xdr:cNvSpPr/>
      </xdr:nvSpPr>
      <xdr:spPr>
        <a:xfrm>
          <a:off x="2159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31767</xdr:rowOff>
    </xdr:from>
    <xdr:ext cx="762000" cy="259045"/>
    <xdr:sp macro="" textlink="">
      <xdr:nvSpPr>
        <xdr:cNvPr id="92" name="テキスト ボックス 91"/>
        <xdr:cNvSpPr txBox="1"/>
      </xdr:nvSpPr>
      <xdr:spPr>
        <a:xfrm>
          <a:off x="1828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60960</xdr:rowOff>
    </xdr:from>
    <xdr:to>
      <xdr:col>6</xdr:col>
      <xdr:colOff>171450</xdr:colOff>
      <xdr:row>35</xdr:row>
      <xdr:rowOff>162560</xdr:rowOff>
    </xdr:to>
    <xdr:sp macro="" textlink="">
      <xdr:nvSpPr>
        <xdr:cNvPr id="93" name="楕円 92"/>
        <xdr:cNvSpPr/>
      </xdr:nvSpPr>
      <xdr:spPr>
        <a:xfrm>
          <a:off x="1270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1287</xdr:rowOff>
    </xdr:from>
    <xdr:ext cx="762000" cy="259045"/>
    <xdr:sp macro="" textlink="">
      <xdr:nvSpPr>
        <xdr:cNvPr id="94" name="テキスト ボックス 93"/>
        <xdr:cNvSpPr txBox="1"/>
      </xdr:nvSpPr>
      <xdr:spPr>
        <a:xfrm>
          <a:off x="939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類似団体の平均値を上回っていることから、　物件費の削減を進めているが、引き続き他団体との比較検証を行い、改善点を見いだし是正を行う。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99568</xdr:rowOff>
    </xdr:from>
    <xdr:to>
      <xdr:col>82</xdr:col>
      <xdr:colOff>107950</xdr:colOff>
      <xdr:row>18</xdr:row>
      <xdr:rowOff>113284</xdr:rowOff>
    </xdr:to>
    <xdr:cxnSp macro="">
      <xdr:nvCxnSpPr>
        <xdr:cNvPr id="124" name="直線コネクタ 123"/>
        <xdr:cNvCxnSpPr/>
      </xdr:nvCxnSpPr>
      <xdr:spPr>
        <a:xfrm flipV="1">
          <a:off x="15671800" y="31856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113284</xdr:rowOff>
    </xdr:to>
    <xdr:cxnSp macro="">
      <xdr:nvCxnSpPr>
        <xdr:cNvPr id="127" name="直線コネクタ 126"/>
        <xdr:cNvCxnSpPr/>
      </xdr:nvCxnSpPr>
      <xdr:spPr>
        <a:xfrm>
          <a:off x="14782800" y="3190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108712</xdr:rowOff>
    </xdr:to>
    <xdr:cxnSp macro="">
      <xdr:nvCxnSpPr>
        <xdr:cNvPr id="130" name="直線コネクタ 129"/>
        <xdr:cNvCxnSpPr/>
      </xdr:nvCxnSpPr>
      <xdr:spPr>
        <a:xfrm flipV="1">
          <a:off x="13893800" y="3190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72136</xdr:rowOff>
    </xdr:from>
    <xdr:to>
      <xdr:col>69</xdr:col>
      <xdr:colOff>92075</xdr:colOff>
      <xdr:row>18</xdr:row>
      <xdr:rowOff>108712</xdr:rowOff>
    </xdr:to>
    <xdr:cxnSp macro="">
      <xdr:nvCxnSpPr>
        <xdr:cNvPr id="133" name="直線コネクタ 132"/>
        <xdr:cNvCxnSpPr/>
      </xdr:nvCxnSpPr>
      <xdr:spPr>
        <a:xfrm>
          <a:off x="13004800" y="3158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3" name="楕円 142"/>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4" name="物件費該当値テキスト"/>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62484</xdr:rowOff>
    </xdr:from>
    <xdr:to>
      <xdr:col>78</xdr:col>
      <xdr:colOff>120650</xdr:colOff>
      <xdr:row>18</xdr:row>
      <xdr:rowOff>164084</xdr:rowOff>
    </xdr:to>
    <xdr:sp macro="" textlink="">
      <xdr:nvSpPr>
        <xdr:cNvPr id="145" name="楕円 144"/>
        <xdr:cNvSpPr/>
      </xdr:nvSpPr>
      <xdr:spPr>
        <a:xfrm>
          <a:off x="15621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148861</xdr:rowOff>
    </xdr:from>
    <xdr:ext cx="736600" cy="259045"/>
    <xdr:sp macro="" textlink="">
      <xdr:nvSpPr>
        <xdr:cNvPr id="146" name="テキスト ボックス 145"/>
        <xdr:cNvSpPr txBox="1"/>
      </xdr:nvSpPr>
      <xdr:spPr>
        <a:xfrm>
          <a:off x="15290800" y="323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7" name="楕円 146"/>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8" name="テキスト ボックス 147"/>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49" name="楕円 148"/>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50" name="テキスト ボックス 149"/>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21336</xdr:rowOff>
    </xdr:from>
    <xdr:to>
      <xdr:col>65</xdr:col>
      <xdr:colOff>53975</xdr:colOff>
      <xdr:row>18</xdr:row>
      <xdr:rowOff>122936</xdr:rowOff>
    </xdr:to>
    <xdr:sp macro="" textlink="">
      <xdr:nvSpPr>
        <xdr:cNvPr id="151" name="楕円 150"/>
        <xdr:cNvSpPr/>
      </xdr:nvSpPr>
      <xdr:spPr>
        <a:xfrm>
          <a:off x="12954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107713</xdr:rowOff>
    </xdr:from>
    <xdr:ext cx="762000" cy="259045"/>
    <xdr:sp macro="" textlink="">
      <xdr:nvSpPr>
        <xdr:cNvPr id="152" name="テキスト ボックス 151"/>
        <xdr:cNvSpPr txBox="1"/>
      </xdr:nvSpPr>
      <xdr:spPr>
        <a:xfrm>
          <a:off x="12623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子ども医療費助成事業の増加などにより、前年度比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類似団体の平均を大幅に上回っているが、これは、村独自の施策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老齢年金支給、障害者年金支給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によるものが要因と思われる。今後、事業の必要性を再点検し、事業の見直し・縮小等の検討を行う必要がある。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143328</xdr:rowOff>
    </xdr:from>
    <xdr:to>
      <xdr:col>24</xdr:col>
      <xdr:colOff>25400</xdr:colOff>
      <xdr:row>59</xdr:row>
      <xdr:rowOff>86178</xdr:rowOff>
    </xdr:to>
    <xdr:cxnSp macro="">
      <xdr:nvCxnSpPr>
        <xdr:cNvPr id="186" name="直線コネクタ 185"/>
        <xdr:cNvCxnSpPr/>
      </xdr:nvCxnSpPr>
      <xdr:spPr>
        <a:xfrm>
          <a:off x="3987800" y="100874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58</xdr:row>
      <xdr:rowOff>143328</xdr:rowOff>
    </xdr:to>
    <xdr:cxnSp macro="">
      <xdr:nvCxnSpPr>
        <xdr:cNvPr id="189" name="直線コネクタ 188"/>
        <xdr:cNvCxnSpPr/>
      </xdr:nvCxnSpPr>
      <xdr:spPr>
        <a:xfrm>
          <a:off x="3098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58</xdr:row>
      <xdr:rowOff>110672</xdr:rowOff>
    </xdr:to>
    <xdr:cxnSp macro="">
      <xdr:nvCxnSpPr>
        <xdr:cNvPr id="192" name="直線コネクタ 191"/>
        <xdr:cNvCxnSpPr/>
      </xdr:nvCxnSpPr>
      <xdr:spPr>
        <a:xfrm>
          <a:off x="2209800" y="10038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94343</xdr:rowOff>
    </xdr:to>
    <xdr:cxnSp macro="">
      <xdr:nvCxnSpPr>
        <xdr:cNvPr id="195" name="直線コネクタ 194"/>
        <xdr:cNvCxnSpPr/>
      </xdr:nvCxnSpPr>
      <xdr:spPr>
        <a:xfrm>
          <a:off x="1320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5" name="楕円 204"/>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6"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07" name="楕円 206"/>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08" name="テキスト ボックス 207"/>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59872</xdr:rowOff>
    </xdr:from>
    <xdr:to>
      <xdr:col>15</xdr:col>
      <xdr:colOff>149225</xdr:colOff>
      <xdr:row>58</xdr:row>
      <xdr:rowOff>161472</xdr:rowOff>
    </xdr:to>
    <xdr:sp macro="" textlink="">
      <xdr:nvSpPr>
        <xdr:cNvPr id="209" name="楕円 208"/>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210" name="テキスト ボックス 209"/>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1" name="楕円 210"/>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2" name="テキスト ボックス 211"/>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3" name="楕円 212"/>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4" name="テキスト ボックス 213"/>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他会計への繰出金の増加などにより、前年度比</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イントの増となった。</a:t>
          </a:r>
        </a:p>
        <a:p>
          <a:r>
            <a:rPr kumimoji="1" lang="ja-JP" altLang="en-US" sz="1000">
              <a:latin typeface="ＭＳ Ｐゴシック" panose="020B0600070205080204" pitchFamily="50" charset="-128"/>
              <a:ea typeface="ＭＳ Ｐゴシック" panose="020B0600070205080204" pitchFamily="50" charset="-128"/>
            </a:rPr>
            <a:t>　類似団体と比較しても良好な数値となっているが、これは、小規模な村であるため施設等が比較的に少なく維持・補修費に経費が掛かっていないことや下水道事業を行っていないことなどが要因と考えられる。今後は、施設の老朽化が進み、維持補修費の増加が推測されることから、施設の更新・廃止等の検討が必要となる。また、簡易水道会計においては、配水管の更新時期を迎え、繰出金の増加が見込まれることから、税収を主な財源とする普通会計の負担額を減らしていくよう、さらなる自主財源の確保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5842</xdr:rowOff>
    </xdr:from>
    <xdr:to>
      <xdr:col>82</xdr:col>
      <xdr:colOff>107950</xdr:colOff>
      <xdr:row>55</xdr:row>
      <xdr:rowOff>46990</xdr:rowOff>
    </xdr:to>
    <xdr:cxnSp macro="">
      <xdr:nvCxnSpPr>
        <xdr:cNvPr id="244" name="直線コネクタ 243"/>
        <xdr:cNvCxnSpPr/>
      </xdr:nvCxnSpPr>
      <xdr:spPr>
        <a:xfrm>
          <a:off x="15671800" y="94355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5842</xdr:rowOff>
    </xdr:to>
    <xdr:cxnSp macro="">
      <xdr:nvCxnSpPr>
        <xdr:cNvPr id="247" name="直線コネクタ 246"/>
        <xdr:cNvCxnSpPr/>
      </xdr:nvCxnSpPr>
      <xdr:spPr>
        <a:xfrm>
          <a:off x="14782800" y="9431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168148</xdr:rowOff>
    </xdr:from>
    <xdr:to>
      <xdr:col>73</xdr:col>
      <xdr:colOff>180975</xdr:colOff>
      <xdr:row>55</xdr:row>
      <xdr:rowOff>1270</xdr:rowOff>
    </xdr:to>
    <xdr:cxnSp macro="">
      <xdr:nvCxnSpPr>
        <xdr:cNvPr id="250" name="直線コネクタ 249"/>
        <xdr:cNvCxnSpPr/>
      </xdr:nvCxnSpPr>
      <xdr:spPr>
        <a:xfrm>
          <a:off x="13893800" y="9426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136144</xdr:rowOff>
    </xdr:from>
    <xdr:to>
      <xdr:col>69</xdr:col>
      <xdr:colOff>92075</xdr:colOff>
      <xdr:row>54</xdr:row>
      <xdr:rowOff>168148</xdr:rowOff>
    </xdr:to>
    <xdr:cxnSp macro="">
      <xdr:nvCxnSpPr>
        <xdr:cNvPr id="253" name="直線コネクタ 252"/>
        <xdr:cNvCxnSpPr/>
      </xdr:nvCxnSpPr>
      <xdr:spPr>
        <a:xfrm>
          <a:off x="13004800" y="93944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3" name="楕円 262"/>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4"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126492</xdr:rowOff>
    </xdr:from>
    <xdr:to>
      <xdr:col>78</xdr:col>
      <xdr:colOff>120650</xdr:colOff>
      <xdr:row>55</xdr:row>
      <xdr:rowOff>56642</xdr:rowOff>
    </xdr:to>
    <xdr:sp macro="" textlink="">
      <xdr:nvSpPr>
        <xdr:cNvPr id="265" name="楕円 264"/>
        <xdr:cNvSpPr/>
      </xdr:nvSpPr>
      <xdr:spPr>
        <a:xfrm>
          <a:off x="15621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66819</xdr:rowOff>
    </xdr:from>
    <xdr:ext cx="736600" cy="259045"/>
    <xdr:sp macro="" textlink="">
      <xdr:nvSpPr>
        <xdr:cNvPr id="266" name="テキスト ボックス 265"/>
        <xdr:cNvSpPr txBox="1"/>
      </xdr:nvSpPr>
      <xdr:spPr>
        <a:xfrm>
          <a:off x="15290800" y="915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7" name="楕円 266"/>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8" name="テキスト ボックス 267"/>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117348</xdr:rowOff>
    </xdr:from>
    <xdr:to>
      <xdr:col>69</xdr:col>
      <xdr:colOff>142875</xdr:colOff>
      <xdr:row>55</xdr:row>
      <xdr:rowOff>47498</xdr:rowOff>
    </xdr:to>
    <xdr:sp macro="" textlink="">
      <xdr:nvSpPr>
        <xdr:cNvPr id="269" name="楕円 268"/>
        <xdr:cNvSpPr/>
      </xdr:nvSpPr>
      <xdr:spPr>
        <a:xfrm>
          <a:off x="13843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57675</xdr:rowOff>
    </xdr:from>
    <xdr:ext cx="762000" cy="259045"/>
    <xdr:sp macro="" textlink="">
      <xdr:nvSpPr>
        <xdr:cNvPr id="270" name="テキスト ボックス 269"/>
        <xdr:cNvSpPr txBox="1"/>
      </xdr:nvSpPr>
      <xdr:spPr>
        <a:xfrm>
          <a:off x="13512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85344</xdr:rowOff>
    </xdr:from>
    <xdr:to>
      <xdr:col>65</xdr:col>
      <xdr:colOff>53975</xdr:colOff>
      <xdr:row>55</xdr:row>
      <xdr:rowOff>15494</xdr:rowOff>
    </xdr:to>
    <xdr:sp macro="" textlink="">
      <xdr:nvSpPr>
        <xdr:cNvPr id="271" name="楕円 270"/>
        <xdr:cNvSpPr/>
      </xdr:nvSpPr>
      <xdr:spPr>
        <a:xfrm>
          <a:off x="12954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25671</xdr:rowOff>
    </xdr:from>
    <xdr:ext cx="762000" cy="259045"/>
    <xdr:sp macro="" textlink="">
      <xdr:nvSpPr>
        <xdr:cNvPr id="272" name="テキスト ボックス 271"/>
        <xdr:cNvSpPr txBox="1"/>
      </xdr:nvSpPr>
      <xdr:spPr>
        <a:xfrm>
          <a:off x="12623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一部事務組合負担金の減により前年度比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ポイントの減となった。　</a:t>
          </a:r>
        </a:p>
        <a:p>
          <a:r>
            <a:rPr kumimoji="1" lang="ja-JP" altLang="en-US" sz="1300">
              <a:latin typeface="ＭＳ Ｐゴシック" panose="020B0600070205080204" pitchFamily="50" charset="-128"/>
              <a:ea typeface="ＭＳ Ｐゴシック" panose="020B0600070205080204" pitchFamily="50" charset="-128"/>
            </a:rPr>
            <a:t>　類似団体の平均を上回っているが、消防・ごみ処理・火葬場・中学校等を一部事務組合で行っていることが要因である。</a:t>
          </a:r>
        </a:p>
        <a:p>
          <a:r>
            <a:rPr kumimoji="1" lang="ja-JP" altLang="en-US" sz="1300">
              <a:latin typeface="ＭＳ Ｐゴシック" panose="020B0600070205080204" pitchFamily="50" charset="-128"/>
              <a:ea typeface="ＭＳ Ｐゴシック" panose="020B0600070205080204" pitchFamily="50" charset="-128"/>
            </a:rPr>
            <a:t>　一部事務組合への負担金の増減に左右されるため、今後も注視していく必要がある。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39</xdr:row>
      <xdr:rowOff>83566</xdr:rowOff>
    </xdr:to>
    <xdr:cxnSp macro="">
      <xdr:nvCxnSpPr>
        <xdr:cNvPr id="303" name="直線コネクタ 302"/>
        <xdr:cNvCxnSpPr/>
      </xdr:nvCxnSpPr>
      <xdr:spPr>
        <a:xfrm flipV="1">
          <a:off x="15671800" y="6450076"/>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83566</xdr:rowOff>
    </xdr:to>
    <xdr:cxnSp macro="">
      <xdr:nvCxnSpPr>
        <xdr:cNvPr id="306" name="直線コネクタ 305"/>
        <xdr:cNvCxnSpPr/>
      </xdr:nvCxnSpPr>
      <xdr:spPr>
        <a:xfrm>
          <a:off x="14782800" y="66878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117856</xdr:rowOff>
    </xdr:from>
    <xdr:to>
      <xdr:col>73</xdr:col>
      <xdr:colOff>180975</xdr:colOff>
      <xdr:row>39</xdr:row>
      <xdr:rowOff>1270</xdr:rowOff>
    </xdr:to>
    <xdr:cxnSp macro="">
      <xdr:nvCxnSpPr>
        <xdr:cNvPr id="309" name="直線コネクタ 308"/>
        <xdr:cNvCxnSpPr/>
      </xdr:nvCxnSpPr>
      <xdr:spPr>
        <a:xfrm>
          <a:off x="13893800" y="66329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117856</xdr:rowOff>
    </xdr:to>
    <xdr:cxnSp macro="">
      <xdr:nvCxnSpPr>
        <xdr:cNvPr id="312" name="直線コネクタ 311"/>
        <xdr:cNvCxnSpPr/>
      </xdr:nvCxnSpPr>
      <xdr:spPr>
        <a:xfrm>
          <a:off x="13004800" y="64592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2" name="楕円 321"/>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3"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32766</xdr:rowOff>
    </xdr:from>
    <xdr:to>
      <xdr:col>78</xdr:col>
      <xdr:colOff>120650</xdr:colOff>
      <xdr:row>39</xdr:row>
      <xdr:rowOff>134366</xdr:rowOff>
    </xdr:to>
    <xdr:sp macro="" textlink="">
      <xdr:nvSpPr>
        <xdr:cNvPr id="324" name="楕円 323"/>
        <xdr:cNvSpPr/>
      </xdr:nvSpPr>
      <xdr:spPr>
        <a:xfrm>
          <a:off x="15621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119143</xdr:rowOff>
    </xdr:from>
    <xdr:ext cx="736600" cy="259045"/>
    <xdr:sp macro="" textlink="">
      <xdr:nvSpPr>
        <xdr:cNvPr id="325" name="テキスト ボックス 324"/>
        <xdr:cNvSpPr txBox="1"/>
      </xdr:nvSpPr>
      <xdr:spPr>
        <a:xfrm>
          <a:off x="15290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26" name="楕円 325"/>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27" name="テキスト ボックス 326"/>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8" name="楕円 327"/>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29" name="テキスト ボックス 328"/>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0" name="楕円 329"/>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1" name="テキスト ボックス 330"/>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年度に起債した緊急防災・減災事業債の元金の償還が始まったものがあったことから、前年度比</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ポイントの増となった。</a:t>
          </a:r>
        </a:p>
        <a:p>
          <a:r>
            <a:rPr kumimoji="1" lang="ja-JP" altLang="en-US" sz="1000">
              <a:latin typeface="ＭＳ Ｐゴシック" panose="020B0600070205080204" pitchFamily="50" charset="-128"/>
              <a:ea typeface="ＭＳ Ｐゴシック" panose="020B0600070205080204" pitchFamily="50" charset="-128"/>
            </a:rPr>
            <a:t>　次年度以降も、近年借り入れた緊急防災・減災事業債の元金の償還が始まるものがあるが、新たな起債を行わない限り、償還額が令和３年度以降は減少する見込みであることから、数値の減少が見込まれる。類似団体の平均と比較しても良好な数値となっていることから、今後も数値の維持を図り財政の健全化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39370</xdr:rowOff>
    </xdr:from>
    <xdr:to>
      <xdr:col>24</xdr:col>
      <xdr:colOff>25400</xdr:colOff>
      <xdr:row>74</xdr:row>
      <xdr:rowOff>43180</xdr:rowOff>
    </xdr:to>
    <xdr:cxnSp macro="">
      <xdr:nvCxnSpPr>
        <xdr:cNvPr id="363" name="直線コネクタ 362"/>
        <xdr:cNvCxnSpPr/>
      </xdr:nvCxnSpPr>
      <xdr:spPr>
        <a:xfrm>
          <a:off x="3987800" y="12726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39370</xdr:rowOff>
    </xdr:to>
    <xdr:cxnSp macro="">
      <xdr:nvCxnSpPr>
        <xdr:cNvPr id="366" name="直線コネクタ 365"/>
        <xdr:cNvCxnSpPr/>
      </xdr:nvCxnSpPr>
      <xdr:spPr>
        <a:xfrm>
          <a:off x="3098800" y="12722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xdr:rowOff>
    </xdr:from>
    <xdr:to>
      <xdr:col>15</xdr:col>
      <xdr:colOff>98425</xdr:colOff>
      <xdr:row>74</xdr:row>
      <xdr:rowOff>35560</xdr:rowOff>
    </xdr:to>
    <xdr:cxnSp macro="">
      <xdr:nvCxnSpPr>
        <xdr:cNvPr id="369" name="直線コネクタ 368"/>
        <xdr:cNvCxnSpPr/>
      </xdr:nvCxnSpPr>
      <xdr:spPr>
        <a:xfrm>
          <a:off x="2209800" y="12700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134620</xdr:rowOff>
    </xdr:from>
    <xdr:to>
      <xdr:col>11</xdr:col>
      <xdr:colOff>9525</xdr:colOff>
      <xdr:row>74</xdr:row>
      <xdr:rowOff>12700</xdr:rowOff>
    </xdr:to>
    <xdr:cxnSp macro="">
      <xdr:nvCxnSpPr>
        <xdr:cNvPr id="372" name="直線コネクタ 371"/>
        <xdr:cNvCxnSpPr/>
      </xdr:nvCxnSpPr>
      <xdr:spPr>
        <a:xfrm>
          <a:off x="1320800" y="12650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82" name="楕円 381"/>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8907</xdr:rowOff>
    </xdr:from>
    <xdr:ext cx="762000" cy="259045"/>
    <xdr:sp macro="" textlink="">
      <xdr:nvSpPr>
        <xdr:cNvPr id="383" name="公債費該当値テキスト"/>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160020</xdr:rowOff>
    </xdr:from>
    <xdr:to>
      <xdr:col>20</xdr:col>
      <xdr:colOff>38100</xdr:colOff>
      <xdr:row>74</xdr:row>
      <xdr:rowOff>90170</xdr:rowOff>
    </xdr:to>
    <xdr:sp macro="" textlink="">
      <xdr:nvSpPr>
        <xdr:cNvPr id="384" name="楕円 383"/>
        <xdr:cNvSpPr/>
      </xdr:nvSpPr>
      <xdr:spPr>
        <a:xfrm>
          <a:off x="3937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100347</xdr:rowOff>
    </xdr:from>
    <xdr:ext cx="736600" cy="259045"/>
    <xdr:sp macro="" textlink="">
      <xdr:nvSpPr>
        <xdr:cNvPr id="385" name="テキスト ボックス 384"/>
        <xdr:cNvSpPr txBox="1"/>
      </xdr:nvSpPr>
      <xdr:spPr>
        <a:xfrm>
          <a:off x="36068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86" name="楕円 385"/>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87" name="テキスト ボックス 386"/>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133350</xdr:rowOff>
    </xdr:from>
    <xdr:to>
      <xdr:col>11</xdr:col>
      <xdr:colOff>60325</xdr:colOff>
      <xdr:row>74</xdr:row>
      <xdr:rowOff>63500</xdr:rowOff>
    </xdr:to>
    <xdr:sp macro="" textlink="">
      <xdr:nvSpPr>
        <xdr:cNvPr id="388" name="楕円 387"/>
        <xdr:cNvSpPr/>
      </xdr:nvSpPr>
      <xdr:spPr>
        <a:xfrm>
          <a:off x="2159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73677</xdr:rowOff>
    </xdr:from>
    <xdr:ext cx="762000" cy="259045"/>
    <xdr:sp macro="" textlink="">
      <xdr:nvSpPr>
        <xdr:cNvPr id="389" name="テキスト ボックス 388"/>
        <xdr:cNvSpPr txBox="1"/>
      </xdr:nvSpPr>
      <xdr:spPr>
        <a:xfrm>
          <a:off x="1828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83820</xdr:rowOff>
    </xdr:from>
    <xdr:to>
      <xdr:col>6</xdr:col>
      <xdr:colOff>171450</xdr:colOff>
      <xdr:row>74</xdr:row>
      <xdr:rowOff>13970</xdr:rowOff>
    </xdr:to>
    <xdr:sp macro="" textlink="">
      <xdr:nvSpPr>
        <xdr:cNvPr id="390" name="楕円 389"/>
        <xdr:cNvSpPr/>
      </xdr:nvSpPr>
      <xdr:spPr>
        <a:xfrm>
          <a:off x="1270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24147</xdr:rowOff>
    </xdr:from>
    <xdr:ext cx="762000" cy="259045"/>
    <xdr:sp macro="" textlink="">
      <xdr:nvSpPr>
        <xdr:cNvPr id="391" name="テキスト ボックス 390"/>
        <xdr:cNvSpPr txBox="1"/>
      </xdr:nvSpPr>
      <xdr:spPr>
        <a:xfrm>
          <a:off x="939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類似団体の平均と比較し、</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ポイント上回っているが、当村においては、起債による借り入れを抑制しているため、公債費と比較して公債費以外の占める割合が大きくなっている。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78</xdr:row>
      <xdr:rowOff>46989</xdr:rowOff>
    </xdr:to>
    <xdr:cxnSp macro="">
      <xdr:nvCxnSpPr>
        <xdr:cNvPr id="424" name="直線コネクタ 423"/>
        <xdr:cNvCxnSpPr/>
      </xdr:nvCxnSpPr>
      <xdr:spPr>
        <a:xfrm flipV="1">
          <a:off x="15671800" y="1330960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46989</xdr:rowOff>
    </xdr:to>
    <xdr:cxnSp macro="">
      <xdr:nvCxnSpPr>
        <xdr:cNvPr id="427" name="直線コネクタ 426"/>
        <xdr:cNvCxnSpPr/>
      </xdr:nvCxnSpPr>
      <xdr:spPr>
        <a:xfrm>
          <a:off x="14782800" y="133096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77</xdr:row>
      <xdr:rowOff>107950</xdr:rowOff>
    </xdr:to>
    <xdr:cxnSp macro="">
      <xdr:nvCxnSpPr>
        <xdr:cNvPr id="430" name="直線コネクタ 429"/>
        <xdr:cNvCxnSpPr/>
      </xdr:nvCxnSpPr>
      <xdr:spPr>
        <a:xfrm>
          <a:off x="13893800" y="1325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77</xdr:row>
      <xdr:rowOff>50800</xdr:rowOff>
    </xdr:to>
    <xdr:cxnSp macro="">
      <xdr:nvCxnSpPr>
        <xdr:cNvPr id="433" name="直線コネクタ 432"/>
        <xdr:cNvCxnSpPr/>
      </xdr:nvCxnSpPr>
      <xdr:spPr>
        <a:xfrm>
          <a:off x="13004800" y="13061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43" name="楕円 442"/>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44"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45" name="楕円 444"/>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46" name="テキスト ボックス 445"/>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47" name="楕円 446"/>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48" name="テキスト ボックス 447"/>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49" name="楕円 448"/>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86377</xdr:rowOff>
    </xdr:from>
    <xdr:ext cx="762000" cy="259045"/>
    <xdr:sp macro="" textlink="">
      <xdr:nvSpPr>
        <xdr:cNvPr id="450" name="テキスト ボックス 449"/>
        <xdr:cNvSpPr txBox="1"/>
      </xdr:nvSpPr>
      <xdr:spPr>
        <a:xfrm>
          <a:off x="13512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51" name="楕円 450"/>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67327</xdr:rowOff>
    </xdr:from>
    <xdr:ext cx="762000" cy="259045"/>
    <xdr:sp macro="" textlink="">
      <xdr:nvSpPr>
        <xdr:cNvPr id="452" name="テキスト ボックス 451"/>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111973</xdr:rowOff>
    </xdr:from>
    <xdr:to>
      <xdr:col>29</xdr:col>
      <xdr:colOff>127000</xdr:colOff>
      <xdr:row>18</xdr:row>
      <xdr:rowOff>129722</xdr:rowOff>
    </xdr:to>
    <xdr:cxnSp macro="">
      <xdr:nvCxnSpPr>
        <xdr:cNvPr id="49" name="直線コネクタ 48"/>
        <xdr:cNvCxnSpPr/>
      </xdr:nvCxnSpPr>
      <xdr:spPr bwMode="auto">
        <a:xfrm>
          <a:off x="5003800" y="3245698"/>
          <a:ext cx="647700" cy="1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111973</xdr:rowOff>
    </xdr:from>
    <xdr:to>
      <xdr:col>26</xdr:col>
      <xdr:colOff>50800</xdr:colOff>
      <xdr:row>18</xdr:row>
      <xdr:rowOff>128713</xdr:rowOff>
    </xdr:to>
    <xdr:cxnSp macro="">
      <xdr:nvCxnSpPr>
        <xdr:cNvPr id="52" name="直線コネクタ 51"/>
        <xdr:cNvCxnSpPr/>
      </xdr:nvCxnSpPr>
      <xdr:spPr bwMode="auto">
        <a:xfrm flipV="1">
          <a:off x="4305300" y="3245698"/>
          <a:ext cx="698500" cy="16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128713</xdr:rowOff>
    </xdr:from>
    <xdr:to>
      <xdr:col>22</xdr:col>
      <xdr:colOff>114300</xdr:colOff>
      <xdr:row>18</xdr:row>
      <xdr:rowOff>139809</xdr:rowOff>
    </xdr:to>
    <xdr:cxnSp macro="">
      <xdr:nvCxnSpPr>
        <xdr:cNvPr id="55" name="直線コネクタ 54"/>
        <xdr:cNvCxnSpPr/>
      </xdr:nvCxnSpPr>
      <xdr:spPr bwMode="auto">
        <a:xfrm flipV="1">
          <a:off x="3606800" y="3262438"/>
          <a:ext cx="698500" cy="11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139445</xdr:rowOff>
    </xdr:from>
    <xdr:to>
      <xdr:col>18</xdr:col>
      <xdr:colOff>177800</xdr:colOff>
      <xdr:row>18</xdr:row>
      <xdr:rowOff>139809</xdr:rowOff>
    </xdr:to>
    <xdr:cxnSp macro="">
      <xdr:nvCxnSpPr>
        <xdr:cNvPr id="58" name="直線コネクタ 57"/>
        <xdr:cNvCxnSpPr/>
      </xdr:nvCxnSpPr>
      <xdr:spPr bwMode="auto">
        <a:xfrm>
          <a:off x="2908300" y="3273170"/>
          <a:ext cx="698500" cy="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78922</xdr:rowOff>
    </xdr:from>
    <xdr:to>
      <xdr:col>29</xdr:col>
      <xdr:colOff>177800</xdr:colOff>
      <xdr:row>19</xdr:row>
      <xdr:rowOff>9072</xdr:rowOff>
    </xdr:to>
    <xdr:sp macro="" textlink="">
      <xdr:nvSpPr>
        <xdr:cNvPr id="68" name="楕円 67"/>
        <xdr:cNvSpPr/>
      </xdr:nvSpPr>
      <xdr:spPr bwMode="auto">
        <a:xfrm>
          <a:off x="5600700" y="3212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158949</xdr:rowOff>
    </xdr:from>
    <xdr:ext cx="762000" cy="259045"/>
    <xdr:sp macro="" textlink="">
      <xdr:nvSpPr>
        <xdr:cNvPr id="69" name="人口1人当たり決算額の推移該当値テキスト130"/>
        <xdr:cNvSpPr txBox="1"/>
      </xdr:nvSpPr>
      <xdr:spPr>
        <a:xfrm>
          <a:off x="5740400" y="312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61173</xdr:rowOff>
    </xdr:from>
    <xdr:to>
      <xdr:col>26</xdr:col>
      <xdr:colOff>101600</xdr:colOff>
      <xdr:row>18</xdr:row>
      <xdr:rowOff>162773</xdr:rowOff>
    </xdr:to>
    <xdr:sp macro="" textlink="">
      <xdr:nvSpPr>
        <xdr:cNvPr id="70" name="楕円 69"/>
        <xdr:cNvSpPr/>
      </xdr:nvSpPr>
      <xdr:spPr bwMode="auto">
        <a:xfrm>
          <a:off x="4953000" y="3194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147550</xdr:rowOff>
    </xdr:from>
    <xdr:ext cx="736600" cy="259045"/>
    <xdr:sp macro="" textlink="">
      <xdr:nvSpPr>
        <xdr:cNvPr id="71" name="テキスト ボックス 70"/>
        <xdr:cNvSpPr txBox="1"/>
      </xdr:nvSpPr>
      <xdr:spPr>
        <a:xfrm>
          <a:off x="4622800" y="328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77913</xdr:rowOff>
    </xdr:from>
    <xdr:to>
      <xdr:col>22</xdr:col>
      <xdr:colOff>165100</xdr:colOff>
      <xdr:row>19</xdr:row>
      <xdr:rowOff>8063</xdr:rowOff>
    </xdr:to>
    <xdr:sp macro="" textlink="">
      <xdr:nvSpPr>
        <xdr:cNvPr id="72" name="楕円 71"/>
        <xdr:cNvSpPr/>
      </xdr:nvSpPr>
      <xdr:spPr bwMode="auto">
        <a:xfrm>
          <a:off x="4254500" y="321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164290</xdr:rowOff>
    </xdr:from>
    <xdr:ext cx="762000" cy="259045"/>
    <xdr:sp macro="" textlink="">
      <xdr:nvSpPr>
        <xdr:cNvPr id="73" name="テキスト ボックス 72"/>
        <xdr:cNvSpPr txBox="1"/>
      </xdr:nvSpPr>
      <xdr:spPr>
        <a:xfrm>
          <a:off x="3924300" y="329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89009</xdr:rowOff>
    </xdr:from>
    <xdr:to>
      <xdr:col>19</xdr:col>
      <xdr:colOff>38100</xdr:colOff>
      <xdr:row>19</xdr:row>
      <xdr:rowOff>19159</xdr:rowOff>
    </xdr:to>
    <xdr:sp macro="" textlink="">
      <xdr:nvSpPr>
        <xdr:cNvPr id="74" name="楕円 73"/>
        <xdr:cNvSpPr/>
      </xdr:nvSpPr>
      <xdr:spPr bwMode="auto">
        <a:xfrm>
          <a:off x="3556000" y="3222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3936</xdr:rowOff>
    </xdr:from>
    <xdr:ext cx="762000" cy="259045"/>
    <xdr:sp macro="" textlink="">
      <xdr:nvSpPr>
        <xdr:cNvPr id="75" name="テキスト ボックス 74"/>
        <xdr:cNvSpPr txBox="1"/>
      </xdr:nvSpPr>
      <xdr:spPr>
        <a:xfrm>
          <a:off x="3225800" y="330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88645</xdr:rowOff>
    </xdr:from>
    <xdr:to>
      <xdr:col>15</xdr:col>
      <xdr:colOff>101600</xdr:colOff>
      <xdr:row>19</xdr:row>
      <xdr:rowOff>18795</xdr:rowOff>
    </xdr:to>
    <xdr:sp macro="" textlink="">
      <xdr:nvSpPr>
        <xdr:cNvPr id="76" name="楕円 75"/>
        <xdr:cNvSpPr/>
      </xdr:nvSpPr>
      <xdr:spPr bwMode="auto">
        <a:xfrm>
          <a:off x="2857500" y="322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3572</xdr:rowOff>
    </xdr:from>
    <xdr:ext cx="762000" cy="259045"/>
    <xdr:sp macro="" textlink="">
      <xdr:nvSpPr>
        <xdr:cNvPr id="77" name="テキスト ボックス 76"/>
        <xdr:cNvSpPr txBox="1"/>
      </xdr:nvSpPr>
      <xdr:spPr>
        <a:xfrm>
          <a:off x="2527300" y="33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119753</xdr:rowOff>
    </xdr:from>
    <xdr:to>
      <xdr:col>29</xdr:col>
      <xdr:colOff>127000</xdr:colOff>
      <xdr:row>37</xdr:row>
      <xdr:rowOff>120683</xdr:rowOff>
    </xdr:to>
    <xdr:cxnSp macro="">
      <xdr:nvCxnSpPr>
        <xdr:cNvPr id="110" name="直線コネクタ 109"/>
        <xdr:cNvCxnSpPr/>
      </xdr:nvCxnSpPr>
      <xdr:spPr bwMode="auto">
        <a:xfrm>
          <a:off x="5003800" y="7244453"/>
          <a:ext cx="647700" cy="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115113</xdr:rowOff>
    </xdr:from>
    <xdr:to>
      <xdr:col>26</xdr:col>
      <xdr:colOff>50800</xdr:colOff>
      <xdr:row>37</xdr:row>
      <xdr:rowOff>119753</xdr:rowOff>
    </xdr:to>
    <xdr:cxnSp macro="">
      <xdr:nvCxnSpPr>
        <xdr:cNvPr id="113" name="直線コネクタ 112"/>
        <xdr:cNvCxnSpPr/>
      </xdr:nvCxnSpPr>
      <xdr:spPr bwMode="auto">
        <a:xfrm>
          <a:off x="4305300" y="7239813"/>
          <a:ext cx="698500" cy="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96565</xdr:rowOff>
    </xdr:from>
    <xdr:to>
      <xdr:col>22</xdr:col>
      <xdr:colOff>114300</xdr:colOff>
      <xdr:row>37</xdr:row>
      <xdr:rowOff>115113</xdr:rowOff>
    </xdr:to>
    <xdr:cxnSp macro="">
      <xdr:nvCxnSpPr>
        <xdr:cNvPr id="116" name="直線コネクタ 115"/>
        <xdr:cNvCxnSpPr/>
      </xdr:nvCxnSpPr>
      <xdr:spPr bwMode="auto">
        <a:xfrm>
          <a:off x="3606800" y="7221265"/>
          <a:ext cx="698500" cy="1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96565</xdr:rowOff>
    </xdr:from>
    <xdr:to>
      <xdr:col>18</xdr:col>
      <xdr:colOff>177800</xdr:colOff>
      <xdr:row>37</xdr:row>
      <xdr:rowOff>136700</xdr:rowOff>
    </xdr:to>
    <xdr:cxnSp macro="">
      <xdr:nvCxnSpPr>
        <xdr:cNvPr id="119" name="直線コネクタ 118"/>
        <xdr:cNvCxnSpPr/>
      </xdr:nvCxnSpPr>
      <xdr:spPr bwMode="auto">
        <a:xfrm flipV="1">
          <a:off x="2908300" y="7221265"/>
          <a:ext cx="698500" cy="40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69883</xdr:rowOff>
    </xdr:from>
    <xdr:to>
      <xdr:col>29</xdr:col>
      <xdr:colOff>177800</xdr:colOff>
      <xdr:row>37</xdr:row>
      <xdr:rowOff>171483</xdr:rowOff>
    </xdr:to>
    <xdr:sp macro="" textlink="">
      <xdr:nvSpPr>
        <xdr:cNvPr id="129" name="楕円 128"/>
        <xdr:cNvSpPr/>
      </xdr:nvSpPr>
      <xdr:spPr bwMode="auto">
        <a:xfrm>
          <a:off x="5600700" y="719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149910</xdr:rowOff>
    </xdr:from>
    <xdr:ext cx="762000" cy="259045"/>
    <xdr:sp macro="" textlink="">
      <xdr:nvSpPr>
        <xdr:cNvPr id="130" name="人口1人当たり決算額の推移該当値テキスト445"/>
        <xdr:cNvSpPr txBox="1"/>
      </xdr:nvSpPr>
      <xdr:spPr>
        <a:xfrm>
          <a:off x="5740400" y="710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68953</xdr:rowOff>
    </xdr:from>
    <xdr:to>
      <xdr:col>26</xdr:col>
      <xdr:colOff>101600</xdr:colOff>
      <xdr:row>37</xdr:row>
      <xdr:rowOff>170553</xdr:rowOff>
    </xdr:to>
    <xdr:sp macro="" textlink="">
      <xdr:nvSpPr>
        <xdr:cNvPr id="131" name="楕円 130"/>
        <xdr:cNvSpPr/>
      </xdr:nvSpPr>
      <xdr:spPr bwMode="auto">
        <a:xfrm>
          <a:off x="4953000" y="719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155330</xdr:rowOff>
    </xdr:from>
    <xdr:ext cx="736600" cy="259045"/>
    <xdr:sp macro="" textlink="">
      <xdr:nvSpPr>
        <xdr:cNvPr id="132" name="テキスト ボックス 131"/>
        <xdr:cNvSpPr txBox="1"/>
      </xdr:nvSpPr>
      <xdr:spPr>
        <a:xfrm>
          <a:off x="4622800" y="728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64313</xdr:rowOff>
    </xdr:from>
    <xdr:to>
      <xdr:col>22</xdr:col>
      <xdr:colOff>165100</xdr:colOff>
      <xdr:row>37</xdr:row>
      <xdr:rowOff>165913</xdr:rowOff>
    </xdr:to>
    <xdr:sp macro="" textlink="">
      <xdr:nvSpPr>
        <xdr:cNvPr id="133" name="楕円 132"/>
        <xdr:cNvSpPr/>
      </xdr:nvSpPr>
      <xdr:spPr bwMode="auto">
        <a:xfrm>
          <a:off x="4254500" y="718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150690</xdr:rowOff>
    </xdr:from>
    <xdr:ext cx="762000" cy="259045"/>
    <xdr:sp macro="" textlink="">
      <xdr:nvSpPr>
        <xdr:cNvPr id="134" name="テキスト ボックス 133"/>
        <xdr:cNvSpPr txBox="1"/>
      </xdr:nvSpPr>
      <xdr:spPr>
        <a:xfrm>
          <a:off x="3924300" y="72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45765</xdr:rowOff>
    </xdr:from>
    <xdr:to>
      <xdr:col>19</xdr:col>
      <xdr:colOff>38100</xdr:colOff>
      <xdr:row>37</xdr:row>
      <xdr:rowOff>147365</xdr:rowOff>
    </xdr:to>
    <xdr:sp macro="" textlink="">
      <xdr:nvSpPr>
        <xdr:cNvPr id="135" name="楕円 134"/>
        <xdr:cNvSpPr/>
      </xdr:nvSpPr>
      <xdr:spPr bwMode="auto">
        <a:xfrm>
          <a:off x="3556000" y="717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132142</xdr:rowOff>
    </xdr:from>
    <xdr:ext cx="762000" cy="259045"/>
    <xdr:sp macro="" textlink="">
      <xdr:nvSpPr>
        <xdr:cNvPr id="136" name="テキスト ボックス 135"/>
        <xdr:cNvSpPr txBox="1"/>
      </xdr:nvSpPr>
      <xdr:spPr>
        <a:xfrm>
          <a:off x="3225800" y="725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85900</xdr:rowOff>
    </xdr:from>
    <xdr:to>
      <xdr:col>15</xdr:col>
      <xdr:colOff>101600</xdr:colOff>
      <xdr:row>37</xdr:row>
      <xdr:rowOff>187500</xdr:rowOff>
    </xdr:to>
    <xdr:sp macro="" textlink="">
      <xdr:nvSpPr>
        <xdr:cNvPr id="137" name="楕円 136"/>
        <xdr:cNvSpPr/>
      </xdr:nvSpPr>
      <xdr:spPr bwMode="auto">
        <a:xfrm>
          <a:off x="2857500" y="721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172277</xdr:rowOff>
    </xdr:from>
    <xdr:ext cx="762000" cy="259045"/>
    <xdr:sp macro="" textlink="">
      <xdr:nvSpPr>
        <xdr:cNvPr id="138" name="テキスト ボックス 137"/>
        <xdr:cNvSpPr txBox="1"/>
      </xdr:nvSpPr>
      <xdr:spPr>
        <a:xfrm>
          <a:off x="2527300" y="72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
3,114
89.58
2,355,887
2,118,710
200,484
1,422,827
361,620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32240</xdr:rowOff>
    </xdr:from>
    <xdr:to>
      <xdr:col>24</xdr:col>
      <xdr:colOff>63500</xdr:colOff>
      <xdr:row>37</xdr:row>
      <xdr:rowOff>37130</xdr:rowOff>
    </xdr:to>
    <xdr:cxnSp macro="">
      <xdr:nvCxnSpPr>
        <xdr:cNvPr id="58" name="直線コネクタ 57"/>
        <xdr:cNvCxnSpPr/>
      </xdr:nvCxnSpPr>
      <xdr:spPr>
        <a:xfrm>
          <a:off x="3797300" y="6375890"/>
          <a:ext cx="8382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32240</xdr:rowOff>
    </xdr:from>
    <xdr:to>
      <xdr:col>19</xdr:col>
      <xdr:colOff>177800</xdr:colOff>
      <xdr:row>37</xdr:row>
      <xdr:rowOff>53730</xdr:rowOff>
    </xdr:to>
    <xdr:cxnSp macro="">
      <xdr:nvCxnSpPr>
        <xdr:cNvPr id="61" name="直線コネクタ 60"/>
        <xdr:cNvCxnSpPr/>
      </xdr:nvCxnSpPr>
      <xdr:spPr>
        <a:xfrm flipV="1">
          <a:off x="2908300" y="6375890"/>
          <a:ext cx="889000" cy="2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53730</xdr:rowOff>
    </xdr:from>
    <xdr:to>
      <xdr:col>15</xdr:col>
      <xdr:colOff>50800</xdr:colOff>
      <xdr:row>37</xdr:row>
      <xdr:rowOff>64733</xdr:rowOff>
    </xdr:to>
    <xdr:cxnSp macro="">
      <xdr:nvCxnSpPr>
        <xdr:cNvPr id="64" name="直線コネクタ 63"/>
        <xdr:cNvCxnSpPr/>
      </xdr:nvCxnSpPr>
      <xdr:spPr>
        <a:xfrm flipV="1">
          <a:off x="2019300" y="6397380"/>
          <a:ext cx="8890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63853</xdr:rowOff>
    </xdr:from>
    <xdr:to>
      <xdr:col>10</xdr:col>
      <xdr:colOff>114300</xdr:colOff>
      <xdr:row>37</xdr:row>
      <xdr:rowOff>64733</xdr:rowOff>
    </xdr:to>
    <xdr:cxnSp macro="">
      <xdr:nvCxnSpPr>
        <xdr:cNvPr id="67" name="直線コネクタ 66"/>
        <xdr:cNvCxnSpPr/>
      </xdr:nvCxnSpPr>
      <xdr:spPr>
        <a:xfrm>
          <a:off x="1130300" y="6407503"/>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157780</xdr:rowOff>
    </xdr:from>
    <xdr:to>
      <xdr:col>24</xdr:col>
      <xdr:colOff>114300</xdr:colOff>
      <xdr:row>37</xdr:row>
      <xdr:rowOff>87930</xdr:rowOff>
    </xdr:to>
    <xdr:sp macro="" textlink="">
      <xdr:nvSpPr>
        <xdr:cNvPr id="77" name="楕円 76"/>
        <xdr:cNvSpPr/>
      </xdr:nvSpPr>
      <xdr:spPr>
        <a:xfrm>
          <a:off x="4584700" y="63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72707</xdr:rowOff>
    </xdr:from>
    <xdr:ext cx="599010" cy="259045"/>
    <xdr:sp macro="" textlink="">
      <xdr:nvSpPr>
        <xdr:cNvPr id="78" name="人件費該当値テキスト"/>
        <xdr:cNvSpPr txBox="1"/>
      </xdr:nvSpPr>
      <xdr:spPr>
        <a:xfrm>
          <a:off x="4686300" y="624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152890</xdr:rowOff>
    </xdr:from>
    <xdr:to>
      <xdr:col>20</xdr:col>
      <xdr:colOff>38100</xdr:colOff>
      <xdr:row>37</xdr:row>
      <xdr:rowOff>83040</xdr:rowOff>
    </xdr:to>
    <xdr:sp macro="" textlink="">
      <xdr:nvSpPr>
        <xdr:cNvPr id="79" name="楕円 78"/>
        <xdr:cNvSpPr/>
      </xdr:nvSpPr>
      <xdr:spPr>
        <a:xfrm>
          <a:off x="3746500" y="63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74167</xdr:rowOff>
    </xdr:from>
    <xdr:ext cx="599010" cy="259045"/>
    <xdr:sp macro="" textlink="">
      <xdr:nvSpPr>
        <xdr:cNvPr id="80" name="テキスト ボックス 79"/>
        <xdr:cNvSpPr txBox="1"/>
      </xdr:nvSpPr>
      <xdr:spPr>
        <a:xfrm>
          <a:off x="3497795" y="641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2930</xdr:rowOff>
    </xdr:from>
    <xdr:to>
      <xdr:col>15</xdr:col>
      <xdr:colOff>101600</xdr:colOff>
      <xdr:row>37</xdr:row>
      <xdr:rowOff>104530</xdr:rowOff>
    </xdr:to>
    <xdr:sp macro="" textlink="">
      <xdr:nvSpPr>
        <xdr:cNvPr id="81" name="楕円 80"/>
        <xdr:cNvSpPr/>
      </xdr:nvSpPr>
      <xdr:spPr>
        <a:xfrm>
          <a:off x="2857500" y="63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95657</xdr:rowOff>
    </xdr:from>
    <xdr:ext cx="599010" cy="259045"/>
    <xdr:sp macro="" textlink="">
      <xdr:nvSpPr>
        <xdr:cNvPr id="82" name="テキスト ボックス 81"/>
        <xdr:cNvSpPr txBox="1"/>
      </xdr:nvSpPr>
      <xdr:spPr>
        <a:xfrm>
          <a:off x="2608795" y="643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13933</xdr:rowOff>
    </xdr:from>
    <xdr:to>
      <xdr:col>10</xdr:col>
      <xdr:colOff>165100</xdr:colOff>
      <xdr:row>37</xdr:row>
      <xdr:rowOff>115533</xdr:rowOff>
    </xdr:to>
    <xdr:sp macro="" textlink="">
      <xdr:nvSpPr>
        <xdr:cNvPr id="83" name="楕円 82"/>
        <xdr:cNvSpPr/>
      </xdr:nvSpPr>
      <xdr:spPr>
        <a:xfrm>
          <a:off x="1968500" y="63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106660</xdr:rowOff>
    </xdr:from>
    <xdr:ext cx="599010" cy="259045"/>
    <xdr:sp macro="" textlink="">
      <xdr:nvSpPr>
        <xdr:cNvPr id="84" name="テキスト ボックス 83"/>
        <xdr:cNvSpPr txBox="1"/>
      </xdr:nvSpPr>
      <xdr:spPr>
        <a:xfrm>
          <a:off x="1719795" y="645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13053</xdr:rowOff>
    </xdr:from>
    <xdr:to>
      <xdr:col>6</xdr:col>
      <xdr:colOff>38100</xdr:colOff>
      <xdr:row>37</xdr:row>
      <xdr:rowOff>114653</xdr:rowOff>
    </xdr:to>
    <xdr:sp macro="" textlink="">
      <xdr:nvSpPr>
        <xdr:cNvPr id="85" name="楕円 84"/>
        <xdr:cNvSpPr/>
      </xdr:nvSpPr>
      <xdr:spPr>
        <a:xfrm>
          <a:off x="1079500" y="635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105780</xdr:rowOff>
    </xdr:from>
    <xdr:ext cx="599010" cy="259045"/>
    <xdr:sp macro="" textlink="">
      <xdr:nvSpPr>
        <xdr:cNvPr id="86" name="テキスト ボックス 85"/>
        <xdr:cNvSpPr txBox="1"/>
      </xdr:nvSpPr>
      <xdr:spPr>
        <a:xfrm>
          <a:off x="830795" y="644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98606</xdr:rowOff>
    </xdr:from>
    <xdr:to>
      <xdr:col>24</xdr:col>
      <xdr:colOff>63500</xdr:colOff>
      <xdr:row>57</xdr:row>
      <xdr:rowOff>131352</xdr:rowOff>
    </xdr:to>
    <xdr:cxnSp macro="">
      <xdr:nvCxnSpPr>
        <xdr:cNvPr id="115" name="直線コネクタ 114"/>
        <xdr:cNvCxnSpPr/>
      </xdr:nvCxnSpPr>
      <xdr:spPr>
        <a:xfrm flipV="1">
          <a:off x="3797300" y="9871256"/>
          <a:ext cx="838200" cy="3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131352</xdr:rowOff>
    </xdr:from>
    <xdr:to>
      <xdr:col>19</xdr:col>
      <xdr:colOff>177800</xdr:colOff>
      <xdr:row>57</xdr:row>
      <xdr:rowOff>139188</xdr:rowOff>
    </xdr:to>
    <xdr:cxnSp macro="">
      <xdr:nvCxnSpPr>
        <xdr:cNvPr id="118" name="直線コネクタ 117"/>
        <xdr:cNvCxnSpPr/>
      </xdr:nvCxnSpPr>
      <xdr:spPr>
        <a:xfrm flipV="1">
          <a:off x="2908300" y="9904002"/>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129649</xdr:rowOff>
    </xdr:from>
    <xdr:to>
      <xdr:col>15</xdr:col>
      <xdr:colOff>50800</xdr:colOff>
      <xdr:row>57</xdr:row>
      <xdr:rowOff>139188</xdr:rowOff>
    </xdr:to>
    <xdr:cxnSp macro="">
      <xdr:nvCxnSpPr>
        <xdr:cNvPr id="121" name="直線コネクタ 120"/>
        <xdr:cNvCxnSpPr/>
      </xdr:nvCxnSpPr>
      <xdr:spPr>
        <a:xfrm>
          <a:off x="2019300" y="9902299"/>
          <a:ext cx="8890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129167</xdr:rowOff>
    </xdr:from>
    <xdr:to>
      <xdr:col>10</xdr:col>
      <xdr:colOff>114300</xdr:colOff>
      <xdr:row>57</xdr:row>
      <xdr:rowOff>129649</xdr:rowOff>
    </xdr:to>
    <xdr:cxnSp macro="">
      <xdr:nvCxnSpPr>
        <xdr:cNvPr id="124" name="直線コネクタ 123"/>
        <xdr:cNvCxnSpPr/>
      </xdr:nvCxnSpPr>
      <xdr:spPr>
        <a:xfrm>
          <a:off x="1130300" y="990181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47806</xdr:rowOff>
    </xdr:from>
    <xdr:to>
      <xdr:col>24</xdr:col>
      <xdr:colOff>114300</xdr:colOff>
      <xdr:row>57</xdr:row>
      <xdr:rowOff>149406</xdr:rowOff>
    </xdr:to>
    <xdr:sp macro="" textlink="">
      <xdr:nvSpPr>
        <xdr:cNvPr id="134" name="楕円 133"/>
        <xdr:cNvSpPr/>
      </xdr:nvSpPr>
      <xdr:spPr>
        <a:xfrm>
          <a:off x="4584700" y="98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26233</xdr:rowOff>
    </xdr:from>
    <xdr:ext cx="599010" cy="259045"/>
    <xdr:sp macro="" textlink="">
      <xdr:nvSpPr>
        <xdr:cNvPr id="135" name="物件費該当値テキスト"/>
        <xdr:cNvSpPr txBox="1"/>
      </xdr:nvSpPr>
      <xdr:spPr>
        <a:xfrm>
          <a:off x="4686300" y="979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80552</xdr:rowOff>
    </xdr:from>
    <xdr:to>
      <xdr:col>20</xdr:col>
      <xdr:colOff>38100</xdr:colOff>
      <xdr:row>58</xdr:row>
      <xdr:rowOff>10702</xdr:rowOff>
    </xdr:to>
    <xdr:sp macro="" textlink="">
      <xdr:nvSpPr>
        <xdr:cNvPr id="136" name="楕円 135"/>
        <xdr:cNvSpPr/>
      </xdr:nvSpPr>
      <xdr:spPr>
        <a:xfrm>
          <a:off x="3746500" y="98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1829</xdr:rowOff>
    </xdr:from>
    <xdr:ext cx="599010" cy="259045"/>
    <xdr:sp macro="" textlink="">
      <xdr:nvSpPr>
        <xdr:cNvPr id="137" name="テキスト ボックス 136"/>
        <xdr:cNvSpPr txBox="1"/>
      </xdr:nvSpPr>
      <xdr:spPr>
        <a:xfrm>
          <a:off x="3497795" y="994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88388</xdr:rowOff>
    </xdr:from>
    <xdr:to>
      <xdr:col>15</xdr:col>
      <xdr:colOff>101600</xdr:colOff>
      <xdr:row>58</xdr:row>
      <xdr:rowOff>18538</xdr:rowOff>
    </xdr:to>
    <xdr:sp macro="" textlink="">
      <xdr:nvSpPr>
        <xdr:cNvPr id="138" name="楕円 137"/>
        <xdr:cNvSpPr/>
      </xdr:nvSpPr>
      <xdr:spPr>
        <a:xfrm>
          <a:off x="2857500" y="98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9665</xdr:rowOff>
    </xdr:from>
    <xdr:ext cx="599010" cy="259045"/>
    <xdr:sp macro="" textlink="">
      <xdr:nvSpPr>
        <xdr:cNvPr id="139" name="テキスト ボックス 138"/>
        <xdr:cNvSpPr txBox="1"/>
      </xdr:nvSpPr>
      <xdr:spPr>
        <a:xfrm>
          <a:off x="2608795" y="995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78849</xdr:rowOff>
    </xdr:from>
    <xdr:to>
      <xdr:col>10</xdr:col>
      <xdr:colOff>165100</xdr:colOff>
      <xdr:row>58</xdr:row>
      <xdr:rowOff>8999</xdr:rowOff>
    </xdr:to>
    <xdr:sp macro="" textlink="">
      <xdr:nvSpPr>
        <xdr:cNvPr id="140" name="楕円 139"/>
        <xdr:cNvSpPr/>
      </xdr:nvSpPr>
      <xdr:spPr>
        <a:xfrm>
          <a:off x="1968500" y="98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xdr:rowOff>
    </xdr:from>
    <xdr:ext cx="599010" cy="259045"/>
    <xdr:sp macro="" textlink="">
      <xdr:nvSpPr>
        <xdr:cNvPr id="141" name="テキスト ボックス 140"/>
        <xdr:cNvSpPr txBox="1"/>
      </xdr:nvSpPr>
      <xdr:spPr>
        <a:xfrm>
          <a:off x="1719795" y="994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78367</xdr:rowOff>
    </xdr:from>
    <xdr:to>
      <xdr:col>6</xdr:col>
      <xdr:colOff>38100</xdr:colOff>
      <xdr:row>58</xdr:row>
      <xdr:rowOff>8517</xdr:rowOff>
    </xdr:to>
    <xdr:sp macro="" textlink="">
      <xdr:nvSpPr>
        <xdr:cNvPr id="142" name="楕円 141"/>
        <xdr:cNvSpPr/>
      </xdr:nvSpPr>
      <xdr:spPr>
        <a:xfrm>
          <a:off x="1079500" y="98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171094</xdr:rowOff>
    </xdr:from>
    <xdr:ext cx="599010" cy="259045"/>
    <xdr:sp macro="" textlink="">
      <xdr:nvSpPr>
        <xdr:cNvPr id="143" name="テキスト ボックス 142"/>
        <xdr:cNvSpPr txBox="1"/>
      </xdr:nvSpPr>
      <xdr:spPr>
        <a:xfrm>
          <a:off x="830795" y="994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142982</xdr:rowOff>
    </xdr:from>
    <xdr:to>
      <xdr:col>24</xdr:col>
      <xdr:colOff>63500</xdr:colOff>
      <xdr:row>79</xdr:row>
      <xdr:rowOff>56897</xdr:rowOff>
    </xdr:to>
    <xdr:cxnSp macro="">
      <xdr:nvCxnSpPr>
        <xdr:cNvPr id="174" name="直線コネクタ 173"/>
        <xdr:cNvCxnSpPr/>
      </xdr:nvCxnSpPr>
      <xdr:spPr>
        <a:xfrm flipV="1">
          <a:off x="3797300" y="13516082"/>
          <a:ext cx="8382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56897</xdr:rowOff>
    </xdr:from>
    <xdr:to>
      <xdr:col>19</xdr:col>
      <xdr:colOff>177800</xdr:colOff>
      <xdr:row>79</xdr:row>
      <xdr:rowOff>59086</xdr:rowOff>
    </xdr:to>
    <xdr:cxnSp macro="">
      <xdr:nvCxnSpPr>
        <xdr:cNvPr id="177" name="直線コネクタ 176"/>
        <xdr:cNvCxnSpPr/>
      </xdr:nvCxnSpPr>
      <xdr:spPr>
        <a:xfrm flipV="1">
          <a:off x="2908300" y="13601447"/>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59086</xdr:rowOff>
    </xdr:from>
    <xdr:to>
      <xdr:col>15</xdr:col>
      <xdr:colOff>50800</xdr:colOff>
      <xdr:row>79</xdr:row>
      <xdr:rowOff>66695</xdr:rowOff>
    </xdr:to>
    <xdr:cxnSp macro="">
      <xdr:nvCxnSpPr>
        <xdr:cNvPr id="180" name="直線コネクタ 179"/>
        <xdr:cNvCxnSpPr/>
      </xdr:nvCxnSpPr>
      <xdr:spPr>
        <a:xfrm flipV="1">
          <a:off x="2019300" y="13603636"/>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63266</xdr:rowOff>
    </xdr:from>
    <xdr:to>
      <xdr:col>10</xdr:col>
      <xdr:colOff>114300</xdr:colOff>
      <xdr:row>79</xdr:row>
      <xdr:rowOff>66695</xdr:rowOff>
    </xdr:to>
    <xdr:cxnSp macro="">
      <xdr:nvCxnSpPr>
        <xdr:cNvPr id="183" name="直線コネクタ 182"/>
        <xdr:cNvCxnSpPr/>
      </xdr:nvCxnSpPr>
      <xdr:spPr>
        <a:xfrm>
          <a:off x="1130300" y="1360781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92182</xdr:rowOff>
    </xdr:from>
    <xdr:to>
      <xdr:col>24</xdr:col>
      <xdr:colOff>114300</xdr:colOff>
      <xdr:row>79</xdr:row>
      <xdr:rowOff>22332</xdr:rowOff>
    </xdr:to>
    <xdr:sp macro="" textlink="">
      <xdr:nvSpPr>
        <xdr:cNvPr id="193" name="楕円 192"/>
        <xdr:cNvSpPr/>
      </xdr:nvSpPr>
      <xdr:spPr>
        <a:xfrm>
          <a:off x="4584700" y="134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7109</xdr:rowOff>
    </xdr:from>
    <xdr:ext cx="469744" cy="259045"/>
    <xdr:sp macro="" textlink="">
      <xdr:nvSpPr>
        <xdr:cNvPr id="194" name="維持補修費該当値テキスト"/>
        <xdr:cNvSpPr txBox="1"/>
      </xdr:nvSpPr>
      <xdr:spPr>
        <a:xfrm>
          <a:off x="4686300" y="133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6097</xdr:rowOff>
    </xdr:from>
    <xdr:to>
      <xdr:col>20</xdr:col>
      <xdr:colOff>38100</xdr:colOff>
      <xdr:row>79</xdr:row>
      <xdr:rowOff>107697</xdr:rowOff>
    </xdr:to>
    <xdr:sp macro="" textlink="">
      <xdr:nvSpPr>
        <xdr:cNvPr id="195" name="楕円 194"/>
        <xdr:cNvSpPr/>
      </xdr:nvSpPr>
      <xdr:spPr>
        <a:xfrm>
          <a:off x="3746500" y="135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98824</xdr:rowOff>
    </xdr:from>
    <xdr:ext cx="469744" cy="259045"/>
    <xdr:sp macro="" textlink="">
      <xdr:nvSpPr>
        <xdr:cNvPr id="196" name="テキスト ボックス 195"/>
        <xdr:cNvSpPr txBox="1"/>
      </xdr:nvSpPr>
      <xdr:spPr>
        <a:xfrm>
          <a:off x="3562428" y="136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8286</xdr:rowOff>
    </xdr:from>
    <xdr:to>
      <xdr:col>15</xdr:col>
      <xdr:colOff>101600</xdr:colOff>
      <xdr:row>79</xdr:row>
      <xdr:rowOff>109886</xdr:rowOff>
    </xdr:to>
    <xdr:sp macro="" textlink="">
      <xdr:nvSpPr>
        <xdr:cNvPr id="197" name="楕円 196"/>
        <xdr:cNvSpPr/>
      </xdr:nvSpPr>
      <xdr:spPr>
        <a:xfrm>
          <a:off x="2857500" y="135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101013</xdr:rowOff>
    </xdr:from>
    <xdr:ext cx="469744" cy="259045"/>
    <xdr:sp macro="" textlink="">
      <xdr:nvSpPr>
        <xdr:cNvPr id="198" name="テキスト ボックス 197"/>
        <xdr:cNvSpPr txBox="1"/>
      </xdr:nvSpPr>
      <xdr:spPr>
        <a:xfrm>
          <a:off x="2673428" y="136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15895</xdr:rowOff>
    </xdr:from>
    <xdr:to>
      <xdr:col>10</xdr:col>
      <xdr:colOff>165100</xdr:colOff>
      <xdr:row>79</xdr:row>
      <xdr:rowOff>117495</xdr:rowOff>
    </xdr:to>
    <xdr:sp macro="" textlink="">
      <xdr:nvSpPr>
        <xdr:cNvPr id="199" name="楕円 198"/>
        <xdr:cNvSpPr/>
      </xdr:nvSpPr>
      <xdr:spPr>
        <a:xfrm>
          <a:off x="1968500" y="135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108622</xdr:rowOff>
    </xdr:from>
    <xdr:ext cx="469744" cy="259045"/>
    <xdr:sp macro="" textlink="">
      <xdr:nvSpPr>
        <xdr:cNvPr id="200" name="テキスト ボックス 199"/>
        <xdr:cNvSpPr txBox="1"/>
      </xdr:nvSpPr>
      <xdr:spPr>
        <a:xfrm>
          <a:off x="1784428" y="1365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12466</xdr:rowOff>
    </xdr:from>
    <xdr:to>
      <xdr:col>6</xdr:col>
      <xdr:colOff>38100</xdr:colOff>
      <xdr:row>79</xdr:row>
      <xdr:rowOff>114066</xdr:rowOff>
    </xdr:to>
    <xdr:sp macro="" textlink="">
      <xdr:nvSpPr>
        <xdr:cNvPr id="201" name="楕円 200"/>
        <xdr:cNvSpPr/>
      </xdr:nvSpPr>
      <xdr:spPr>
        <a:xfrm>
          <a:off x="1079500" y="135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105193</xdr:rowOff>
    </xdr:from>
    <xdr:ext cx="469744" cy="259045"/>
    <xdr:sp macro="" textlink="">
      <xdr:nvSpPr>
        <xdr:cNvPr id="202" name="テキスト ボックス 201"/>
        <xdr:cNvSpPr txBox="1"/>
      </xdr:nvSpPr>
      <xdr:spPr>
        <a:xfrm>
          <a:off x="895428" y="136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129972</xdr:rowOff>
    </xdr:from>
    <xdr:to>
      <xdr:col>24</xdr:col>
      <xdr:colOff>63500</xdr:colOff>
      <xdr:row>96</xdr:row>
      <xdr:rowOff>166979</xdr:rowOff>
    </xdr:to>
    <xdr:cxnSp macro="">
      <xdr:nvCxnSpPr>
        <xdr:cNvPr id="232" name="直線コネクタ 231"/>
        <xdr:cNvCxnSpPr/>
      </xdr:nvCxnSpPr>
      <xdr:spPr>
        <a:xfrm flipV="1">
          <a:off x="3797300" y="16589172"/>
          <a:ext cx="838200" cy="3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166979</xdr:rowOff>
    </xdr:from>
    <xdr:to>
      <xdr:col>19</xdr:col>
      <xdr:colOff>177800</xdr:colOff>
      <xdr:row>97</xdr:row>
      <xdr:rowOff>4508</xdr:rowOff>
    </xdr:to>
    <xdr:cxnSp macro="">
      <xdr:nvCxnSpPr>
        <xdr:cNvPr id="235" name="直線コネクタ 234"/>
        <xdr:cNvCxnSpPr/>
      </xdr:nvCxnSpPr>
      <xdr:spPr>
        <a:xfrm flipV="1">
          <a:off x="2908300" y="16626179"/>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4508</xdr:rowOff>
    </xdr:from>
    <xdr:to>
      <xdr:col>15</xdr:col>
      <xdr:colOff>50800</xdr:colOff>
      <xdr:row>97</xdr:row>
      <xdr:rowOff>38088</xdr:rowOff>
    </xdr:to>
    <xdr:cxnSp macro="">
      <xdr:nvCxnSpPr>
        <xdr:cNvPr id="238" name="直線コネクタ 237"/>
        <xdr:cNvCxnSpPr/>
      </xdr:nvCxnSpPr>
      <xdr:spPr>
        <a:xfrm flipV="1">
          <a:off x="2019300" y="16635158"/>
          <a:ext cx="889000" cy="3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38088</xdr:rowOff>
    </xdr:from>
    <xdr:to>
      <xdr:col>10</xdr:col>
      <xdr:colOff>114300</xdr:colOff>
      <xdr:row>97</xdr:row>
      <xdr:rowOff>62407</xdr:rowOff>
    </xdr:to>
    <xdr:cxnSp macro="">
      <xdr:nvCxnSpPr>
        <xdr:cNvPr id="241" name="直線コネクタ 240"/>
        <xdr:cNvCxnSpPr/>
      </xdr:nvCxnSpPr>
      <xdr:spPr>
        <a:xfrm flipV="1">
          <a:off x="1130300" y="16668738"/>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79172</xdr:rowOff>
    </xdr:from>
    <xdr:to>
      <xdr:col>24</xdr:col>
      <xdr:colOff>114300</xdr:colOff>
      <xdr:row>97</xdr:row>
      <xdr:rowOff>9322</xdr:rowOff>
    </xdr:to>
    <xdr:sp macro="" textlink="">
      <xdr:nvSpPr>
        <xdr:cNvPr id="251" name="楕円 250"/>
        <xdr:cNvSpPr/>
      </xdr:nvSpPr>
      <xdr:spPr>
        <a:xfrm>
          <a:off x="4584700" y="165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57599</xdr:rowOff>
    </xdr:from>
    <xdr:ext cx="534377" cy="259045"/>
    <xdr:sp macro="" textlink="">
      <xdr:nvSpPr>
        <xdr:cNvPr id="252" name="扶助費該当値テキスト"/>
        <xdr:cNvSpPr txBox="1"/>
      </xdr:nvSpPr>
      <xdr:spPr>
        <a:xfrm>
          <a:off x="4686300" y="165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116179</xdr:rowOff>
    </xdr:from>
    <xdr:to>
      <xdr:col>20</xdr:col>
      <xdr:colOff>38100</xdr:colOff>
      <xdr:row>97</xdr:row>
      <xdr:rowOff>46329</xdr:rowOff>
    </xdr:to>
    <xdr:sp macro="" textlink="">
      <xdr:nvSpPr>
        <xdr:cNvPr id="253" name="楕円 252"/>
        <xdr:cNvSpPr/>
      </xdr:nvSpPr>
      <xdr:spPr>
        <a:xfrm>
          <a:off x="3746500" y="1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37456</xdr:rowOff>
    </xdr:from>
    <xdr:ext cx="534377" cy="259045"/>
    <xdr:sp macro="" textlink="">
      <xdr:nvSpPr>
        <xdr:cNvPr id="254" name="テキスト ボックス 253"/>
        <xdr:cNvSpPr txBox="1"/>
      </xdr:nvSpPr>
      <xdr:spPr>
        <a:xfrm>
          <a:off x="3530111" y="166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125158</xdr:rowOff>
    </xdr:from>
    <xdr:to>
      <xdr:col>15</xdr:col>
      <xdr:colOff>101600</xdr:colOff>
      <xdr:row>97</xdr:row>
      <xdr:rowOff>55308</xdr:rowOff>
    </xdr:to>
    <xdr:sp macro="" textlink="">
      <xdr:nvSpPr>
        <xdr:cNvPr id="255" name="楕円 254"/>
        <xdr:cNvSpPr/>
      </xdr:nvSpPr>
      <xdr:spPr>
        <a:xfrm>
          <a:off x="2857500" y="165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46435</xdr:rowOff>
    </xdr:from>
    <xdr:ext cx="534377" cy="259045"/>
    <xdr:sp macro="" textlink="">
      <xdr:nvSpPr>
        <xdr:cNvPr id="256" name="テキスト ボックス 255"/>
        <xdr:cNvSpPr txBox="1"/>
      </xdr:nvSpPr>
      <xdr:spPr>
        <a:xfrm>
          <a:off x="2641111" y="166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158738</xdr:rowOff>
    </xdr:from>
    <xdr:to>
      <xdr:col>10</xdr:col>
      <xdr:colOff>165100</xdr:colOff>
      <xdr:row>97</xdr:row>
      <xdr:rowOff>88888</xdr:rowOff>
    </xdr:to>
    <xdr:sp macro="" textlink="">
      <xdr:nvSpPr>
        <xdr:cNvPr id="257" name="楕円 256"/>
        <xdr:cNvSpPr/>
      </xdr:nvSpPr>
      <xdr:spPr>
        <a:xfrm>
          <a:off x="1968500" y="1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80015</xdr:rowOff>
    </xdr:from>
    <xdr:ext cx="534377" cy="259045"/>
    <xdr:sp macro="" textlink="">
      <xdr:nvSpPr>
        <xdr:cNvPr id="258" name="テキスト ボックス 257"/>
        <xdr:cNvSpPr txBox="1"/>
      </xdr:nvSpPr>
      <xdr:spPr>
        <a:xfrm>
          <a:off x="1752111" y="167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11607</xdr:rowOff>
    </xdr:from>
    <xdr:to>
      <xdr:col>6</xdr:col>
      <xdr:colOff>38100</xdr:colOff>
      <xdr:row>97</xdr:row>
      <xdr:rowOff>113207</xdr:rowOff>
    </xdr:to>
    <xdr:sp macro="" textlink="">
      <xdr:nvSpPr>
        <xdr:cNvPr id="259" name="楕円 258"/>
        <xdr:cNvSpPr/>
      </xdr:nvSpPr>
      <xdr:spPr>
        <a:xfrm>
          <a:off x="1079500" y="166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104334</xdr:rowOff>
    </xdr:from>
    <xdr:ext cx="534377" cy="259045"/>
    <xdr:sp macro="" textlink="">
      <xdr:nvSpPr>
        <xdr:cNvPr id="260" name="テキスト ボックス 259"/>
        <xdr:cNvSpPr txBox="1"/>
      </xdr:nvSpPr>
      <xdr:spPr>
        <a:xfrm>
          <a:off x="863111" y="167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60193</xdr:rowOff>
    </xdr:from>
    <xdr:to>
      <xdr:col>55</xdr:col>
      <xdr:colOff>0</xdr:colOff>
      <xdr:row>37</xdr:row>
      <xdr:rowOff>89347</xdr:rowOff>
    </xdr:to>
    <xdr:cxnSp macro="">
      <xdr:nvCxnSpPr>
        <xdr:cNvPr id="289" name="直線コネクタ 288"/>
        <xdr:cNvCxnSpPr/>
      </xdr:nvCxnSpPr>
      <xdr:spPr>
        <a:xfrm flipV="1">
          <a:off x="9639300" y="6403843"/>
          <a:ext cx="838200" cy="2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19281</xdr:rowOff>
    </xdr:from>
    <xdr:to>
      <xdr:col>50</xdr:col>
      <xdr:colOff>114300</xdr:colOff>
      <xdr:row>37</xdr:row>
      <xdr:rowOff>89347</xdr:rowOff>
    </xdr:to>
    <xdr:cxnSp macro="">
      <xdr:nvCxnSpPr>
        <xdr:cNvPr id="292" name="直線コネクタ 291"/>
        <xdr:cNvCxnSpPr/>
      </xdr:nvCxnSpPr>
      <xdr:spPr>
        <a:xfrm>
          <a:off x="8750300" y="6362931"/>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19281</xdr:rowOff>
    </xdr:from>
    <xdr:to>
      <xdr:col>45</xdr:col>
      <xdr:colOff>177800</xdr:colOff>
      <xdr:row>37</xdr:row>
      <xdr:rowOff>111094</xdr:rowOff>
    </xdr:to>
    <xdr:cxnSp macro="">
      <xdr:nvCxnSpPr>
        <xdr:cNvPr id="295" name="直線コネクタ 294"/>
        <xdr:cNvCxnSpPr/>
      </xdr:nvCxnSpPr>
      <xdr:spPr>
        <a:xfrm flipV="1">
          <a:off x="7861300" y="6362931"/>
          <a:ext cx="889000" cy="9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11566</xdr:rowOff>
    </xdr:from>
    <xdr:to>
      <xdr:col>41</xdr:col>
      <xdr:colOff>50800</xdr:colOff>
      <xdr:row>37</xdr:row>
      <xdr:rowOff>111094</xdr:rowOff>
    </xdr:to>
    <xdr:cxnSp macro="">
      <xdr:nvCxnSpPr>
        <xdr:cNvPr id="298" name="直線コネクタ 297"/>
        <xdr:cNvCxnSpPr/>
      </xdr:nvCxnSpPr>
      <xdr:spPr>
        <a:xfrm>
          <a:off x="6972300" y="6355216"/>
          <a:ext cx="889000" cy="9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9393</xdr:rowOff>
    </xdr:from>
    <xdr:to>
      <xdr:col>55</xdr:col>
      <xdr:colOff>50800</xdr:colOff>
      <xdr:row>37</xdr:row>
      <xdr:rowOff>110993</xdr:rowOff>
    </xdr:to>
    <xdr:sp macro="" textlink="">
      <xdr:nvSpPr>
        <xdr:cNvPr id="308" name="楕円 307"/>
        <xdr:cNvSpPr/>
      </xdr:nvSpPr>
      <xdr:spPr>
        <a:xfrm>
          <a:off x="10426700" y="635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95770</xdr:rowOff>
    </xdr:from>
    <xdr:ext cx="534377" cy="259045"/>
    <xdr:sp macro="" textlink="">
      <xdr:nvSpPr>
        <xdr:cNvPr id="309" name="補助費等該当値テキスト"/>
        <xdr:cNvSpPr txBox="1"/>
      </xdr:nvSpPr>
      <xdr:spPr>
        <a:xfrm>
          <a:off x="10528300" y="626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38547</xdr:rowOff>
    </xdr:from>
    <xdr:to>
      <xdr:col>50</xdr:col>
      <xdr:colOff>165100</xdr:colOff>
      <xdr:row>37</xdr:row>
      <xdr:rowOff>140147</xdr:rowOff>
    </xdr:to>
    <xdr:sp macro="" textlink="">
      <xdr:nvSpPr>
        <xdr:cNvPr id="310" name="楕円 309"/>
        <xdr:cNvSpPr/>
      </xdr:nvSpPr>
      <xdr:spPr>
        <a:xfrm>
          <a:off x="9588500" y="63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131274</xdr:rowOff>
    </xdr:from>
    <xdr:ext cx="534377" cy="259045"/>
    <xdr:sp macro="" textlink="">
      <xdr:nvSpPr>
        <xdr:cNvPr id="311" name="テキスト ボックス 310"/>
        <xdr:cNvSpPr txBox="1"/>
      </xdr:nvSpPr>
      <xdr:spPr>
        <a:xfrm>
          <a:off x="9372111" y="647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139931</xdr:rowOff>
    </xdr:from>
    <xdr:to>
      <xdr:col>46</xdr:col>
      <xdr:colOff>38100</xdr:colOff>
      <xdr:row>37</xdr:row>
      <xdr:rowOff>70081</xdr:rowOff>
    </xdr:to>
    <xdr:sp macro="" textlink="">
      <xdr:nvSpPr>
        <xdr:cNvPr id="312" name="楕円 311"/>
        <xdr:cNvSpPr/>
      </xdr:nvSpPr>
      <xdr:spPr>
        <a:xfrm>
          <a:off x="8699500" y="63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61208</xdr:rowOff>
    </xdr:from>
    <xdr:ext cx="534377" cy="259045"/>
    <xdr:sp macro="" textlink="">
      <xdr:nvSpPr>
        <xdr:cNvPr id="313" name="テキスト ボックス 312"/>
        <xdr:cNvSpPr txBox="1"/>
      </xdr:nvSpPr>
      <xdr:spPr>
        <a:xfrm>
          <a:off x="8483111" y="640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60294</xdr:rowOff>
    </xdr:from>
    <xdr:to>
      <xdr:col>41</xdr:col>
      <xdr:colOff>101600</xdr:colOff>
      <xdr:row>37</xdr:row>
      <xdr:rowOff>161894</xdr:rowOff>
    </xdr:to>
    <xdr:sp macro="" textlink="">
      <xdr:nvSpPr>
        <xdr:cNvPr id="314" name="楕円 313"/>
        <xdr:cNvSpPr/>
      </xdr:nvSpPr>
      <xdr:spPr>
        <a:xfrm>
          <a:off x="7810500" y="640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153022</xdr:rowOff>
    </xdr:from>
    <xdr:ext cx="534377" cy="259045"/>
    <xdr:sp macro="" textlink="">
      <xdr:nvSpPr>
        <xdr:cNvPr id="315" name="テキスト ボックス 314"/>
        <xdr:cNvSpPr txBox="1"/>
      </xdr:nvSpPr>
      <xdr:spPr>
        <a:xfrm>
          <a:off x="7594111" y="649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132216</xdr:rowOff>
    </xdr:from>
    <xdr:to>
      <xdr:col>36</xdr:col>
      <xdr:colOff>165100</xdr:colOff>
      <xdr:row>37</xdr:row>
      <xdr:rowOff>62366</xdr:rowOff>
    </xdr:to>
    <xdr:sp macro="" textlink="">
      <xdr:nvSpPr>
        <xdr:cNvPr id="316" name="楕円 315"/>
        <xdr:cNvSpPr/>
      </xdr:nvSpPr>
      <xdr:spPr>
        <a:xfrm>
          <a:off x="6921500" y="63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53493</xdr:rowOff>
    </xdr:from>
    <xdr:ext cx="534377" cy="259045"/>
    <xdr:sp macro="" textlink="">
      <xdr:nvSpPr>
        <xdr:cNvPr id="317" name="テキスト ボックス 316"/>
        <xdr:cNvSpPr txBox="1"/>
      </xdr:nvSpPr>
      <xdr:spPr>
        <a:xfrm>
          <a:off x="6705111" y="639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146292</xdr:rowOff>
    </xdr:from>
    <xdr:to>
      <xdr:col>55</xdr:col>
      <xdr:colOff>0</xdr:colOff>
      <xdr:row>57</xdr:row>
      <xdr:rowOff>147494</xdr:rowOff>
    </xdr:to>
    <xdr:cxnSp macro="">
      <xdr:nvCxnSpPr>
        <xdr:cNvPr id="342" name="直線コネクタ 341"/>
        <xdr:cNvCxnSpPr/>
      </xdr:nvCxnSpPr>
      <xdr:spPr>
        <a:xfrm flipV="1">
          <a:off x="9639300" y="9918942"/>
          <a:ext cx="8382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147494</xdr:rowOff>
    </xdr:from>
    <xdr:to>
      <xdr:col>50</xdr:col>
      <xdr:colOff>114300</xdr:colOff>
      <xdr:row>57</xdr:row>
      <xdr:rowOff>164268</xdr:rowOff>
    </xdr:to>
    <xdr:cxnSp macro="">
      <xdr:nvCxnSpPr>
        <xdr:cNvPr id="345" name="直線コネクタ 344"/>
        <xdr:cNvCxnSpPr/>
      </xdr:nvCxnSpPr>
      <xdr:spPr>
        <a:xfrm flipV="1">
          <a:off x="8750300" y="9920144"/>
          <a:ext cx="889000" cy="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141806</xdr:rowOff>
    </xdr:from>
    <xdr:to>
      <xdr:col>45</xdr:col>
      <xdr:colOff>177800</xdr:colOff>
      <xdr:row>57</xdr:row>
      <xdr:rowOff>164268</xdr:rowOff>
    </xdr:to>
    <xdr:cxnSp macro="">
      <xdr:nvCxnSpPr>
        <xdr:cNvPr id="348" name="直線コネクタ 347"/>
        <xdr:cNvCxnSpPr/>
      </xdr:nvCxnSpPr>
      <xdr:spPr>
        <a:xfrm>
          <a:off x="7861300" y="9914456"/>
          <a:ext cx="889000" cy="2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141806</xdr:rowOff>
    </xdr:from>
    <xdr:to>
      <xdr:col>41</xdr:col>
      <xdr:colOff>50800</xdr:colOff>
      <xdr:row>57</xdr:row>
      <xdr:rowOff>148875</xdr:rowOff>
    </xdr:to>
    <xdr:cxnSp macro="">
      <xdr:nvCxnSpPr>
        <xdr:cNvPr id="351" name="直線コネクタ 350"/>
        <xdr:cNvCxnSpPr/>
      </xdr:nvCxnSpPr>
      <xdr:spPr>
        <a:xfrm flipV="1">
          <a:off x="6972300" y="9914456"/>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95492</xdr:rowOff>
    </xdr:from>
    <xdr:to>
      <xdr:col>55</xdr:col>
      <xdr:colOff>50800</xdr:colOff>
      <xdr:row>58</xdr:row>
      <xdr:rowOff>25642</xdr:rowOff>
    </xdr:to>
    <xdr:sp macro="" textlink="">
      <xdr:nvSpPr>
        <xdr:cNvPr id="361" name="楕円 360"/>
        <xdr:cNvSpPr/>
      </xdr:nvSpPr>
      <xdr:spPr>
        <a:xfrm>
          <a:off x="10426700" y="98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10419</xdr:rowOff>
    </xdr:from>
    <xdr:ext cx="534377" cy="259045"/>
    <xdr:sp macro="" textlink="">
      <xdr:nvSpPr>
        <xdr:cNvPr id="362" name="普通建設事業費該当値テキスト"/>
        <xdr:cNvSpPr txBox="1"/>
      </xdr:nvSpPr>
      <xdr:spPr>
        <a:xfrm>
          <a:off x="10528300" y="97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96694</xdr:rowOff>
    </xdr:from>
    <xdr:to>
      <xdr:col>50</xdr:col>
      <xdr:colOff>165100</xdr:colOff>
      <xdr:row>58</xdr:row>
      <xdr:rowOff>26844</xdr:rowOff>
    </xdr:to>
    <xdr:sp macro="" textlink="">
      <xdr:nvSpPr>
        <xdr:cNvPr id="363" name="楕円 362"/>
        <xdr:cNvSpPr/>
      </xdr:nvSpPr>
      <xdr:spPr>
        <a:xfrm>
          <a:off x="9588500" y="98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17971</xdr:rowOff>
    </xdr:from>
    <xdr:ext cx="534377" cy="259045"/>
    <xdr:sp macro="" textlink="">
      <xdr:nvSpPr>
        <xdr:cNvPr id="364" name="テキスト ボックス 363"/>
        <xdr:cNvSpPr txBox="1"/>
      </xdr:nvSpPr>
      <xdr:spPr>
        <a:xfrm>
          <a:off x="9372111" y="99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113468</xdr:rowOff>
    </xdr:from>
    <xdr:to>
      <xdr:col>46</xdr:col>
      <xdr:colOff>38100</xdr:colOff>
      <xdr:row>58</xdr:row>
      <xdr:rowOff>43618</xdr:rowOff>
    </xdr:to>
    <xdr:sp macro="" textlink="">
      <xdr:nvSpPr>
        <xdr:cNvPr id="365" name="楕円 364"/>
        <xdr:cNvSpPr/>
      </xdr:nvSpPr>
      <xdr:spPr>
        <a:xfrm>
          <a:off x="8699500" y="98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34745</xdr:rowOff>
    </xdr:from>
    <xdr:ext cx="534377" cy="259045"/>
    <xdr:sp macro="" textlink="">
      <xdr:nvSpPr>
        <xdr:cNvPr id="366" name="テキスト ボックス 365"/>
        <xdr:cNvSpPr txBox="1"/>
      </xdr:nvSpPr>
      <xdr:spPr>
        <a:xfrm>
          <a:off x="8483111" y="99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91006</xdr:rowOff>
    </xdr:from>
    <xdr:to>
      <xdr:col>41</xdr:col>
      <xdr:colOff>101600</xdr:colOff>
      <xdr:row>58</xdr:row>
      <xdr:rowOff>21156</xdr:rowOff>
    </xdr:to>
    <xdr:sp macro="" textlink="">
      <xdr:nvSpPr>
        <xdr:cNvPr id="367" name="楕円 366"/>
        <xdr:cNvSpPr/>
      </xdr:nvSpPr>
      <xdr:spPr>
        <a:xfrm>
          <a:off x="7810500" y="98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12283</xdr:rowOff>
    </xdr:from>
    <xdr:ext cx="534377" cy="259045"/>
    <xdr:sp macro="" textlink="">
      <xdr:nvSpPr>
        <xdr:cNvPr id="368" name="テキスト ボックス 367"/>
        <xdr:cNvSpPr txBox="1"/>
      </xdr:nvSpPr>
      <xdr:spPr>
        <a:xfrm>
          <a:off x="7594111" y="99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98075</xdr:rowOff>
    </xdr:from>
    <xdr:to>
      <xdr:col>36</xdr:col>
      <xdr:colOff>165100</xdr:colOff>
      <xdr:row>58</xdr:row>
      <xdr:rowOff>28225</xdr:rowOff>
    </xdr:to>
    <xdr:sp macro="" textlink="">
      <xdr:nvSpPr>
        <xdr:cNvPr id="369" name="楕円 368"/>
        <xdr:cNvSpPr/>
      </xdr:nvSpPr>
      <xdr:spPr>
        <a:xfrm>
          <a:off x="6921500" y="98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19352</xdr:rowOff>
    </xdr:from>
    <xdr:ext cx="534377" cy="259045"/>
    <xdr:sp macro="" textlink="">
      <xdr:nvSpPr>
        <xdr:cNvPr id="370" name="テキスト ボックス 369"/>
        <xdr:cNvSpPr txBox="1"/>
      </xdr:nvSpPr>
      <xdr:spPr>
        <a:xfrm>
          <a:off x="6705111" y="99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14170</xdr:rowOff>
    </xdr:from>
    <xdr:to>
      <xdr:col>55</xdr:col>
      <xdr:colOff>0</xdr:colOff>
      <xdr:row>79</xdr:row>
      <xdr:rowOff>21645</xdr:rowOff>
    </xdr:to>
    <xdr:cxnSp macro="">
      <xdr:nvCxnSpPr>
        <xdr:cNvPr id="399" name="直線コネクタ 398"/>
        <xdr:cNvCxnSpPr/>
      </xdr:nvCxnSpPr>
      <xdr:spPr>
        <a:xfrm flipV="1">
          <a:off x="9639300" y="13558720"/>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21645</xdr:rowOff>
    </xdr:from>
    <xdr:to>
      <xdr:col>50</xdr:col>
      <xdr:colOff>114300</xdr:colOff>
      <xdr:row>79</xdr:row>
      <xdr:rowOff>40029</xdr:rowOff>
    </xdr:to>
    <xdr:cxnSp macro="">
      <xdr:nvCxnSpPr>
        <xdr:cNvPr id="402" name="直線コネクタ 401"/>
        <xdr:cNvCxnSpPr/>
      </xdr:nvCxnSpPr>
      <xdr:spPr>
        <a:xfrm flipV="1">
          <a:off x="8750300" y="13566195"/>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12150</xdr:rowOff>
    </xdr:from>
    <xdr:to>
      <xdr:col>45</xdr:col>
      <xdr:colOff>177800</xdr:colOff>
      <xdr:row>79</xdr:row>
      <xdr:rowOff>40029</xdr:rowOff>
    </xdr:to>
    <xdr:cxnSp macro="">
      <xdr:nvCxnSpPr>
        <xdr:cNvPr id="405" name="直線コネクタ 404"/>
        <xdr:cNvCxnSpPr/>
      </xdr:nvCxnSpPr>
      <xdr:spPr>
        <a:xfrm>
          <a:off x="7861300" y="13556700"/>
          <a:ext cx="889000" cy="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147202</xdr:rowOff>
    </xdr:from>
    <xdr:to>
      <xdr:col>41</xdr:col>
      <xdr:colOff>50800</xdr:colOff>
      <xdr:row>79</xdr:row>
      <xdr:rowOff>12150</xdr:rowOff>
    </xdr:to>
    <xdr:cxnSp macro="">
      <xdr:nvCxnSpPr>
        <xdr:cNvPr id="408" name="直線コネクタ 407"/>
        <xdr:cNvCxnSpPr/>
      </xdr:nvCxnSpPr>
      <xdr:spPr>
        <a:xfrm>
          <a:off x="6972300" y="13520302"/>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134820</xdr:rowOff>
    </xdr:from>
    <xdr:to>
      <xdr:col>55</xdr:col>
      <xdr:colOff>50800</xdr:colOff>
      <xdr:row>79</xdr:row>
      <xdr:rowOff>64970</xdr:rowOff>
    </xdr:to>
    <xdr:sp macro="" textlink="">
      <xdr:nvSpPr>
        <xdr:cNvPr id="418" name="楕円 417"/>
        <xdr:cNvSpPr/>
      </xdr:nvSpPr>
      <xdr:spPr>
        <a:xfrm>
          <a:off x="10426700" y="135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49747</xdr:rowOff>
    </xdr:from>
    <xdr:ext cx="534377" cy="259045"/>
    <xdr:sp macro="" textlink="">
      <xdr:nvSpPr>
        <xdr:cNvPr id="419" name="普通建設事業費 （ うち新規整備　）該当値テキスト"/>
        <xdr:cNvSpPr txBox="1"/>
      </xdr:nvSpPr>
      <xdr:spPr>
        <a:xfrm>
          <a:off x="10528300" y="1342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142295</xdr:rowOff>
    </xdr:from>
    <xdr:to>
      <xdr:col>50</xdr:col>
      <xdr:colOff>165100</xdr:colOff>
      <xdr:row>79</xdr:row>
      <xdr:rowOff>72445</xdr:rowOff>
    </xdr:to>
    <xdr:sp macro="" textlink="">
      <xdr:nvSpPr>
        <xdr:cNvPr id="420" name="楕円 419"/>
        <xdr:cNvSpPr/>
      </xdr:nvSpPr>
      <xdr:spPr>
        <a:xfrm>
          <a:off x="9588500" y="135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63572</xdr:rowOff>
    </xdr:from>
    <xdr:ext cx="534377" cy="259045"/>
    <xdr:sp macro="" textlink="">
      <xdr:nvSpPr>
        <xdr:cNvPr id="421" name="テキスト ボックス 420"/>
        <xdr:cNvSpPr txBox="1"/>
      </xdr:nvSpPr>
      <xdr:spPr>
        <a:xfrm>
          <a:off x="9372111" y="136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160679</xdr:rowOff>
    </xdr:from>
    <xdr:to>
      <xdr:col>46</xdr:col>
      <xdr:colOff>38100</xdr:colOff>
      <xdr:row>79</xdr:row>
      <xdr:rowOff>90829</xdr:rowOff>
    </xdr:to>
    <xdr:sp macro="" textlink="">
      <xdr:nvSpPr>
        <xdr:cNvPr id="422" name="楕円 421"/>
        <xdr:cNvSpPr/>
      </xdr:nvSpPr>
      <xdr:spPr>
        <a:xfrm>
          <a:off x="8699500" y="135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81956</xdr:rowOff>
    </xdr:from>
    <xdr:ext cx="469744" cy="259045"/>
    <xdr:sp macro="" textlink="">
      <xdr:nvSpPr>
        <xdr:cNvPr id="423" name="テキスト ボックス 422"/>
        <xdr:cNvSpPr txBox="1"/>
      </xdr:nvSpPr>
      <xdr:spPr>
        <a:xfrm>
          <a:off x="8515428" y="1362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132800</xdr:rowOff>
    </xdr:from>
    <xdr:to>
      <xdr:col>41</xdr:col>
      <xdr:colOff>101600</xdr:colOff>
      <xdr:row>79</xdr:row>
      <xdr:rowOff>62950</xdr:rowOff>
    </xdr:to>
    <xdr:sp macro="" textlink="">
      <xdr:nvSpPr>
        <xdr:cNvPr id="424" name="楕円 423"/>
        <xdr:cNvSpPr/>
      </xdr:nvSpPr>
      <xdr:spPr>
        <a:xfrm>
          <a:off x="7810500" y="135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54077</xdr:rowOff>
    </xdr:from>
    <xdr:ext cx="534377" cy="259045"/>
    <xdr:sp macro="" textlink="">
      <xdr:nvSpPr>
        <xdr:cNvPr id="425" name="テキスト ボックス 424"/>
        <xdr:cNvSpPr txBox="1"/>
      </xdr:nvSpPr>
      <xdr:spPr>
        <a:xfrm>
          <a:off x="7594111" y="135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96402</xdr:rowOff>
    </xdr:from>
    <xdr:to>
      <xdr:col>36</xdr:col>
      <xdr:colOff>165100</xdr:colOff>
      <xdr:row>79</xdr:row>
      <xdr:rowOff>26552</xdr:rowOff>
    </xdr:to>
    <xdr:sp macro="" textlink="">
      <xdr:nvSpPr>
        <xdr:cNvPr id="426" name="楕円 425"/>
        <xdr:cNvSpPr/>
      </xdr:nvSpPr>
      <xdr:spPr>
        <a:xfrm>
          <a:off x="6921500" y="134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17679</xdr:rowOff>
    </xdr:from>
    <xdr:ext cx="534377" cy="259045"/>
    <xdr:sp macro="" textlink="">
      <xdr:nvSpPr>
        <xdr:cNvPr id="427" name="テキスト ボックス 426"/>
        <xdr:cNvSpPr txBox="1"/>
      </xdr:nvSpPr>
      <xdr:spPr>
        <a:xfrm>
          <a:off x="6705111" y="13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168259</xdr:rowOff>
    </xdr:from>
    <xdr:to>
      <xdr:col>55</xdr:col>
      <xdr:colOff>0</xdr:colOff>
      <xdr:row>99</xdr:row>
      <xdr:rowOff>3166</xdr:rowOff>
    </xdr:to>
    <xdr:cxnSp macro="">
      <xdr:nvCxnSpPr>
        <xdr:cNvPr id="456" name="直線コネクタ 455"/>
        <xdr:cNvCxnSpPr/>
      </xdr:nvCxnSpPr>
      <xdr:spPr>
        <a:xfrm>
          <a:off x="9639300" y="16970359"/>
          <a:ext cx="8382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168259</xdr:rowOff>
    </xdr:from>
    <xdr:to>
      <xdr:col>50</xdr:col>
      <xdr:colOff>114300</xdr:colOff>
      <xdr:row>99</xdr:row>
      <xdr:rowOff>8455</xdr:rowOff>
    </xdr:to>
    <xdr:cxnSp macro="">
      <xdr:nvCxnSpPr>
        <xdr:cNvPr id="459" name="直線コネクタ 458"/>
        <xdr:cNvCxnSpPr/>
      </xdr:nvCxnSpPr>
      <xdr:spPr>
        <a:xfrm flipV="1">
          <a:off x="8750300" y="16970359"/>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169156</xdr:rowOff>
    </xdr:from>
    <xdr:to>
      <xdr:col>45</xdr:col>
      <xdr:colOff>177800</xdr:colOff>
      <xdr:row>99</xdr:row>
      <xdr:rowOff>8455</xdr:rowOff>
    </xdr:to>
    <xdr:cxnSp macro="">
      <xdr:nvCxnSpPr>
        <xdr:cNvPr id="462" name="直線コネクタ 461"/>
        <xdr:cNvCxnSpPr/>
      </xdr:nvCxnSpPr>
      <xdr:spPr>
        <a:xfrm>
          <a:off x="7861300" y="16971256"/>
          <a:ext cx="889000" cy="1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169156</xdr:rowOff>
    </xdr:from>
    <xdr:to>
      <xdr:col>41</xdr:col>
      <xdr:colOff>50800</xdr:colOff>
      <xdr:row>99</xdr:row>
      <xdr:rowOff>33491</xdr:rowOff>
    </xdr:to>
    <xdr:cxnSp macro="">
      <xdr:nvCxnSpPr>
        <xdr:cNvPr id="465" name="直線コネクタ 464"/>
        <xdr:cNvCxnSpPr/>
      </xdr:nvCxnSpPr>
      <xdr:spPr>
        <a:xfrm flipV="1">
          <a:off x="6972300" y="16971256"/>
          <a:ext cx="889000" cy="3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123816</xdr:rowOff>
    </xdr:from>
    <xdr:to>
      <xdr:col>55</xdr:col>
      <xdr:colOff>50800</xdr:colOff>
      <xdr:row>99</xdr:row>
      <xdr:rowOff>53966</xdr:rowOff>
    </xdr:to>
    <xdr:sp macro="" textlink="">
      <xdr:nvSpPr>
        <xdr:cNvPr id="475" name="楕円 474"/>
        <xdr:cNvSpPr/>
      </xdr:nvSpPr>
      <xdr:spPr>
        <a:xfrm>
          <a:off x="10426700" y="1692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38743</xdr:rowOff>
    </xdr:from>
    <xdr:ext cx="534377" cy="259045"/>
    <xdr:sp macro="" textlink="">
      <xdr:nvSpPr>
        <xdr:cNvPr id="476" name="普通建設事業費 （ うち更新整備　）該当値テキスト"/>
        <xdr:cNvSpPr txBox="1"/>
      </xdr:nvSpPr>
      <xdr:spPr>
        <a:xfrm>
          <a:off x="10528300" y="168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117459</xdr:rowOff>
    </xdr:from>
    <xdr:to>
      <xdr:col>50</xdr:col>
      <xdr:colOff>165100</xdr:colOff>
      <xdr:row>99</xdr:row>
      <xdr:rowOff>47609</xdr:rowOff>
    </xdr:to>
    <xdr:sp macro="" textlink="">
      <xdr:nvSpPr>
        <xdr:cNvPr id="477" name="楕円 476"/>
        <xdr:cNvSpPr/>
      </xdr:nvSpPr>
      <xdr:spPr>
        <a:xfrm>
          <a:off x="9588500" y="1691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38736</xdr:rowOff>
    </xdr:from>
    <xdr:ext cx="534377" cy="259045"/>
    <xdr:sp macro="" textlink="">
      <xdr:nvSpPr>
        <xdr:cNvPr id="478" name="テキスト ボックス 477"/>
        <xdr:cNvSpPr txBox="1"/>
      </xdr:nvSpPr>
      <xdr:spPr>
        <a:xfrm>
          <a:off x="9372111" y="1701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129105</xdr:rowOff>
    </xdr:from>
    <xdr:to>
      <xdr:col>46</xdr:col>
      <xdr:colOff>38100</xdr:colOff>
      <xdr:row>99</xdr:row>
      <xdr:rowOff>59255</xdr:rowOff>
    </xdr:to>
    <xdr:sp macro="" textlink="">
      <xdr:nvSpPr>
        <xdr:cNvPr id="479" name="楕円 478"/>
        <xdr:cNvSpPr/>
      </xdr:nvSpPr>
      <xdr:spPr>
        <a:xfrm>
          <a:off x="8699500" y="169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50382</xdr:rowOff>
    </xdr:from>
    <xdr:ext cx="534377" cy="259045"/>
    <xdr:sp macro="" textlink="">
      <xdr:nvSpPr>
        <xdr:cNvPr id="480" name="テキスト ボックス 479"/>
        <xdr:cNvSpPr txBox="1"/>
      </xdr:nvSpPr>
      <xdr:spPr>
        <a:xfrm>
          <a:off x="8483111" y="170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118356</xdr:rowOff>
    </xdr:from>
    <xdr:to>
      <xdr:col>41</xdr:col>
      <xdr:colOff>101600</xdr:colOff>
      <xdr:row>99</xdr:row>
      <xdr:rowOff>48506</xdr:rowOff>
    </xdr:to>
    <xdr:sp macro="" textlink="">
      <xdr:nvSpPr>
        <xdr:cNvPr id="481" name="楕円 480"/>
        <xdr:cNvSpPr/>
      </xdr:nvSpPr>
      <xdr:spPr>
        <a:xfrm>
          <a:off x="7810500" y="169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39633</xdr:rowOff>
    </xdr:from>
    <xdr:ext cx="534377" cy="259045"/>
    <xdr:sp macro="" textlink="">
      <xdr:nvSpPr>
        <xdr:cNvPr id="482" name="テキスト ボックス 481"/>
        <xdr:cNvSpPr txBox="1"/>
      </xdr:nvSpPr>
      <xdr:spPr>
        <a:xfrm>
          <a:off x="7594111" y="170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154141</xdr:rowOff>
    </xdr:from>
    <xdr:to>
      <xdr:col>36</xdr:col>
      <xdr:colOff>165100</xdr:colOff>
      <xdr:row>99</xdr:row>
      <xdr:rowOff>84291</xdr:rowOff>
    </xdr:to>
    <xdr:sp macro="" textlink="">
      <xdr:nvSpPr>
        <xdr:cNvPr id="483" name="楕円 482"/>
        <xdr:cNvSpPr/>
      </xdr:nvSpPr>
      <xdr:spPr>
        <a:xfrm>
          <a:off x="6921500" y="169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75418</xdr:rowOff>
    </xdr:from>
    <xdr:ext cx="534377" cy="259045"/>
    <xdr:sp macro="" textlink="">
      <xdr:nvSpPr>
        <xdr:cNvPr id="484" name="テキスト ボックス 483"/>
        <xdr:cNvSpPr txBox="1"/>
      </xdr:nvSpPr>
      <xdr:spPr>
        <a:xfrm>
          <a:off x="6705111" y="170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12922</xdr:rowOff>
    </xdr:from>
    <xdr:to>
      <xdr:col>85</xdr:col>
      <xdr:colOff>127000</xdr:colOff>
      <xdr:row>79</xdr:row>
      <xdr:rowOff>17027</xdr:rowOff>
    </xdr:to>
    <xdr:cxnSp macro="">
      <xdr:nvCxnSpPr>
        <xdr:cNvPr id="621" name="直線コネクタ 620"/>
        <xdr:cNvCxnSpPr/>
      </xdr:nvCxnSpPr>
      <xdr:spPr>
        <a:xfrm flipV="1">
          <a:off x="15481300" y="13557472"/>
          <a:ext cx="8382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17027</xdr:rowOff>
    </xdr:from>
    <xdr:to>
      <xdr:col>81</xdr:col>
      <xdr:colOff>50800</xdr:colOff>
      <xdr:row>79</xdr:row>
      <xdr:rowOff>18323</xdr:rowOff>
    </xdr:to>
    <xdr:cxnSp macro="">
      <xdr:nvCxnSpPr>
        <xdr:cNvPr id="624" name="直線コネクタ 623"/>
        <xdr:cNvCxnSpPr/>
      </xdr:nvCxnSpPr>
      <xdr:spPr>
        <a:xfrm flipV="1">
          <a:off x="14592300" y="13561577"/>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18323</xdr:rowOff>
    </xdr:from>
    <xdr:to>
      <xdr:col>76</xdr:col>
      <xdr:colOff>114300</xdr:colOff>
      <xdr:row>79</xdr:row>
      <xdr:rowOff>28372</xdr:rowOff>
    </xdr:to>
    <xdr:cxnSp macro="">
      <xdr:nvCxnSpPr>
        <xdr:cNvPr id="627" name="直線コネクタ 626"/>
        <xdr:cNvCxnSpPr/>
      </xdr:nvCxnSpPr>
      <xdr:spPr>
        <a:xfrm flipV="1">
          <a:off x="13703300" y="13562873"/>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28372</xdr:rowOff>
    </xdr:from>
    <xdr:to>
      <xdr:col>71</xdr:col>
      <xdr:colOff>177800</xdr:colOff>
      <xdr:row>79</xdr:row>
      <xdr:rowOff>45021</xdr:rowOff>
    </xdr:to>
    <xdr:cxnSp macro="">
      <xdr:nvCxnSpPr>
        <xdr:cNvPr id="630" name="直線コネクタ 629"/>
        <xdr:cNvCxnSpPr/>
      </xdr:nvCxnSpPr>
      <xdr:spPr>
        <a:xfrm flipV="1">
          <a:off x="12814300" y="13572922"/>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133572</xdr:rowOff>
    </xdr:from>
    <xdr:to>
      <xdr:col>85</xdr:col>
      <xdr:colOff>177800</xdr:colOff>
      <xdr:row>79</xdr:row>
      <xdr:rowOff>63722</xdr:rowOff>
    </xdr:to>
    <xdr:sp macro="" textlink="">
      <xdr:nvSpPr>
        <xdr:cNvPr id="640" name="楕円 639"/>
        <xdr:cNvSpPr/>
      </xdr:nvSpPr>
      <xdr:spPr>
        <a:xfrm>
          <a:off x="16268700" y="135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48499</xdr:rowOff>
    </xdr:from>
    <xdr:ext cx="534377" cy="259045"/>
    <xdr:sp macro="" textlink="">
      <xdr:nvSpPr>
        <xdr:cNvPr id="641" name="公債費該当値テキスト"/>
        <xdr:cNvSpPr txBox="1"/>
      </xdr:nvSpPr>
      <xdr:spPr>
        <a:xfrm>
          <a:off x="16370300" y="134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137677</xdr:rowOff>
    </xdr:from>
    <xdr:to>
      <xdr:col>81</xdr:col>
      <xdr:colOff>101600</xdr:colOff>
      <xdr:row>79</xdr:row>
      <xdr:rowOff>67827</xdr:rowOff>
    </xdr:to>
    <xdr:sp macro="" textlink="">
      <xdr:nvSpPr>
        <xdr:cNvPr id="642" name="楕円 641"/>
        <xdr:cNvSpPr/>
      </xdr:nvSpPr>
      <xdr:spPr>
        <a:xfrm>
          <a:off x="15430500" y="135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58954</xdr:rowOff>
    </xdr:from>
    <xdr:ext cx="534377" cy="259045"/>
    <xdr:sp macro="" textlink="">
      <xdr:nvSpPr>
        <xdr:cNvPr id="643" name="テキスト ボックス 642"/>
        <xdr:cNvSpPr txBox="1"/>
      </xdr:nvSpPr>
      <xdr:spPr>
        <a:xfrm>
          <a:off x="15214111" y="1360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138973</xdr:rowOff>
    </xdr:from>
    <xdr:to>
      <xdr:col>76</xdr:col>
      <xdr:colOff>165100</xdr:colOff>
      <xdr:row>79</xdr:row>
      <xdr:rowOff>69123</xdr:rowOff>
    </xdr:to>
    <xdr:sp macro="" textlink="">
      <xdr:nvSpPr>
        <xdr:cNvPr id="644" name="楕円 643"/>
        <xdr:cNvSpPr/>
      </xdr:nvSpPr>
      <xdr:spPr>
        <a:xfrm>
          <a:off x="14541500" y="135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60250</xdr:rowOff>
    </xdr:from>
    <xdr:ext cx="534377" cy="259045"/>
    <xdr:sp macro="" textlink="">
      <xdr:nvSpPr>
        <xdr:cNvPr id="645" name="テキスト ボックス 644"/>
        <xdr:cNvSpPr txBox="1"/>
      </xdr:nvSpPr>
      <xdr:spPr>
        <a:xfrm>
          <a:off x="14325111" y="1360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149022</xdr:rowOff>
    </xdr:from>
    <xdr:to>
      <xdr:col>72</xdr:col>
      <xdr:colOff>38100</xdr:colOff>
      <xdr:row>79</xdr:row>
      <xdr:rowOff>79172</xdr:rowOff>
    </xdr:to>
    <xdr:sp macro="" textlink="">
      <xdr:nvSpPr>
        <xdr:cNvPr id="646" name="楕円 645"/>
        <xdr:cNvSpPr/>
      </xdr:nvSpPr>
      <xdr:spPr>
        <a:xfrm>
          <a:off x="13652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70299</xdr:rowOff>
    </xdr:from>
    <xdr:ext cx="534377" cy="259045"/>
    <xdr:sp macro="" textlink="">
      <xdr:nvSpPr>
        <xdr:cNvPr id="647" name="テキスト ボックス 646"/>
        <xdr:cNvSpPr txBox="1"/>
      </xdr:nvSpPr>
      <xdr:spPr>
        <a:xfrm>
          <a:off x="13436111" y="136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165671</xdr:rowOff>
    </xdr:from>
    <xdr:to>
      <xdr:col>67</xdr:col>
      <xdr:colOff>101600</xdr:colOff>
      <xdr:row>79</xdr:row>
      <xdr:rowOff>95821</xdr:rowOff>
    </xdr:to>
    <xdr:sp macro="" textlink="">
      <xdr:nvSpPr>
        <xdr:cNvPr id="648" name="楕円 647"/>
        <xdr:cNvSpPr/>
      </xdr:nvSpPr>
      <xdr:spPr>
        <a:xfrm>
          <a:off x="12763500" y="135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86948</xdr:rowOff>
    </xdr:from>
    <xdr:ext cx="534377" cy="259045"/>
    <xdr:sp macro="" textlink="">
      <xdr:nvSpPr>
        <xdr:cNvPr id="649" name="テキスト ボックス 648"/>
        <xdr:cNvSpPr txBox="1"/>
      </xdr:nvSpPr>
      <xdr:spPr>
        <a:xfrm>
          <a:off x="12547111" y="136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79578</xdr:rowOff>
    </xdr:from>
    <xdr:to>
      <xdr:col>85</xdr:col>
      <xdr:colOff>127000</xdr:colOff>
      <xdr:row>97</xdr:row>
      <xdr:rowOff>45380</xdr:rowOff>
    </xdr:to>
    <xdr:cxnSp macro="">
      <xdr:nvCxnSpPr>
        <xdr:cNvPr id="676" name="直線コネクタ 675"/>
        <xdr:cNvCxnSpPr/>
      </xdr:nvCxnSpPr>
      <xdr:spPr>
        <a:xfrm flipV="1">
          <a:off x="15481300" y="16538778"/>
          <a:ext cx="838200" cy="13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45380</xdr:rowOff>
    </xdr:from>
    <xdr:to>
      <xdr:col>81</xdr:col>
      <xdr:colOff>50800</xdr:colOff>
      <xdr:row>97</xdr:row>
      <xdr:rowOff>96193</xdr:rowOff>
    </xdr:to>
    <xdr:cxnSp macro="">
      <xdr:nvCxnSpPr>
        <xdr:cNvPr id="679" name="直線コネクタ 678"/>
        <xdr:cNvCxnSpPr/>
      </xdr:nvCxnSpPr>
      <xdr:spPr>
        <a:xfrm flipV="1">
          <a:off x="14592300" y="16676030"/>
          <a:ext cx="889000" cy="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96193</xdr:rowOff>
    </xdr:from>
    <xdr:to>
      <xdr:col>76</xdr:col>
      <xdr:colOff>114300</xdr:colOff>
      <xdr:row>97</xdr:row>
      <xdr:rowOff>141044</xdr:rowOff>
    </xdr:to>
    <xdr:cxnSp macro="">
      <xdr:nvCxnSpPr>
        <xdr:cNvPr id="682" name="直線コネクタ 681"/>
        <xdr:cNvCxnSpPr/>
      </xdr:nvCxnSpPr>
      <xdr:spPr>
        <a:xfrm flipV="1">
          <a:off x="13703300" y="16726843"/>
          <a:ext cx="8890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97610</xdr:rowOff>
    </xdr:from>
    <xdr:to>
      <xdr:col>71</xdr:col>
      <xdr:colOff>177800</xdr:colOff>
      <xdr:row>97</xdr:row>
      <xdr:rowOff>141044</xdr:rowOff>
    </xdr:to>
    <xdr:cxnSp macro="">
      <xdr:nvCxnSpPr>
        <xdr:cNvPr id="685" name="直線コネクタ 684"/>
        <xdr:cNvCxnSpPr/>
      </xdr:nvCxnSpPr>
      <xdr:spPr>
        <a:xfrm>
          <a:off x="12814300" y="167282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28778</xdr:rowOff>
    </xdr:from>
    <xdr:to>
      <xdr:col>85</xdr:col>
      <xdr:colOff>177800</xdr:colOff>
      <xdr:row>96</xdr:row>
      <xdr:rowOff>130378</xdr:rowOff>
    </xdr:to>
    <xdr:sp macro="" textlink="">
      <xdr:nvSpPr>
        <xdr:cNvPr id="695" name="楕円 694"/>
        <xdr:cNvSpPr/>
      </xdr:nvSpPr>
      <xdr:spPr>
        <a:xfrm>
          <a:off x="16268700" y="164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51655</xdr:rowOff>
    </xdr:from>
    <xdr:ext cx="534377" cy="259045"/>
    <xdr:sp macro="" textlink="">
      <xdr:nvSpPr>
        <xdr:cNvPr id="696" name="積立金該当値テキスト"/>
        <xdr:cNvSpPr txBox="1"/>
      </xdr:nvSpPr>
      <xdr:spPr>
        <a:xfrm>
          <a:off x="16370300" y="1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166030</xdr:rowOff>
    </xdr:from>
    <xdr:to>
      <xdr:col>81</xdr:col>
      <xdr:colOff>101600</xdr:colOff>
      <xdr:row>97</xdr:row>
      <xdr:rowOff>96180</xdr:rowOff>
    </xdr:to>
    <xdr:sp macro="" textlink="">
      <xdr:nvSpPr>
        <xdr:cNvPr id="697" name="楕円 696"/>
        <xdr:cNvSpPr/>
      </xdr:nvSpPr>
      <xdr:spPr>
        <a:xfrm>
          <a:off x="15430500" y="166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87307</xdr:rowOff>
    </xdr:from>
    <xdr:ext cx="534377" cy="259045"/>
    <xdr:sp macro="" textlink="">
      <xdr:nvSpPr>
        <xdr:cNvPr id="698" name="テキスト ボックス 697"/>
        <xdr:cNvSpPr txBox="1"/>
      </xdr:nvSpPr>
      <xdr:spPr>
        <a:xfrm>
          <a:off x="15214111" y="1671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45393</xdr:rowOff>
    </xdr:from>
    <xdr:to>
      <xdr:col>76</xdr:col>
      <xdr:colOff>165100</xdr:colOff>
      <xdr:row>97</xdr:row>
      <xdr:rowOff>146993</xdr:rowOff>
    </xdr:to>
    <xdr:sp macro="" textlink="">
      <xdr:nvSpPr>
        <xdr:cNvPr id="699" name="楕円 698"/>
        <xdr:cNvSpPr/>
      </xdr:nvSpPr>
      <xdr:spPr>
        <a:xfrm>
          <a:off x="14541500" y="166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138120</xdr:rowOff>
    </xdr:from>
    <xdr:ext cx="534377" cy="259045"/>
    <xdr:sp macro="" textlink="">
      <xdr:nvSpPr>
        <xdr:cNvPr id="700" name="テキスト ボックス 699"/>
        <xdr:cNvSpPr txBox="1"/>
      </xdr:nvSpPr>
      <xdr:spPr>
        <a:xfrm>
          <a:off x="14325111" y="1676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90244</xdr:rowOff>
    </xdr:from>
    <xdr:to>
      <xdr:col>72</xdr:col>
      <xdr:colOff>38100</xdr:colOff>
      <xdr:row>98</xdr:row>
      <xdr:rowOff>20394</xdr:rowOff>
    </xdr:to>
    <xdr:sp macro="" textlink="">
      <xdr:nvSpPr>
        <xdr:cNvPr id="701" name="楕円 700"/>
        <xdr:cNvSpPr/>
      </xdr:nvSpPr>
      <xdr:spPr>
        <a:xfrm>
          <a:off x="13652500" y="167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11521</xdr:rowOff>
    </xdr:from>
    <xdr:ext cx="534377" cy="259045"/>
    <xdr:sp macro="" textlink="">
      <xdr:nvSpPr>
        <xdr:cNvPr id="702" name="テキスト ボックス 701"/>
        <xdr:cNvSpPr txBox="1"/>
      </xdr:nvSpPr>
      <xdr:spPr>
        <a:xfrm>
          <a:off x="13436111" y="168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46810</xdr:rowOff>
    </xdr:from>
    <xdr:to>
      <xdr:col>67</xdr:col>
      <xdr:colOff>101600</xdr:colOff>
      <xdr:row>97</xdr:row>
      <xdr:rowOff>148410</xdr:rowOff>
    </xdr:to>
    <xdr:sp macro="" textlink="">
      <xdr:nvSpPr>
        <xdr:cNvPr id="703" name="楕円 702"/>
        <xdr:cNvSpPr/>
      </xdr:nvSpPr>
      <xdr:spPr>
        <a:xfrm>
          <a:off x="12763500" y="166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139537</xdr:rowOff>
    </xdr:from>
    <xdr:ext cx="534377" cy="259045"/>
    <xdr:sp macro="" textlink="">
      <xdr:nvSpPr>
        <xdr:cNvPr id="704" name="テキスト ボックス 703"/>
        <xdr:cNvSpPr txBox="1"/>
      </xdr:nvSpPr>
      <xdr:spPr>
        <a:xfrm>
          <a:off x="12547111" y="1677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123597</xdr:rowOff>
    </xdr:from>
    <xdr:to>
      <xdr:col>116</xdr:col>
      <xdr:colOff>63500</xdr:colOff>
      <xdr:row>77</xdr:row>
      <xdr:rowOff>127557</xdr:rowOff>
    </xdr:to>
    <xdr:cxnSp macro="">
      <xdr:nvCxnSpPr>
        <xdr:cNvPr id="845" name="直線コネクタ 844"/>
        <xdr:cNvCxnSpPr/>
      </xdr:nvCxnSpPr>
      <xdr:spPr>
        <a:xfrm>
          <a:off x="21323300" y="13325247"/>
          <a:ext cx="8382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101163</xdr:rowOff>
    </xdr:from>
    <xdr:to>
      <xdr:col>111</xdr:col>
      <xdr:colOff>177800</xdr:colOff>
      <xdr:row>77</xdr:row>
      <xdr:rowOff>123597</xdr:rowOff>
    </xdr:to>
    <xdr:cxnSp macro="">
      <xdr:nvCxnSpPr>
        <xdr:cNvPr id="848" name="直線コネクタ 847"/>
        <xdr:cNvCxnSpPr/>
      </xdr:nvCxnSpPr>
      <xdr:spPr>
        <a:xfrm>
          <a:off x="20434300" y="13302813"/>
          <a:ext cx="8890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83866</xdr:rowOff>
    </xdr:from>
    <xdr:to>
      <xdr:col>107</xdr:col>
      <xdr:colOff>50800</xdr:colOff>
      <xdr:row>77</xdr:row>
      <xdr:rowOff>101163</xdr:rowOff>
    </xdr:to>
    <xdr:cxnSp macro="">
      <xdr:nvCxnSpPr>
        <xdr:cNvPr id="851" name="直線コネクタ 850"/>
        <xdr:cNvCxnSpPr/>
      </xdr:nvCxnSpPr>
      <xdr:spPr>
        <a:xfrm>
          <a:off x="19545300" y="13285516"/>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83866</xdr:rowOff>
    </xdr:from>
    <xdr:to>
      <xdr:col>102</xdr:col>
      <xdr:colOff>114300</xdr:colOff>
      <xdr:row>77</xdr:row>
      <xdr:rowOff>97656</xdr:rowOff>
    </xdr:to>
    <xdr:cxnSp macro="">
      <xdr:nvCxnSpPr>
        <xdr:cNvPr id="854" name="直線コネクタ 853"/>
        <xdr:cNvCxnSpPr/>
      </xdr:nvCxnSpPr>
      <xdr:spPr>
        <a:xfrm flipV="1">
          <a:off x="18656300" y="13285516"/>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76757</xdr:rowOff>
    </xdr:from>
    <xdr:to>
      <xdr:col>116</xdr:col>
      <xdr:colOff>114300</xdr:colOff>
      <xdr:row>78</xdr:row>
      <xdr:rowOff>6907</xdr:rowOff>
    </xdr:to>
    <xdr:sp macro="" textlink="">
      <xdr:nvSpPr>
        <xdr:cNvPr id="864" name="楕円 863"/>
        <xdr:cNvSpPr/>
      </xdr:nvSpPr>
      <xdr:spPr>
        <a:xfrm>
          <a:off x="22110700" y="132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163134</xdr:rowOff>
    </xdr:from>
    <xdr:ext cx="534377" cy="259045"/>
    <xdr:sp macro="" textlink="">
      <xdr:nvSpPr>
        <xdr:cNvPr id="865" name="繰出金該当値テキスト"/>
        <xdr:cNvSpPr txBox="1"/>
      </xdr:nvSpPr>
      <xdr:spPr>
        <a:xfrm>
          <a:off x="22212300" y="1319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72797</xdr:rowOff>
    </xdr:from>
    <xdr:to>
      <xdr:col>112</xdr:col>
      <xdr:colOff>38100</xdr:colOff>
      <xdr:row>78</xdr:row>
      <xdr:rowOff>2947</xdr:rowOff>
    </xdr:to>
    <xdr:sp macro="" textlink="">
      <xdr:nvSpPr>
        <xdr:cNvPr id="866" name="楕円 865"/>
        <xdr:cNvSpPr/>
      </xdr:nvSpPr>
      <xdr:spPr>
        <a:xfrm>
          <a:off x="21272500" y="132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165524</xdr:rowOff>
    </xdr:from>
    <xdr:ext cx="534377" cy="259045"/>
    <xdr:sp macro="" textlink="">
      <xdr:nvSpPr>
        <xdr:cNvPr id="867" name="テキスト ボックス 866"/>
        <xdr:cNvSpPr txBox="1"/>
      </xdr:nvSpPr>
      <xdr:spPr>
        <a:xfrm>
          <a:off x="21056111" y="133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50363</xdr:rowOff>
    </xdr:from>
    <xdr:to>
      <xdr:col>107</xdr:col>
      <xdr:colOff>101600</xdr:colOff>
      <xdr:row>77</xdr:row>
      <xdr:rowOff>151963</xdr:rowOff>
    </xdr:to>
    <xdr:sp macro="" textlink="">
      <xdr:nvSpPr>
        <xdr:cNvPr id="868" name="楕円 867"/>
        <xdr:cNvSpPr/>
      </xdr:nvSpPr>
      <xdr:spPr>
        <a:xfrm>
          <a:off x="20383500" y="132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143090</xdr:rowOff>
    </xdr:from>
    <xdr:ext cx="534377" cy="259045"/>
    <xdr:sp macro="" textlink="">
      <xdr:nvSpPr>
        <xdr:cNvPr id="869" name="テキスト ボックス 868"/>
        <xdr:cNvSpPr txBox="1"/>
      </xdr:nvSpPr>
      <xdr:spPr>
        <a:xfrm>
          <a:off x="20167111" y="133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33066</xdr:rowOff>
    </xdr:from>
    <xdr:to>
      <xdr:col>102</xdr:col>
      <xdr:colOff>165100</xdr:colOff>
      <xdr:row>77</xdr:row>
      <xdr:rowOff>134666</xdr:rowOff>
    </xdr:to>
    <xdr:sp macro="" textlink="">
      <xdr:nvSpPr>
        <xdr:cNvPr id="870" name="楕円 869"/>
        <xdr:cNvSpPr/>
      </xdr:nvSpPr>
      <xdr:spPr>
        <a:xfrm>
          <a:off x="19494500" y="132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125793</xdr:rowOff>
    </xdr:from>
    <xdr:ext cx="534377" cy="259045"/>
    <xdr:sp macro="" textlink="">
      <xdr:nvSpPr>
        <xdr:cNvPr id="871" name="テキスト ボックス 870"/>
        <xdr:cNvSpPr txBox="1"/>
      </xdr:nvSpPr>
      <xdr:spPr>
        <a:xfrm>
          <a:off x="19278111" y="133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46856</xdr:rowOff>
    </xdr:from>
    <xdr:to>
      <xdr:col>98</xdr:col>
      <xdr:colOff>38100</xdr:colOff>
      <xdr:row>77</xdr:row>
      <xdr:rowOff>148456</xdr:rowOff>
    </xdr:to>
    <xdr:sp macro="" textlink="">
      <xdr:nvSpPr>
        <xdr:cNvPr id="872" name="楕円 871"/>
        <xdr:cNvSpPr/>
      </xdr:nvSpPr>
      <xdr:spPr>
        <a:xfrm>
          <a:off x="18605500" y="13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139583</xdr:rowOff>
    </xdr:from>
    <xdr:ext cx="534377" cy="259045"/>
    <xdr:sp macro="" textlink="">
      <xdr:nvSpPr>
        <xdr:cNvPr id="873" name="テキスト ボックス 872"/>
        <xdr:cNvSpPr txBox="1"/>
      </xdr:nvSpPr>
      <xdr:spPr>
        <a:xfrm>
          <a:off x="18389111" y="133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性質別歳出での住民１人当たりのコストは、積立金以外の項目で類似団体を下回っているが、類似団体との比較については、人口の開きによるものと推測される。</a:t>
          </a:r>
        </a:p>
        <a:p>
          <a:r>
            <a:rPr kumimoji="1" lang="ja-JP" altLang="en-US" sz="1300">
              <a:latin typeface="ＭＳ Ｐゴシック" panose="020B0600070205080204" pitchFamily="50" charset="-128"/>
              <a:ea typeface="ＭＳ Ｐゴシック" panose="020B0600070205080204" pitchFamily="50" charset="-128"/>
            </a:rPr>
            <a:t>　前年度と比較して、歳出総額は</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金額の増減が大きい項目を見ると、増加している項目は積立金において、財政調整基金を公共施設建設基金へ積み替えを行ったこと、ふるさと納税額の増加によりふるさと応援寄附基金への積立額が増加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9,459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51.6</a:t>
          </a:r>
          <a:r>
            <a:rPr kumimoji="1" lang="ja-JP" altLang="en-US" sz="1300">
              <a:latin typeface="ＭＳ Ｐゴシック" panose="020B0600070205080204" pitchFamily="50" charset="-128"/>
              <a:ea typeface="ＭＳ Ｐゴシック" panose="020B0600070205080204" pitchFamily="50" charset="-128"/>
            </a:rPr>
            <a:t>％）の大幅な増となった。また、扶助費において、保育無償化対応業務委託等による保育所運営事業の増加などにより、</a:t>
          </a:r>
          <a:r>
            <a:rPr kumimoji="1" lang="en-US" altLang="ja-JP" sz="1300">
              <a:latin typeface="ＭＳ Ｐゴシック" panose="020B0600070205080204" pitchFamily="50" charset="-128"/>
              <a:ea typeface="ＭＳ Ｐゴシック" panose="020B0600070205080204" pitchFamily="50" charset="-128"/>
            </a:rPr>
            <a:t>9,129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％）の増となった。一方、減少している項目は、人件費について、副村長退任による減少などにより、</a:t>
          </a:r>
          <a:r>
            <a:rPr kumimoji="1" lang="en-US" altLang="ja-JP" sz="1300">
              <a:latin typeface="ＭＳ Ｐゴシック" panose="020B0600070205080204" pitchFamily="50" charset="-128"/>
              <a:ea typeface="ＭＳ Ｐゴシック" panose="020B0600070205080204" pitchFamily="50" charset="-128"/>
            </a:rPr>
            <a:t>6,865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
3,114
89.58
2,355,887
2,118,710
200,484
1,422,827
361,620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171148</xdr:rowOff>
    </xdr:from>
    <xdr:to>
      <xdr:col>24</xdr:col>
      <xdr:colOff>63500</xdr:colOff>
      <xdr:row>38</xdr:row>
      <xdr:rowOff>11325</xdr:rowOff>
    </xdr:to>
    <xdr:cxnSp macro="">
      <xdr:nvCxnSpPr>
        <xdr:cNvPr id="62" name="直線コネクタ 61"/>
        <xdr:cNvCxnSpPr/>
      </xdr:nvCxnSpPr>
      <xdr:spPr>
        <a:xfrm flipV="1">
          <a:off x="3797300" y="6514798"/>
          <a:ext cx="8382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11325</xdr:rowOff>
    </xdr:from>
    <xdr:to>
      <xdr:col>19</xdr:col>
      <xdr:colOff>177800</xdr:colOff>
      <xdr:row>38</xdr:row>
      <xdr:rowOff>15048</xdr:rowOff>
    </xdr:to>
    <xdr:cxnSp macro="">
      <xdr:nvCxnSpPr>
        <xdr:cNvPr id="65" name="直線コネクタ 64"/>
        <xdr:cNvCxnSpPr/>
      </xdr:nvCxnSpPr>
      <xdr:spPr>
        <a:xfrm flipV="1">
          <a:off x="2908300" y="652642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15048</xdr:rowOff>
    </xdr:from>
    <xdr:to>
      <xdr:col>15</xdr:col>
      <xdr:colOff>50800</xdr:colOff>
      <xdr:row>38</xdr:row>
      <xdr:rowOff>19816</xdr:rowOff>
    </xdr:to>
    <xdr:cxnSp macro="">
      <xdr:nvCxnSpPr>
        <xdr:cNvPr id="68" name="直線コネクタ 67"/>
        <xdr:cNvCxnSpPr/>
      </xdr:nvCxnSpPr>
      <xdr:spPr>
        <a:xfrm flipV="1">
          <a:off x="2019300" y="6530148"/>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151277</xdr:rowOff>
    </xdr:from>
    <xdr:to>
      <xdr:col>10</xdr:col>
      <xdr:colOff>114300</xdr:colOff>
      <xdr:row>38</xdr:row>
      <xdr:rowOff>19816</xdr:rowOff>
    </xdr:to>
    <xdr:cxnSp macro="">
      <xdr:nvCxnSpPr>
        <xdr:cNvPr id="71" name="直線コネクタ 70"/>
        <xdr:cNvCxnSpPr/>
      </xdr:nvCxnSpPr>
      <xdr:spPr>
        <a:xfrm>
          <a:off x="1130300" y="6494927"/>
          <a:ext cx="889000" cy="3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120349</xdr:rowOff>
    </xdr:from>
    <xdr:to>
      <xdr:col>24</xdr:col>
      <xdr:colOff>114300</xdr:colOff>
      <xdr:row>38</xdr:row>
      <xdr:rowOff>50499</xdr:rowOff>
    </xdr:to>
    <xdr:sp macro="" textlink="">
      <xdr:nvSpPr>
        <xdr:cNvPr id="81" name="楕円 80"/>
        <xdr:cNvSpPr/>
      </xdr:nvSpPr>
      <xdr:spPr>
        <a:xfrm>
          <a:off x="4584700" y="646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98776</xdr:rowOff>
    </xdr:from>
    <xdr:ext cx="534377" cy="259045"/>
    <xdr:sp macro="" textlink="">
      <xdr:nvSpPr>
        <xdr:cNvPr id="82" name="議会費該当値テキスト"/>
        <xdr:cNvSpPr txBox="1"/>
      </xdr:nvSpPr>
      <xdr:spPr>
        <a:xfrm>
          <a:off x="4686300" y="644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131975</xdr:rowOff>
    </xdr:from>
    <xdr:to>
      <xdr:col>20</xdr:col>
      <xdr:colOff>38100</xdr:colOff>
      <xdr:row>38</xdr:row>
      <xdr:rowOff>62125</xdr:rowOff>
    </xdr:to>
    <xdr:sp macro="" textlink="">
      <xdr:nvSpPr>
        <xdr:cNvPr id="83" name="楕円 82"/>
        <xdr:cNvSpPr/>
      </xdr:nvSpPr>
      <xdr:spPr>
        <a:xfrm>
          <a:off x="3746500" y="64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53252</xdr:rowOff>
    </xdr:from>
    <xdr:ext cx="534377" cy="259045"/>
    <xdr:sp macro="" textlink="">
      <xdr:nvSpPr>
        <xdr:cNvPr id="84" name="テキスト ボックス 83"/>
        <xdr:cNvSpPr txBox="1"/>
      </xdr:nvSpPr>
      <xdr:spPr>
        <a:xfrm>
          <a:off x="3530111" y="65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135698</xdr:rowOff>
    </xdr:from>
    <xdr:to>
      <xdr:col>15</xdr:col>
      <xdr:colOff>101600</xdr:colOff>
      <xdr:row>38</xdr:row>
      <xdr:rowOff>65847</xdr:rowOff>
    </xdr:to>
    <xdr:sp macro="" textlink="">
      <xdr:nvSpPr>
        <xdr:cNvPr id="85" name="楕円 84"/>
        <xdr:cNvSpPr/>
      </xdr:nvSpPr>
      <xdr:spPr>
        <a:xfrm>
          <a:off x="2857500" y="6479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56975</xdr:rowOff>
    </xdr:from>
    <xdr:ext cx="534377" cy="259045"/>
    <xdr:sp macro="" textlink="">
      <xdr:nvSpPr>
        <xdr:cNvPr id="86" name="テキスト ボックス 85"/>
        <xdr:cNvSpPr txBox="1"/>
      </xdr:nvSpPr>
      <xdr:spPr>
        <a:xfrm>
          <a:off x="2641111" y="65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140465</xdr:rowOff>
    </xdr:from>
    <xdr:to>
      <xdr:col>10</xdr:col>
      <xdr:colOff>165100</xdr:colOff>
      <xdr:row>38</xdr:row>
      <xdr:rowOff>70616</xdr:rowOff>
    </xdr:to>
    <xdr:sp macro="" textlink="">
      <xdr:nvSpPr>
        <xdr:cNvPr id="87" name="楕円 86"/>
        <xdr:cNvSpPr/>
      </xdr:nvSpPr>
      <xdr:spPr>
        <a:xfrm>
          <a:off x="1968500" y="6484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61743</xdr:rowOff>
    </xdr:from>
    <xdr:ext cx="534377" cy="259045"/>
    <xdr:sp macro="" textlink="">
      <xdr:nvSpPr>
        <xdr:cNvPr id="88" name="テキスト ボックス 87"/>
        <xdr:cNvSpPr txBox="1"/>
      </xdr:nvSpPr>
      <xdr:spPr>
        <a:xfrm>
          <a:off x="1752111" y="65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100477</xdr:rowOff>
    </xdr:from>
    <xdr:to>
      <xdr:col>6</xdr:col>
      <xdr:colOff>38100</xdr:colOff>
      <xdr:row>38</xdr:row>
      <xdr:rowOff>30627</xdr:rowOff>
    </xdr:to>
    <xdr:sp macro="" textlink="">
      <xdr:nvSpPr>
        <xdr:cNvPr id="89" name="楕円 88"/>
        <xdr:cNvSpPr/>
      </xdr:nvSpPr>
      <xdr:spPr>
        <a:xfrm>
          <a:off x="1079500" y="64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47154</xdr:rowOff>
    </xdr:from>
    <xdr:ext cx="534377" cy="259045"/>
    <xdr:sp macro="" textlink="">
      <xdr:nvSpPr>
        <xdr:cNvPr id="90" name="テキスト ボックス 89"/>
        <xdr:cNvSpPr txBox="1"/>
      </xdr:nvSpPr>
      <xdr:spPr>
        <a:xfrm>
          <a:off x="863111" y="62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64507</xdr:rowOff>
    </xdr:from>
    <xdr:to>
      <xdr:col>24</xdr:col>
      <xdr:colOff>63500</xdr:colOff>
      <xdr:row>57</xdr:row>
      <xdr:rowOff>147048</xdr:rowOff>
    </xdr:to>
    <xdr:cxnSp macro="">
      <xdr:nvCxnSpPr>
        <xdr:cNvPr id="119" name="直線コネクタ 118"/>
        <xdr:cNvCxnSpPr/>
      </xdr:nvCxnSpPr>
      <xdr:spPr>
        <a:xfrm flipV="1">
          <a:off x="3797300" y="9837157"/>
          <a:ext cx="838200" cy="8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147048</xdr:rowOff>
    </xdr:from>
    <xdr:to>
      <xdr:col>19</xdr:col>
      <xdr:colOff>177800</xdr:colOff>
      <xdr:row>58</xdr:row>
      <xdr:rowOff>15811</xdr:rowOff>
    </xdr:to>
    <xdr:cxnSp macro="">
      <xdr:nvCxnSpPr>
        <xdr:cNvPr id="122" name="直線コネクタ 121"/>
        <xdr:cNvCxnSpPr/>
      </xdr:nvCxnSpPr>
      <xdr:spPr>
        <a:xfrm flipV="1">
          <a:off x="2908300" y="9919698"/>
          <a:ext cx="889000" cy="4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12529</xdr:rowOff>
    </xdr:from>
    <xdr:to>
      <xdr:col>15</xdr:col>
      <xdr:colOff>50800</xdr:colOff>
      <xdr:row>58</xdr:row>
      <xdr:rowOff>15811</xdr:rowOff>
    </xdr:to>
    <xdr:cxnSp macro="">
      <xdr:nvCxnSpPr>
        <xdr:cNvPr id="125" name="直線コネクタ 124"/>
        <xdr:cNvCxnSpPr/>
      </xdr:nvCxnSpPr>
      <xdr:spPr>
        <a:xfrm>
          <a:off x="2019300" y="9956629"/>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12529</xdr:rowOff>
    </xdr:from>
    <xdr:to>
      <xdr:col>10</xdr:col>
      <xdr:colOff>114300</xdr:colOff>
      <xdr:row>58</xdr:row>
      <xdr:rowOff>25692</xdr:rowOff>
    </xdr:to>
    <xdr:cxnSp macro="">
      <xdr:nvCxnSpPr>
        <xdr:cNvPr id="128" name="直線コネクタ 127"/>
        <xdr:cNvCxnSpPr/>
      </xdr:nvCxnSpPr>
      <xdr:spPr>
        <a:xfrm flipV="1">
          <a:off x="1130300" y="9956629"/>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13707</xdr:rowOff>
    </xdr:from>
    <xdr:to>
      <xdr:col>24</xdr:col>
      <xdr:colOff>114300</xdr:colOff>
      <xdr:row>57</xdr:row>
      <xdr:rowOff>115307</xdr:rowOff>
    </xdr:to>
    <xdr:sp macro="" textlink="">
      <xdr:nvSpPr>
        <xdr:cNvPr id="138" name="楕円 137"/>
        <xdr:cNvSpPr/>
      </xdr:nvSpPr>
      <xdr:spPr>
        <a:xfrm>
          <a:off x="4584700" y="97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36584</xdr:rowOff>
    </xdr:from>
    <xdr:ext cx="599010" cy="259045"/>
    <xdr:sp macro="" textlink="">
      <xdr:nvSpPr>
        <xdr:cNvPr id="139" name="総務費該当値テキスト"/>
        <xdr:cNvSpPr txBox="1"/>
      </xdr:nvSpPr>
      <xdr:spPr>
        <a:xfrm>
          <a:off x="4686300" y="963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96248</xdr:rowOff>
    </xdr:from>
    <xdr:to>
      <xdr:col>20</xdr:col>
      <xdr:colOff>38100</xdr:colOff>
      <xdr:row>58</xdr:row>
      <xdr:rowOff>26398</xdr:rowOff>
    </xdr:to>
    <xdr:sp macro="" textlink="">
      <xdr:nvSpPr>
        <xdr:cNvPr id="140" name="楕円 139"/>
        <xdr:cNvSpPr/>
      </xdr:nvSpPr>
      <xdr:spPr>
        <a:xfrm>
          <a:off x="3746500" y="98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17525</xdr:rowOff>
    </xdr:from>
    <xdr:ext cx="599010" cy="259045"/>
    <xdr:sp macro="" textlink="">
      <xdr:nvSpPr>
        <xdr:cNvPr id="141" name="テキスト ボックス 140"/>
        <xdr:cNvSpPr txBox="1"/>
      </xdr:nvSpPr>
      <xdr:spPr>
        <a:xfrm>
          <a:off x="3497795" y="996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136461</xdr:rowOff>
    </xdr:from>
    <xdr:to>
      <xdr:col>15</xdr:col>
      <xdr:colOff>101600</xdr:colOff>
      <xdr:row>58</xdr:row>
      <xdr:rowOff>66611</xdr:rowOff>
    </xdr:to>
    <xdr:sp macro="" textlink="">
      <xdr:nvSpPr>
        <xdr:cNvPr id="142" name="楕円 141"/>
        <xdr:cNvSpPr/>
      </xdr:nvSpPr>
      <xdr:spPr>
        <a:xfrm>
          <a:off x="2857500" y="99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57738</xdr:rowOff>
    </xdr:from>
    <xdr:ext cx="599010" cy="259045"/>
    <xdr:sp macro="" textlink="">
      <xdr:nvSpPr>
        <xdr:cNvPr id="143" name="テキスト ボックス 142"/>
        <xdr:cNvSpPr txBox="1"/>
      </xdr:nvSpPr>
      <xdr:spPr>
        <a:xfrm>
          <a:off x="2608795" y="1000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133179</xdr:rowOff>
    </xdr:from>
    <xdr:to>
      <xdr:col>10</xdr:col>
      <xdr:colOff>165100</xdr:colOff>
      <xdr:row>58</xdr:row>
      <xdr:rowOff>63329</xdr:rowOff>
    </xdr:to>
    <xdr:sp macro="" textlink="">
      <xdr:nvSpPr>
        <xdr:cNvPr id="144" name="楕円 143"/>
        <xdr:cNvSpPr/>
      </xdr:nvSpPr>
      <xdr:spPr>
        <a:xfrm>
          <a:off x="1968500" y="99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54456</xdr:rowOff>
    </xdr:from>
    <xdr:ext cx="599010" cy="259045"/>
    <xdr:sp macro="" textlink="">
      <xdr:nvSpPr>
        <xdr:cNvPr id="145" name="テキスト ボックス 144"/>
        <xdr:cNvSpPr txBox="1"/>
      </xdr:nvSpPr>
      <xdr:spPr>
        <a:xfrm>
          <a:off x="1719795" y="999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146342</xdr:rowOff>
    </xdr:from>
    <xdr:to>
      <xdr:col>6</xdr:col>
      <xdr:colOff>38100</xdr:colOff>
      <xdr:row>58</xdr:row>
      <xdr:rowOff>76492</xdr:rowOff>
    </xdr:to>
    <xdr:sp macro="" textlink="">
      <xdr:nvSpPr>
        <xdr:cNvPr id="146" name="楕円 145"/>
        <xdr:cNvSpPr/>
      </xdr:nvSpPr>
      <xdr:spPr>
        <a:xfrm>
          <a:off x="1079500" y="99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67619</xdr:rowOff>
    </xdr:from>
    <xdr:ext cx="599010" cy="259045"/>
    <xdr:sp macro="" textlink="">
      <xdr:nvSpPr>
        <xdr:cNvPr id="147" name="テキスト ボックス 146"/>
        <xdr:cNvSpPr txBox="1"/>
      </xdr:nvSpPr>
      <xdr:spPr>
        <a:xfrm>
          <a:off x="830795" y="1001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127251</xdr:rowOff>
    </xdr:from>
    <xdr:to>
      <xdr:col>24</xdr:col>
      <xdr:colOff>63500</xdr:colOff>
      <xdr:row>78</xdr:row>
      <xdr:rowOff>41735</xdr:rowOff>
    </xdr:to>
    <xdr:cxnSp macro="">
      <xdr:nvCxnSpPr>
        <xdr:cNvPr id="179" name="直線コネクタ 178"/>
        <xdr:cNvCxnSpPr/>
      </xdr:nvCxnSpPr>
      <xdr:spPr>
        <a:xfrm flipV="1">
          <a:off x="3797300" y="13328901"/>
          <a:ext cx="838200" cy="8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31566</xdr:rowOff>
    </xdr:from>
    <xdr:to>
      <xdr:col>19</xdr:col>
      <xdr:colOff>177800</xdr:colOff>
      <xdr:row>78</xdr:row>
      <xdr:rowOff>41735</xdr:rowOff>
    </xdr:to>
    <xdr:cxnSp macro="">
      <xdr:nvCxnSpPr>
        <xdr:cNvPr id="182" name="直線コネクタ 181"/>
        <xdr:cNvCxnSpPr/>
      </xdr:nvCxnSpPr>
      <xdr:spPr>
        <a:xfrm>
          <a:off x="2908300" y="13404666"/>
          <a:ext cx="889000" cy="1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20371</xdr:rowOff>
    </xdr:from>
    <xdr:to>
      <xdr:col>15</xdr:col>
      <xdr:colOff>50800</xdr:colOff>
      <xdr:row>78</xdr:row>
      <xdr:rowOff>31566</xdr:rowOff>
    </xdr:to>
    <xdr:cxnSp macro="">
      <xdr:nvCxnSpPr>
        <xdr:cNvPr id="185" name="直線コネクタ 184"/>
        <xdr:cNvCxnSpPr/>
      </xdr:nvCxnSpPr>
      <xdr:spPr>
        <a:xfrm>
          <a:off x="2019300" y="13393471"/>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20371</xdr:rowOff>
    </xdr:from>
    <xdr:to>
      <xdr:col>10</xdr:col>
      <xdr:colOff>114300</xdr:colOff>
      <xdr:row>78</xdr:row>
      <xdr:rowOff>75523</xdr:rowOff>
    </xdr:to>
    <xdr:cxnSp macro="">
      <xdr:nvCxnSpPr>
        <xdr:cNvPr id="188" name="直線コネクタ 187"/>
        <xdr:cNvCxnSpPr/>
      </xdr:nvCxnSpPr>
      <xdr:spPr>
        <a:xfrm flipV="1">
          <a:off x="1130300" y="13393471"/>
          <a:ext cx="889000" cy="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76451</xdr:rowOff>
    </xdr:from>
    <xdr:to>
      <xdr:col>24</xdr:col>
      <xdr:colOff>114300</xdr:colOff>
      <xdr:row>78</xdr:row>
      <xdr:rowOff>6601</xdr:rowOff>
    </xdr:to>
    <xdr:sp macro="" textlink="">
      <xdr:nvSpPr>
        <xdr:cNvPr id="198" name="楕円 197"/>
        <xdr:cNvSpPr/>
      </xdr:nvSpPr>
      <xdr:spPr>
        <a:xfrm>
          <a:off x="4584700" y="132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162828</xdr:rowOff>
    </xdr:from>
    <xdr:ext cx="599010" cy="259045"/>
    <xdr:sp macro="" textlink="">
      <xdr:nvSpPr>
        <xdr:cNvPr id="199" name="民生費該当値テキスト"/>
        <xdr:cNvSpPr txBox="1"/>
      </xdr:nvSpPr>
      <xdr:spPr>
        <a:xfrm>
          <a:off x="4686300" y="1319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162385</xdr:rowOff>
    </xdr:from>
    <xdr:to>
      <xdr:col>20</xdr:col>
      <xdr:colOff>38100</xdr:colOff>
      <xdr:row>78</xdr:row>
      <xdr:rowOff>92535</xdr:rowOff>
    </xdr:to>
    <xdr:sp macro="" textlink="">
      <xdr:nvSpPr>
        <xdr:cNvPr id="200" name="楕円 199"/>
        <xdr:cNvSpPr/>
      </xdr:nvSpPr>
      <xdr:spPr>
        <a:xfrm>
          <a:off x="3746500" y="133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83662</xdr:rowOff>
    </xdr:from>
    <xdr:ext cx="599010" cy="259045"/>
    <xdr:sp macro="" textlink="">
      <xdr:nvSpPr>
        <xdr:cNvPr id="201" name="テキスト ボックス 200"/>
        <xdr:cNvSpPr txBox="1"/>
      </xdr:nvSpPr>
      <xdr:spPr>
        <a:xfrm>
          <a:off x="3497795" y="1345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152216</xdr:rowOff>
    </xdr:from>
    <xdr:to>
      <xdr:col>15</xdr:col>
      <xdr:colOff>101600</xdr:colOff>
      <xdr:row>78</xdr:row>
      <xdr:rowOff>82366</xdr:rowOff>
    </xdr:to>
    <xdr:sp macro="" textlink="">
      <xdr:nvSpPr>
        <xdr:cNvPr id="202" name="楕円 201"/>
        <xdr:cNvSpPr/>
      </xdr:nvSpPr>
      <xdr:spPr>
        <a:xfrm>
          <a:off x="2857500" y="133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73493</xdr:rowOff>
    </xdr:from>
    <xdr:ext cx="599010" cy="259045"/>
    <xdr:sp macro="" textlink="">
      <xdr:nvSpPr>
        <xdr:cNvPr id="203" name="テキスト ボックス 202"/>
        <xdr:cNvSpPr txBox="1"/>
      </xdr:nvSpPr>
      <xdr:spPr>
        <a:xfrm>
          <a:off x="2608795" y="134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141021</xdr:rowOff>
    </xdr:from>
    <xdr:to>
      <xdr:col>10</xdr:col>
      <xdr:colOff>165100</xdr:colOff>
      <xdr:row>78</xdr:row>
      <xdr:rowOff>71171</xdr:rowOff>
    </xdr:to>
    <xdr:sp macro="" textlink="">
      <xdr:nvSpPr>
        <xdr:cNvPr id="204" name="楕円 203"/>
        <xdr:cNvSpPr/>
      </xdr:nvSpPr>
      <xdr:spPr>
        <a:xfrm>
          <a:off x="19685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62298</xdr:rowOff>
    </xdr:from>
    <xdr:ext cx="599010" cy="259045"/>
    <xdr:sp macro="" textlink="">
      <xdr:nvSpPr>
        <xdr:cNvPr id="205" name="テキスト ボックス 204"/>
        <xdr:cNvSpPr txBox="1"/>
      </xdr:nvSpPr>
      <xdr:spPr>
        <a:xfrm>
          <a:off x="1719795" y="1343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24723</xdr:rowOff>
    </xdr:from>
    <xdr:to>
      <xdr:col>6</xdr:col>
      <xdr:colOff>38100</xdr:colOff>
      <xdr:row>78</xdr:row>
      <xdr:rowOff>126323</xdr:rowOff>
    </xdr:to>
    <xdr:sp macro="" textlink="">
      <xdr:nvSpPr>
        <xdr:cNvPr id="206" name="楕円 205"/>
        <xdr:cNvSpPr/>
      </xdr:nvSpPr>
      <xdr:spPr>
        <a:xfrm>
          <a:off x="1079500" y="133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117450</xdr:rowOff>
    </xdr:from>
    <xdr:ext cx="599010" cy="259045"/>
    <xdr:sp macro="" textlink="">
      <xdr:nvSpPr>
        <xdr:cNvPr id="207" name="テキスト ボックス 206"/>
        <xdr:cNvSpPr txBox="1"/>
      </xdr:nvSpPr>
      <xdr:spPr>
        <a:xfrm>
          <a:off x="830795" y="1349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134130</xdr:rowOff>
    </xdr:from>
    <xdr:to>
      <xdr:col>24</xdr:col>
      <xdr:colOff>63500</xdr:colOff>
      <xdr:row>98</xdr:row>
      <xdr:rowOff>139381</xdr:rowOff>
    </xdr:to>
    <xdr:cxnSp macro="">
      <xdr:nvCxnSpPr>
        <xdr:cNvPr id="236" name="直線コネクタ 235"/>
        <xdr:cNvCxnSpPr/>
      </xdr:nvCxnSpPr>
      <xdr:spPr>
        <a:xfrm>
          <a:off x="3797300" y="16936230"/>
          <a:ext cx="838200" cy="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106132</xdr:rowOff>
    </xdr:from>
    <xdr:to>
      <xdr:col>19</xdr:col>
      <xdr:colOff>177800</xdr:colOff>
      <xdr:row>98</xdr:row>
      <xdr:rowOff>134130</xdr:rowOff>
    </xdr:to>
    <xdr:cxnSp macro="">
      <xdr:nvCxnSpPr>
        <xdr:cNvPr id="239" name="直線コネクタ 238"/>
        <xdr:cNvCxnSpPr/>
      </xdr:nvCxnSpPr>
      <xdr:spPr>
        <a:xfrm>
          <a:off x="2908300" y="16908232"/>
          <a:ext cx="889000" cy="2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106132</xdr:rowOff>
    </xdr:from>
    <xdr:to>
      <xdr:col>15</xdr:col>
      <xdr:colOff>50800</xdr:colOff>
      <xdr:row>98</xdr:row>
      <xdr:rowOff>124755</xdr:rowOff>
    </xdr:to>
    <xdr:cxnSp macro="">
      <xdr:nvCxnSpPr>
        <xdr:cNvPr id="242" name="直線コネクタ 241"/>
        <xdr:cNvCxnSpPr/>
      </xdr:nvCxnSpPr>
      <xdr:spPr>
        <a:xfrm flipV="1">
          <a:off x="2019300" y="16908232"/>
          <a:ext cx="889000" cy="1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124755</xdr:rowOff>
    </xdr:from>
    <xdr:to>
      <xdr:col>10</xdr:col>
      <xdr:colOff>114300</xdr:colOff>
      <xdr:row>98</xdr:row>
      <xdr:rowOff>129499</xdr:rowOff>
    </xdr:to>
    <xdr:cxnSp macro="">
      <xdr:nvCxnSpPr>
        <xdr:cNvPr id="245" name="直線コネクタ 244"/>
        <xdr:cNvCxnSpPr/>
      </xdr:nvCxnSpPr>
      <xdr:spPr>
        <a:xfrm flipV="1">
          <a:off x="1130300" y="16926855"/>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88581</xdr:rowOff>
    </xdr:from>
    <xdr:to>
      <xdr:col>24</xdr:col>
      <xdr:colOff>114300</xdr:colOff>
      <xdr:row>99</xdr:row>
      <xdr:rowOff>18731</xdr:rowOff>
    </xdr:to>
    <xdr:sp macro="" textlink="">
      <xdr:nvSpPr>
        <xdr:cNvPr id="255" name="楕円 254"/>
        <xdr:cNvSpPr/>
      </xdr:nvSpPr>
      <xdr:spPr>
        <a:xfrm>
          <a:off x="4584700" y="168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25863</xdr:rowOff>
    </xdr:from>
    <xdr:ext cx="534377" cy="259045"/>
    <xdr:sp macro="" textlink="">
      <xdr:nvSpPr>
        <xdr:cNvPr id="256" name="衛生費該当値テキスト"/>
        <xdr:cNvSpPr txBox="1"/>
      </xdr:nvSpPr>
      <xdr:spPr>
        <a:xfrm>
          <a:off x="4686300" y="168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83330</xdr:rowOff>
    </xdr:from>
    <xdr:to>
      <xdr:col>20</xdr:col>
      <xdr:colOff>38100</xdr:colOff>
      <xdr:row>99</xdr:row>
      <xdr:rowOff>13480</xdr:rowOff>
    </xdr:to>
    <xdr:sp macro="" textlink="">
      <xdr:nvSpPr>
        <xdr:cNvPr id="257" name="楕円 256"/>
        <xdr:cNvSpPr/>
      </xdr:nvSpPr>
      <xdr:spPr>
        <a:xfrm>
          <a:off x="3746500" y="168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4607</xdr:rowOff>
    </xdr:from>
    <xdr:ext cx="534377" cy="259045"/>
    <xdr:sp macro="" textlink="">
      <xdr:nvSpPr>
        <xdr:cNvPr id="258" name="テキスト ボックス 257"/>
        <xdr:cNvSpPr txBox="1"/>
      </xdr:nvSpPr>
      <xdr:spPr>
        <a:xfrm>
          <a:off x="3530111" y="169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55332</xdr:rowOff>
    </xdr:from>
    <xdr:to>
      <xdr:col>15</xdr:col>
      <xdr:colOff>101600</xdr:colOff>
      <xdr:row>98</xdr:row>
      <xdr:rowOff>156932</xdr:rowOff>
    </xdr:to>
    <xdr:sp macro="" textlink="">
      <xdr:nvSpPr>
        <xdr:cNvPr id="259" name="楕円 258"/>
        <xdr:cNvSpPr/>
      </xdr:nvSpPr>
      <xdr:spPr>
        <a:xfrm>
          <a:off x="2857500" y="1685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2009</xdr:rowOff>
    </xdr:from>
    <xdr:ext cx="534377" cy="259045"/>
    <xdr:sp macro="" textlink="">
      <xdr:nvSpPr>
        <xdr:cNvPr id="260" name="テキスト ボックス 259"/>
        <xdr:cNvSpPr txBox="1"/>
      </xdr:nvSpPr>
      <xdr:spPr>
        <a:xfrm>
          <a:off x="2641111" y="1663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73955</xdr:rowOff>
    </xdr:from>
    <xdr:to>
      <xdr:col>10</xdr:col>
      <xdr:colOff>165100</xdr:colOff>
      <xdr:row>99</xdr:row>
      <xdr:rowOff>4105</xdr:rowOff>
    </xdr:to>
    <xdr:sp macro="" textlink="">
      <xdr:nvSpPr>
        <xdr:cNvPr id="261" name="楕円 260"/>
        <xdr:cNvSpPr/>
      </xdr:nvSpPr>
      <xdr:spPr>
        <a:xfrm>
          <a:off x="1968500" y="168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166682</xdr:rowOff>
    </xdr:from>
    <xdr:ext cx="534377" cy="259045"/>
    <xdr:sp macro="" textlink="">
      <xdr:nvSpPr>
        <xdr:cNvPr id="262" name="テキスト ボックス 261"/>
        <xdr:cNvSpPr txBox="1"/>
      </xdr:nvSpPr>
      <xdr:spPr>
        <a:xfrm>
          <a:off x="1752111" y="169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78699</xdr:rowOff>
    </xdr:from>
    <xdr:to>
      <xdr:col>6</xdr:col>
      <xdr:colOff>38100</xdr:colOff>
      <xdr:row>99</xdr:row>
      <xdr:rowOff>8849</xdr:rowOff>
    </xdr:to>
    <xdr:sp macro="" textlink="">
      <xdr:nvSpPr>
        <xdr:cNvPr id="263" name="楕円 262"/>
        <xdr:cNvSpPr/>
      </xdr:nvSpPr>
      <xdr:spPr>
        <a:xfrm>
          <a:off x="1079500" y="168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171426</xdr:rowOff>
    </xdr:from>
    <xdr:ext cx="534377" cy="259045"/>
    <xdr:sp macro="" textlink="">
      <xdr:nvSpPr>
        <xdr:cNvPr id="264" name="テキスト ボックス 263"/>
        <xdr:cNvSpPr txBox="1"/>
      </xdr:nvSpPr>
      <xdr:spPr>
        <a:xfrm>
          <a:off x="863111" y="1697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121031</xdr:rowOff>
    </xdr:from>
    <xdr:to>
      <xdr:col>41</xdr:col>
      <xdr:colOff>50800</xdr:colOff>
      <xdr:row>39</xdr:row>
      <xdr:rowOff>44450</xdr:rowOff>
    </xdr:to>
    <xdr:cxnSp macro="">
      <xdr:nvCxnSpPr>
        <xdr:cNvPr id="302" name="直線コネクタ 301"/>
        <xdr:cNvCxnSpPr/>
      </xdr:nvCxnSpPr>
      <xdr:spPr>
        <a:xfrm>
          <a:off x="6972300" y="6464681"/>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70231</xdr:rowOff>
    </xdr:from>
    <xdr:to>
      <xdr:col>36</xdr:col>
      <xdr:colOff>165100</xdr:colOff>
      <xdr:row>38</xdr:row>
      <xdr:rowOff>381</xdr:rowOff>
    </xdr:to>
    <xdr:sp macro="" textlink="">
      <xdr:nvSpPr>
        <xdr:cNvPr id="320" name="楕円 319"/>
        <xdr:cNvSpPr/>
      </xdr:nvSpPr>
      <xdr:spPr>
        <a:xfrm>
          <a:off x="6921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162958</xdr:rowOff>
    </xdr:from>
    <xdr:ext cx="469744" cy="259045"/>
    <xdr:sp macro="" textlink="">
      <xdr:nvSpPr>
        <xdr:cNvPr id="321" name="テキスト ボックス 320"/>
        <xdr:cNvSpPr txBox="1"/>
      </xdr:nvSpPr>
      <xdr:spPr>
        <a:xfrm>
          <a:off x="6737428" y="650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15571</xdr:rowOff>
    </xdr:from>
    <xdr:to>
      <xdr:col>55</xdr:col>
      <xdr:colOff>0</xdr:colOff>
      <xdr:row>58</xdr:row>
      <xdr:rowOff>16349</xdr:rowOff>
    </xdr:to>
    <xdr:cxnSp macro="">
      <xdr:nvCxnSpPr>
        <xdr:cNvPr id="346" name="直線コネクタ 345"/>
        <xdr:cNvCxnSpPr/>
      </xdr:nvCxnSpPr>
      <xdr:spPr>
        <a:xfrm flipV="1">
          <a:off x="9639300" y="9959671"/>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15487</xdr:rowOff>
    </xdr:from>
    <xdr:to>
      <xdr:col>50</xdr:col>
      <xdr:colOff>114300</xdr:colOff>
      <xdr:row>58</xdr:row>
      <xdr:rowOff>16349</xdr:rowOff>
    </xdr:to>
    <xdr:cxnSp macro="">
      <xdr:nvCxnSpPr>
        <xdr:cNvPr id="349" name="直線コネクタ 348"/>
        <xdr:cNvCxnSpPr/>
      </xdr:nvCxnSpPr>
      <xdr:spPr>
        <a:xfrm>
          <a:off x="8750300" y="9959587"/>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15365</xdr:rowOff>
    </xdr:from>
    <xdr:to>
      <xdr:col>45</xdr:col>
      <xdr:colOff>177800</xdr:colOff>
      <xdr:row>58</xdr:row>
      <xdr:rowOff>15487</xdr:rowOff>
    </xdr:to>
    <xdr:cxnSp macro="">
      <xdr:nvCxnSpPr>
        <xdr:cNvPr id="352" name="直線コネクタ 351"/>
        <xdr:cNvCxnSpPr/>
      </xdr:nvCxnSpPr>
      <xdr:spPr>
        <a:xfrm>
          <a:off x="7861300" y="9959465"/>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3504</xdr:rowOff>
    </xdr:from>
    <xdr:to>
      <xdr:col>41</xdr:col>
      <xdr:colOff>50800</xdr:colOff>
      <xdr:row>58</xdr:row>
      <xdr:rowOff>15365</xdr:rowOff>
    </xdr:to>
    <xdr:cxnSp macro="">
      <xdr:nvCxnSpPr>
        <xdr:cNvPr id="355" name="直線コネクタ 354"/>
        <xdr:cNvCxnSpPr/>
      </xdr:nvCxnSpPr>
      <xdr:spPr>
        <a:xfrm>
          <a:off x="6972300" y="9947604"/>
          <a:ext cx="889000" cy="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136221</xdr:rowOff>
    </xdr:from>
    <xdr:to>
      <xdr:col>55</xdr:col>
      <xdr:colOff>50800</xdr:colOff>
      <xdr:row>58</xdr:row>
      <xdr:rowOff>66371</xdr:rowOff>
    </xdr:to>
    <xdr:sp macro="" textlink="">
      <xdr:nvSpPr>
        <xdr:cNvPr id="365" name="楕円 364"/>
        <xdr:cNvSpPr/>
      </xdr:nvSpPr>
      <xdr:spPr>
        <a:xfrm>
          <a:off x="10426700" y="99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34377" cy="259045"/>
    <xdr:sp macro="" textlink="">
      <xdr:nvSpPr>
        <xdr:cNvPr id="366" name="農林水産業費該当値テキスト"/>
        <xdr:cNvSpPr txBox="1"/>
      </xdr:nvSpPr>
      <xdr:spPr>
        <a:xfrm>
          <a:off x="10528300" y="98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136999</xdr:rowOff>
    </xdr:from>
    <xdr:to>
      <xdr:col>50</xdr:col>
      <xdr:colOff>165100</xdr:colOff>
      <xdr:row>58</xdr:row>
      <xdr:rowOff>67149</xdr:rowOff>
    </xdr:to>
    <xdr:sp macro="" textlink="">
      <xdr:nvSpPr>
        <xdr:cNvPr id="367" name="楕円 366"/>
        <xdr:cNvSpPr/>
      </xdr:nvSpPr>
      <xdr:spPr>
        <a:xfrm>
          <a:off x="9588500" y="990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58276</xdr:rowOff>
    </xdr:from>
    <xdr:ext cx="534377" cy="259045"/>
    <xdr:sp macro="" textlink="">
      <xdr:nvSpPr>
        <xdr:cNvPr id="368" name="テキスト ボックス 367"/>
        <xdr:cNvSpPr txBox="1"/>
      </xdr:nvSpPr>
      <xdr:spPr>
        <a:xfrm>
          <a:off x="9372111" y="1000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136137</xdr:rowOff>
    </xdr:from>
    <xdr:to>
      <xdr:col>46</xdr:col>
      <xdr:colOff>38100</xdr:colOff>
      <xdr:row>58</xdr:row>
      <xdr:rowOff>66287</xdr:rowOff>
    </xdr:to>
    <xdr:sp macro="" textlink="">
      <xdr:nvSpPr>
        <xdr:cNvPr id="369" name="楕円 368"/>
        <xdr:cNvSpPr/>
      </xdr:nvSpPr>
      <xdr:spPr>
        <a:xfrm>
          <a:off x="8699500" y="99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57414</xdr:rowOff>
    </xdr:from>
    <xdr:ext cx="534377" cy="259045"/>
    <xdr:sp macro="" textlink="">
      <xdr:nvSpPr>
        <xdr:cNvPr id="370" name="テキスト ボックス 369"/>
        <xdr:cNvSpPr txBox="1"/>
      </xdr:nvSpPr>
      <xdr:spPr>
        <a:xfrm>
          <a:off x="8483111" y="10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136015</xdr:rowOff>
    </xdr:from>
    <xdr:to>
      <xdr:col>41</xdr:col>
      <xdr:colOff>101600</xdr:colOff>
      <xdr:row>58</xdr:row>
      <xdr:rowOff>66165</xdr:rowOff>
    </xdr:to>
    <xdr:sp macro="" textlink="">
      <xdr:nvSpPr>
        <xdr:cNvPr id="371" name="楕円 370"/>
        <xdr:cNvSpPr/>
      </xdr:nvSpPr>
      <xdr:spPr>
        <a:xfrm>
          <a:off x="7810500" y="9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57292</xdr:rowOff>
    </xdr:from>
    <xdr:ext cx="534377" cy="259045"/>
    <xdr:sp macro="" textlink="">
      <xdr:nvSpPr>
        <xdr:cNvPr id="372" name="テキスト ボックス 371"/>
        <xdr:cNvSpPr txBox="1"/>
      </xdr:nvSpPr>
      <xdr:spPr>
        <a:xfrm>
          <a:off x="7594111" y="1000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124154</xdr:rowOff>
    </xdr:from>
    <xdr:to>
      <xdr:col>36</xdr:col>
      <xdr:colOff>165100</xdr:colOff>
      <xdr:row>58</xdr:row>
      <xdr:rowOff>54304</xdr:rowOff>
    </xdr:to>
    <xdr:sp macro="" textlink="">
      <xdr:nvSpPr>
        <xdr:cNvPr id="373" name="楕円 372"/>
        <xdr:cNvSpPr/>
      </xdr:nvSpPr>
      <xdr:spPr>
        <a:xfrm>
          <a:off x="6921500" y="98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45431</xdr:rowOff>
    </xdr:from>
    <xdr:ext cx="534377" cy="259045"/>
    <xdr:sp macro="" textlink="">
      <xdr:nvSpPr>
        <xdr:cNvPr id="374" name="テキスト ボックス 373"/>
        <xdr:cNvSpPr txBox="1"/>
      </xdr:nvSpPr>
      <xdr:spPr>
        <a:xfrm>
          <a:off x="6705111" y="99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127358</xdr:rowOff>
    </xdr:from>
    <xdr:to>
      <xdr:col>55</xdr:col>
      <xdr:colOff>0</xdr:colOff>
      <xdr:row>78</xdr:row>
      <xdr:rowOff>131111</xdr:rowOff>
    </xdr:to>
    <xdr:cxnSp macro="">
      <xdr:nvCxnSpPr>
        <xdr:cNvPr id="401" name="直線コネクタ 400"/>
        <xdr:cNvCxnSpPr/>
      </xdr:nvCxnSpPr>
      <xdr:spPr>
        <a:xfrm>
          <a:off x="9639300" y="13500458"/>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127358</xdr:rowOff>
    </xdr:from>
    <xdr:to>
      <xdr:col>50</xdr:col>
      <xdr:colOff>114300</xdr:colOff>
      <xdr:row>78</xdr:row>
      <xdr:rowOff>129401</xdr:rowOff>
    </xdr:to>
    <xdr:cxnSp macro="">
      <xdr:nvCxnSpPr>
        <xdr:cNvPr id="404" name="直線コネクタ 403"/>
        <xdr:cNvCxnSpPr/>
      </xdr:nvCxnSpPr>
      <xdr:spPr>
        <a:xfrm flipV="1">
          <a:off x="8750300" y="13500458"/>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119293</xdr:rowOff>
    </xdr:from>
    <xdr:to>
      <xdr:col>45</xdr:col>
      <xdr:colOff>177800</xdr:colOff>
      <xdr:row>78</xdr:row>
      <xdr:rowOff>129401</xdr:rowOff>
    </xdr:to>
    <xdr:cxnSp macro="">
      <xdr:nvCxnSpPr>
        <xdr:cNvPr id="407" name="直線コネクタ 406"/>
        <xdr:cNvCxnSpPr/>
      </xdr:nvCxnSpPr>
      <xdr:spPr>
        <a:xfrm>
          <a:off x="7861300" y="13492393"/>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119293</xdr:rowOff>
    </xdr:from>
    <xdr:to>
      <xdr:col>41</xdr:col>
      <xdr:colOff>50800</xdr:colOff>
      <xdr:row>78</xdr:row>
      <xdr:rowOff>123957</xdr:rowOff>
    </xdr:to>
    <xdr:cxnSp macro="">
      <xdr:nvCxnSpPr>
        <xdr:cNvPr id="410" name="直線コネクタ 409"/>
        <xdr:cNvCxnSpPr/>
      </xdr:nvCxnSpPr>
      <xdr:spPr>
        <a:xfrm flipV="1">
          <a:off x="6972300" y="13492393"/>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80311</xdr:rowOff>
    </xdr:from>
    <xdr:to>
      <xdr:col>55</xdr:col>
      <xdr:colOff>50800</xdr:colOff>
      <xdr:row>79</xdr:row>
      <xdr:rowOff>10461</xdr:rowOff>
    </xdr:to>
    <xdr:sp macro="" textlink="">
      <xdr:nvSpPr>
        <xdr:cNvPr id="420" name="楕円 419"/>
        <xdr:cNvSpPr/>
      </xdr:nvSpPr>
      <xdr:spPr>
        <a:xfrm>
          <a:off x="10426700" y="134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166688</xdr:rowOff>
    </xdr:from>
    <xdr:ext cx="469744" cy="259045"/>
    <xdr:sp macro="" textlink="">
      <xdr:nvSpPr>
        <xdr:cNvPr id="421" name="商工費該当値テキスト"/>
        <xdr:cNvSpPr txBox="1"/>
      </xdr:nvSpPr>
      <xdr:spPr>
        <a:xfrm>
          <a:off x="10528300" y="1336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76558</xdr:rowOff>
    </xdr:from>
    <xdr:to>
      <xdr:col>50</xdr:col>
      <xdr:colOff>165100</xdr:colOff>
      <xdr:row>79</xdr:row>
      <xdr:rowOff>6708</xdr:rowOff>
    </xdr:to>
    <xdr:sp macro="" textlink="">
      <xdr:nvSpPr>
        <xdr:cNvPr id="422" name="楕円 421"/>
        <xdr:cNvSpPr/>
      </xdr:nvSpPr>
      <xdr:spPr>
        <a:xfrm>
          <a:off x="9588500" y="1344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169285</xdr:rowOff>
    </xdr:from>
    <xdr:ext cx="469744" cy="259045"/>
    <xdr:sp macro="" textlink="">
      <xdr:nvSpPr>
        <xdr:cNvPr id="423" name="テキスト ボックス 422"/>
        <xdr:cNvSpPr txBox="1"/>
      </xdr:nvSpPr>
      <xdr:spPr>
        <a:xfrm>
          <a:off x="9404428" y="1354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78601</xdr:rowOff>
    </xdr:from>
    <xdr:to>
      <xdr:col>46</xdr:col>
      <xdr:colOff>38100</xdr:colOff>
      <xdr:row>79</xdr:row>
      <xdr:rowOff>8751</xdr:rowOff>
    </xdr:to>
    <xdr:sp macro="" textlink="">
      <xdr:nvSpPr>
        <xdr:cNvPr id="424" name="楕円 423"/>
        <xdr:cNvSpPr/>
      </xdr:nvSpPr>
      <xdr:spPr>
        <a:xfrm>
          <a:off x="8699500" y="134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171328</xdr:rowOff>
    </xdr:from>
    <xdr:ext cx="469744" cy="259045"/>
    <xdr:sp macro="" textlink="">
      <xdr:nvSpPr>
        <xdr:cNvPr id="425" name="テキスト ボックス 424"/>
        <xdr:cNvSpPr txBox="1"/>
      </xdr:nvSpPr>
      <xdr:spPr>
        <a:xfrm>
          <a:off x="8515428" y="1354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68493</xdr:rowOff>
    </xdr:from>
    <xdr:to>
      <xdr:col>41</xdr:col>
      <xdr:colOff>101600</xdr:colOff>
      <xdr:row>78</xdr:row>
      <xdr:rowOff>170093</xdr:rowOff>
    </xdr:to>
    <xdr:sp macro="" textlink="">
      <xdr:nvSpPr>
        <xdr:cNvPr id="426" name="楕円 425"/>
        <xdr:cNvSpPr/>
      </xdr:nvSpPr>
      <xdr:spPr>
        <a:xfrm>
          <a:off x="7810500" y="13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161220</xdr:rowOff>
    </xdr:from>
    <xdr:ext cx="469744" cy="259045"/>
    <xdr:sp macro="" textlink="">
      <xdr:nvSpPr>
        <xdr:cNvPr id="427" name="テキスト ボックス 426"/>
        <xdr:cNvSpPr txBox="1"/>
      </xdr:nvSpPr>
      <xdr:spPr>
        <a:xfrm>
          <a:off x="7626428" y="1353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73157</xdr:rowOff>
    </xdr:from>
    <xdr:to>
      <xdr:col>36</xdr:col>
      <xdr:colOff>165100</xdr:colOff>
      <xdr:row>79</xdr:row>
      <xdr:rowOff>3307</xdr:rowOff>
    </xdr:to>
    <xdr:sp macro="" textlink="">
      <xdr:nvSpPr>
        <xdr:cNvPr id="428" name="楕円 427"/>
        <xdr:cNvSpPr/>
      </xdr:nvSpPr>
      <xdr:spPr>
        <a:xfrm>
          <a:off x="6921500" y="1344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165884</xdr:rowOff>
    </xdr:from>
    <xdr:ext cx="469744" cy="259045"/>
    <xdr:sp macro="" textlink="">
      <xdr:nvSpPr>
        <xdr:cNvPr id="429" name="テキスト ボックス 428"/>
        <xdr:cNvSpPr txBox="1"/>
      </xdr:nvSpPr>
      <xdr:spPr>
        <a:xfrm>
          <a:off x="6737428" y="1353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35939</xdr:rowOff>
    </xdr:from>
    <xdr:to>
      <xdr:col>55</xdr:col>
      <xdr:colOff>0</xdr:colOff>
      <xdr:row>98</xdr:row>
      <xdr:rowOff>56348</xdr:rowOff>
    </xdr:to>
    <xdr:cxnSp macro="">
      <xdr:nvCxnSpPr>
        <xdr:cNvPr id="458" name="直線コネクタ 457"/>
        <xdr:cNvCxnSpPr/>
      </xdr:nvCxnSpPr>
      <xdr:spPr>
        <a:xfrm>
          <a:off x="9639300" y="16838039"/>
          <a:ext cx="8382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35939</xdr:rowOff>
    </xdr:from>
    <xdr:to>
      <xdr:col>50</xdr:col>
      <xdr:colOff>114300</xdr:colOff>
      <xdr:row>98</xdr:row>
      <xdr:rowOff>51933</xdr:rowOff>
    </xdr:to>
    <xdr:cxnSp macro="">
      <xdr:nvCxnSpPr>
        <xdr:cNvPr id="461" name="直線コネクタ 460"/>
        <xdr:cNvCxnSpPr/>
      </xdr:nvCxnSpPr>
      <xdr:spPr>
        <a:xfrm flipV="1">
          <a:off x="8750300" y="16838039"/>
          <a:ext cx="889000" cy="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22044</xdr:rowOff>
    </xdr:from>
    <xdr:to>
      <xdr:col>45</xdr:col>
      <xdr:colOff>177800</xdr:colOff>
      <xdr:row>98</xdr:row>
      <xdr:rowOff>51933</xdr:rowOff>
    </xdr:to>
    <xdr:cxnSp macro="">
      <xdr:nvCxnSpPr>
        <xdr:cNvPr id="464" name="直線コネクタ 463"/>
        <xdr:cNvCxnSpPr/>
      </xdr:nvCxnSpPr>
      <xdr:spPr>
        <a:xfrm>
          <a:off x="7861300" y="16824144"/>
          <a:ext cx="889000" cy="2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15094</xdr:rowOff>
    </xdr:from>
    <xdr:to>
      <xdr:col>41</xdr:col>
      <xdr:colOff>50800</xdr:colOff>
      <xdr:row>98</xdr:row>
      <xdr:rowOff>22044</xdr:rowOff>
    </xdr:to>
    <xdr:cxnSp macro="">
      <xdr:nvCxnSpPr>
        <xdr:cNvPr id="467" name="直線コネクタ 466"/>
        <xdr:cNvCxnSpPr/>
      </xdr:nvCxnSpPr>
      <xdr:spPr>
        <a:xfrm>
          <a:off x="6972300" y="16817194"/>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5548</xdr:rowOff>
    </xdr:from>
    <xdr:to>
      <xdr:col>55</xdr:col>
      <xdr:colOff>50800</xdr:colOff>
      <xdr:row>98</xdr:row>
      <xdr:rowOff>107148</xdr:rowOff>
    </xdr:to>
    <xdr:sp macro="" textlink="">
      <xdr:nvSpPr>
        <xdr:cNvPr id="477" name="楕円 476"/>
        <xdr:cNvSpPr/>
      </xdr:nvSpPr>
      <xdr:spPr>
        <a:xfrm>
          <a:off x="10426700" y="168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91925</xdr:rowOff>
    </xdr:from>
    <xdr:ext cx="534377" cy="259045"/>
    <xdr:sp macro="" textlink="">
      <xdr:nvSpPr>
        <xdr:cNvPr id="478" name="土木費該当値テキスト"/>
        <xdr:cNvSpPr txBox="1"/>
      </xdr:nvSpPr>
      <xdr:spPr>
        <a:xfrm>
          <a:off x="10528300" y="1672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156589</xdr:rowOff>
    </xdr:from>
    <xdr:to>
      <xdr:col>50</xdr:col>
      <xdr:colOff>165100</xdr:colOff>
      <xdr:row>98</xdr:row>
      <xdr:rowOff>86739</xdr:rowOff>
    </xdr:to>
    <xdr:sp macro="" textlink="">
      <xdr:nvSpPr>
        <xdr:cNvPr id="479" name="楕円 478"/>
        <xdr:cNvSpPr/>
      </xdr:nvSpPr>
      <xdr:spPr>
        <a:xfrm>
          <a:off x="9588500" y="167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77866</xdr:rowOff>
    </xdr:from>
    <xdr:ext cx="534377" cy="259045"/>
    <xdr:sp macro="" textlink="">
      <xdr:nvSpPr>
        <xdr:cNvPr id="480" name="テキスト ボックス 479"/>
        <xdr:cNvSpPr txBox="1"/>
      </xdr:nvSpPr>
      <xdr:spPr>
        <a:xfrm>
          <a:off x="9372111" y="1687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1133</xdr:rowOff>
    </xdr:from>
    <xdr:to>
      <xdr:col>46</xdr:col>
      <xdr:colOff>38100</xdr:colOff>
      <xdr:row>98</xdr:row>
      <xdr:rowOff>102733</xdr:rowOff>
    </xdr:to>
    <xdr:sp macro="" textlink="">
      <xdr:nvSpPr>
        <xdr:cNvPr id="481" name="楕円 480"/>
        <xdr:cNvSpPr/>
      </xdr:nvSpPr>
      <xdr:spPr>
        <a:xfrm>
          <a:off x="8699500" y="168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93860</xdr:rowOff>
    </xdr:from>
    <xdr:ext cx="534377" cy="259045"/>
    <xdr:sp macro="" textlink="">
      <xdr:nvSpPr>
        <xdr:cNvPr id="482" name="テキスト ボックス 481"/>
        <xdr:cNvSpPr txBox="1"/>
      </xdr:nvSpPr>
      <xdr:spPr>
        <a:xfrm>
          <a:off x="8483111" y="168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142694</xdr:rowOff>
    </xdr:from>
    <xdr:to>
      <xdr:col>41</xdr:col>
      <xdr:colOff>101600</xdr:colOff>
      <xdr:row>98</xdr:row>
      <xdr:rowOff>72844</xdr:rowOff>
    </xdr:to>
    <xdr:sp macro="" textlink="">
      <xdr:nvSpPr>
        <xdr:cNvPr id="483" name="楕円 482"/>
        <xdr:cNvSpPr/>
      </xdr:nvSpPr>
      <xdr:spPr>
        <a:xfrm>
          <a:off x="7810500" y="1677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63971</xdr:rowOff>
    </xdr:from>
    <xdr:ext cx="534377" cy="259045"/>
    <xdr:sp macro="" textlink="">
      <xdr:nvSpPr>
        <xdr:cNvPr id="484" name="テキスト ボックス 483"/>
        <xdr:cNvSpPr txBox="1"/>
      </xdr:nvSpPr>
      <xdr:spPr>
        <a:xfrm>
          <a:off x="7594111" y="1686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135744</xdr:rowOff>
    </xdr:from>
    <xdr:to>
      <xdr:col>36</xdr:col>
      <xdr:colOff>165100</xdr:colOff>
      <xdr:row>98</xdr:row>
      <xdr:rowOff>65894</xdr:rowOff>
    </xdr:to>
    <xdr:sp macro="" textlink="">
      <xdr:nvSpPr>
        <xdr:cNvPr id="485" name="楕円 484"/>
        <xdr:cNvSpPr/>
      </xdr:nvSpPr>
      <xdr:spPr>
        <a:xfrm>
          <a:off x="6921500" y="167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57021</xdr:rowOff>
    </xdr:from>
    <xdr:ext cx="534377" cy="259045"/>
    <xdr:sp macro="" textlink="">
      <xdr:nvSpPr>
        <xdr:cNvPr id="486" name="テキスト ボックス 485"/>
        <xdr:cNvSpPr txBox="1"/>
      </xdr:nvSpPr>
      <xdr:spPr>
        <a:xfrm>
          <a:off x="6705111" y="1685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100696</xdr:rowOff>
    </xdr:from>
    <xdr:to>
      <xdr:col>85</xdr:col>
      <xdr:colOff>127000</xdr:colOff>
      <xdr:row>37</xdr:row>
      <xdr:rowOff>164937</xdr:rowOff>
    </xdr:to>
    <xdr:cxnSp macro="">
      <xdr:nvCxnSpPr>
        <xdr:cNvPr id="513" name="直線コネクタ 512"/>
        <xdr:cNvCxnSpPr/>
      </xdr:nvCxnSpPr>
      <xdr:spPr>
        <a:xfrm>
          <a:off x="15481300" y="6444346"/>
          <a:ext cx="838200" cy="6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100696</xdr:rowOff>
    </xdr:from>
    <xdr:to>
      <xdr:col>81</xdr:col>
      <xdr:colOff>50800</xdr:colOff>
      <xdr:row>37</xdr:row>
      <xdr:rowOff>167406</xdr:rowOff>
    </xdr:to>
    <xdr:cxnSp macro="">
      <xdr:nvCxnSpPr>
        <xdr:cNvPr id="516" name="直線コネクタ 515"/>
        <xdr:cNvCxnSpPr/>
      </xdr:nvCxnSpPr>
      <xdr:spPr>
        <a:xfrm flipV="1">
          <a:off x="14592300" y="6444346"/>
          <a:ext cx="889000" cy="6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163397</xdr:rowOff>
    </xdr:from>
    <xdr:to>
      <xdr:col>76</xdr:col>
      <xdr:colOff>114300</xdr:colOff>
      <xdr:row>37</xdr:row>
      <xdr:rowOff>167406</xdr:rowOff>
    </xdr:to>
    <xdr:cxnSp macro="">
      <xdr:nvCxnSpPr>
        <xdr:cNvPr id="519" name="直線コネクタ 518"/>
        <xdr:cNvCxnSpPr/>
      </xdr:nvCxnSpPr>
      <xdr:spPr>
        <a:xfrm>
          <a:off x="13703300" y="6507047"/>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163397</xdr:rowOff>
    </xdr:from>
    <xdr:to>
      <xdr:col>71</xdr:col>
      <xdr:colOff>177800</xdr:colOff>
      <xdr:row>38</xdr:row>
      <xdr:rowOff>13888</xdr:rowOff>
    </xdr:to>
    <xdr:cxnSp macro="">
      <xdr:nvCxnSpPr>
        <xdr:cNvPr id="522" name="直線コネクタ 521"/>
        <xdr:cNvCxnSpPr/>
      </xdr:nvCxnSpPr>
      <xdr:spPr>
        <a:xfrm flipV="1">
          <a:off x="12814300" y="6507047"/>
          <a:ext cx="889000" cy="2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114138</xdr:rowOff>
    </xdr:from>
    <xdr:to>
      <xdr:col>85</xdr:col>
      <xdr:colOff>177800</xdr:colOff>
      <xdr:row>38</xdr:row>
      <xdr:rowOff>44287</xdr:rowOff>
    </xdr:to>
    <xdr:sp macro="" textlink="">
      <xdr:nvSpPr>
        <xdr:cNvPr id="532" name="楕円 531"/>
        <xdr:cNvSpPr/>
      </xdr:nvSpPr>
      <xdr:spPr>
        <a:xfrm>
          <a:off x="16268700" y="64577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29065</xdr:rowOff>
    </xdr:from>
    <xdr:ext cx="534377" cy="259045"/>
    <xdr:sp macro="" textlink="">
      <xdr:nvSpPr>
        <xdr:cNvPr id="533" name="消防費該当値テキスト"/>
        <xdr:cNvSpPr txBox="1"/>
      </xdr:nvSpPr>
      <xdr:spPr>
        <a:xfrm>
          <a:off x="16370300" y="63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49896</xdr:rowOff>
    </xdr:from>
    <xdr:to>
      <xdr:col>81</xdr:col>
      <xdr:colOff>101600</xdr:colOff>
      <xdr:row>37</xdr:row>
      <xdr:rowOff>151496</xdr:rowOff>
    </xdr:to>
    <xdr:sp macro="" textlink="">
      <xdr:nvSpPr>
        <xdr:cNvPr id="534" name="楕円 533"/>
        <xdr:cNvSpPr/>
      </xdr:nvSpPr>
      <xdr:spPr>
        <a:xfrm>
          <a:off x="15430500" y="639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142623</xdr:rowOff>
    </xdr:from>
    <xdr:ext cx="534377" cy="259045"/>
    <xdr:sp macro="" textlink="">
      <xdr:nvSpPr>
        <xdr:cNvPr id="535" name="テキスト ボックス 534"/>
        <xdr:cNvSpPr txBox="1"/>
      </xdr:nvSpPr>
      <xdr:spPr>
        <a:xfrm>
          <a:off x="15214111" y="648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116606</xdr:rowOff>
    </xdr:from>
    <xdr:to>
      <xdr:col>76</xdr:col>
      <xdr:colOff>165100</xdr:colOff>
      <xdr:row>38</xdr:row>
      <xdr:rowOff>46757</xdr:rowOff>
    </xdr:to>
    <xdr:sp macro="" textlink="">
      <xdr:nvSpPr>
        <xdr:cNvPr id="536" name="楕円 535"/>
        <xdr:cNvSpPr/>
      </xdr:nvSpPr>
      <xdr:spPr>
        <a:xfrm>
          <a:off x="14541500" y="6460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37883</xdr:rowOff>
    </xdr:from>
    <xdr:ext cx="534377" cy="259045"/>
    <xdr:sp macro="" textlink="">
      <xdr:nvSpPr>
        <xdr:cNvPr id="537" name="テキスト ボックス 536"/>
        <xdr:cNvSpPr txBox="1"/>
      </xdr:nvSpPr>
      <xdr:spPr>
        <a:xfrm>
          <a:off x="14325111" y="65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112597</xdr:rowOff>
    </xdr:from>
    <xdr:to>
      <xdr:col>72</xdr:col>
      <xdr:colOff>38100</xdr:colOff>
      <xdr:row>38</xdr:row>
      <xdr:rowOff>42746</xdr:rowOff>
    </xdr:to>
    <xdr:sp macro="" textlink="">
      <xdr:nvSpPr>
        <xdr:cNvPr id="538" name="楕円 537"/>
        <xdr:cNvSpPr/>
      </xdr:nvSpPr>
      <xdr:spPr>
        <a:xfrm>
          <a:off x="13652500" y="64562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33874</xdr:rowOff>
    </xdr:from>
    <xdr:ext cx="534377" cy="259045"/>
    <xdr:sp macro="" textlink="">
      <xdr:nvSpPr>
        <xdr:cNvPr id="539" name="テキスト ボックス 538"/>
        <xdr:cNvSpPr txBox="1"/>
      </xdr:nvSpPr>
      <xdr:spPr>
        <a:xfrm>
          <a:off x="13436111" y="654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134538</xdr:rowOff>
    </xdr:from>
    <xdr:to>
      <xdr:col>67</xdr:col>
      <xdr:colOff>101600</xdr:colOff>
      <xdr:row>38</xdr:row>
      <xdr:rowOff>64688</xdr:rowOff>
    </xdr:to>
    <xdr:sp macro="" textlink="">
      <xdr:nvSpPr>
        <xdr:cNvPr id="540" name="楕円 539"/>
        <xdr:cNvSpPr/>
      </xdr:nvSpPr>
      <xdr:spPr>
        <a:xfrm>
          <a:off x="12763500" y="64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55815</xdr:rowOff>
    </xdr:from>
    <xdr:ext cx="534377" cy="259045"/>
    <xdr:sp macro="" textlink="">
      <xdr:nvSpPr>
        <xdr:cNvPr id="541" name="テキスト ボックス 540"/>
        <xdr:cNvSpPr txBox="1"/>
      </xdr:nvSpPr>
      <xdr:spPr>
        <a:xfrm>
          <a:off x="12547111" y="65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114386</xdr:rowOff>
    </xdr:from>
    <xdr:to>
      <xdr:col>85</xdr:col>
      <xdr:colOff>127000</xdr:colOff>
      <xdr:row>57</xdr:row>
      <xdr:rowOff>141300</xdr:rowOff>
    </xdr:to>
    <xdr:cxnSp macro="">
      <xdr:nvCxnSpPr>
        <xdr:cNvPr id="570" name="直線コネクタ 569"/>
        <xdr:cNvCxnSpPr/>
      </xdr:nvCxnSpPr>
      <xdr:spPr>
        <a:xfrm flipV="1">
          <a:off x="15481300" y="9887036"/>
          <a:ext cx="838200" cy="2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141300</xdr:rowOff>
    </xdr:from>
    <xdr:to>
      <xdr:col>81</xdr:col>
      <xdr:colOff>50800</xdr:colOff>
      <xdr:row>57</xdr:row>
      <xdr:rowOff>160579</xdr:rowOff>
    </xdr:to>
    <xdr:cxnSp macro="">
      <xdr:nvCxnSpPr>
        <xdr:cNvPr id="573" name="直線コネクタ 572"/>
        <xdr:cNvCxnSpPr/>
      </xdr:nvCxnSpPr>
      <xdr:spPr>
        <a:xfrm flipV="1">
          <a:off x="14592300" y="9913950"/>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146989</xdr:rowOff>
    </xdr:from>
    <xdr:to>
      <xdr:col>76</xdr:col>
      <xdr:colOff>114300</xdr:colOff>
      <xdr:row>57</xdr:row>
      <xdr:rowOff>160579</xdr:rowOff>
    </xdr:to>
    <xdr:cxnSp macro="">
      <xdr:nvCxnSpPr>
        <xdr:cNvPr id="576" name="直線コネクタ 575"/>
        <xdr:cNvCxnSpPr/>
      </xdr:nvCxnSpPr>
      <xdr:spPr>
        <a:xfrm>
          <a:off x="13703300" y="9919639"/>
          <a:ext cx="8890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65340</xdr:rowOff>
    </xdr:from>
    <xdr:to>
      <xdr:col>71</xdr:col>
      <xdr:colOff>177800</xdr:colOff>
      <xdr:row>57</xdr:row>
      <xdr:rowOff>146989</xdr:rowOff>
    </xdr:to>
    <xdr:cxnSp macro="">
      <xdr:nvCxnSpPr>
        <xdr:cNvPr id="579" name="直線コネクタ 578"/>
        <xdr:cNvCxnSpPr/>
      </xdr:nvCxnSpPr>
      <xdr:spPr>
        <a:xfrm>
          <a:off x="12814300" y="9837990"/>
          <a:ext cx="889000" cy="8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63586</xdr:rowOff>
    </xdr:from>
    <xdr:to>
      <xdr:col>85</xdr:col>
      <xdr:colOff>177800</xdr:colOff>
      <xdr:row>57</xdr:row>
      <xdr:rowOff>165186</xdr:rowOff>
    </xdr:to>
    <xdr:sp macro="" textlink="">
      <xdr:nvSpPr>
        <xdr:cNvPr id="589" name="楕円 588"/>
        <xdr:cNvSpPr/>
      </xdr:nvSpPr>
      <xdr:spPr>
        <a:xfrm>
          <a:off x="16268700" y="98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149963</xdr:rowOff>
    </xdr:from>
    <xdr:ext cx="534377" cy="259045"/>
    <xdr:sp macro="" textlink="">
      <xdr:nvSpPr>
        <xdr:cNvPr id="590" name="教育費該当値テキスト"/>
        <xdr:cNvSpPr txBox="1"/>
      </xdr:nvSpPr>
      <xdr:spPr>
        <a:xfrm>
          <a:off x="16370300" y="97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90500</xdr:rowOff>
    </xdr:from>
    <xdr:to>
      <xdr:col>81</xdr:col>
      <xdr:colOff>101600</xdr:colOff>
      <xdr:row>58</xdr:row>
      <xdr:rowOff>20650</xdr:rowOff>
    </xdr:to>
    <xdr:sp macro="" textlink="">
      <xdr:nvSpPr>
        <xdr:cNvPr id="591" name="楕円 590"/>
        <xdr:cNvSpPr/>
      </xdr:nvSpPr>
      <xdr:spPr>
        <a:xfrm>
          <a:off x="15430500" y="98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11777</xdr:rowOff>
    </xdr:from>
    <xdr:ext cx="534377" cy="259045"/>
    <xdr:sp macro="" textlink="">
      <xdr:nvSpPr>
        <xdr:cNvPr id="592" name="テキスト ボックス 591"/>
        <xdr:cNvSpPr txBox="1"/>
      </xdr:nvSpPr>
      <xdr:spPr>
        <a:xfrm>
          <a:off x="15214111" y="99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109779</xdr:rowOff>
    </xdr:from>
    <xdr:to>
      <xdr:col>76</xdr:col>
      <xdr:colOff>165100</xdr:colOff>
      <xdr:row>58</xdr:row>
      <xdr:rowOff>39929</xdr:rowOff>
    </xdr:to>
    <xdr:sp macro="" textlink="">
      <xdr:nvSpPr>
        <xdr:cNvPr id="593" name="楕円 592"/>
        <xdr:cNvSpPr/>
      </xdr:nvSpPr>
      <xdr:spPr>
        <a:xfrm>
          <a:off x="14541500" y="98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31056</xdr:rowOff>
    </xdr:from>
    <xdr:ext cx="534377" cy="259045"/>
    <xdr:sp macro="" textlink="">
      <xdr:nvSpPr>
        <xdr:cNvPr id="594" name="テキスト ボックス 593"/>
        <xdr:cNvSpPr txBox="1"/>
      </xdr:nvSpPr>
      <xdr:spPr>
        <a:xfrm>
          <a:off x="14325111" y="99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96189</xdr:rowOff>
    </xdr:from>
    <xdr:to>
      <xdr:col>72</xdr:col>
      <xdr:colOff>38100</xdr:colOff>
      <xdr:row>58</xdr:row>
      <xdr:rowOff>26339</xdr:rowOff>
    </xdr:to>
    <xdr:sp macro="" textlink="">
      <xdr:nvSpPr>
        <xdr:cNvPr id="595" name="楕円 594"/>
        <xdr:cNvSpPr/>
      </xdr:nvSpPr>
      <xdr:spPr>
        <a:xfrm>
          <a:off x="13652500" y="986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17466</xdr:rowOff>
    </xdr:from>
    <xdr:ext cx="534377" cy="259045"/>
    <xdr:sp macro="" textlink="">
      <xdr:nvSpPr>
        <xdr:cNvPr id="596" name="テキスト ボックス 595"/>
        <xdr:cNvSpPr txBox="1"/>
      </xdr:nvSpPr>
      <xdr:spPr>
        <a:xfrm>
          <a:off x="13436111" y="99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14540</xdr:rowOff>
    </xdr:from>
    <xdr:to>
      <xdr:col>67</xdr:col>
      <xdr:colOff>101600</xdr:colOff>
      <xdr:row>57</xdr:row>
      <xdr:rowOff>116140</xdr:rowOff>
    </xdr:to>
    <xdr:sp macro="" textlink="">
      <xdr:nvSpPr>
        <xdr:cNvPr id="597" name="楕円 596"/>
        <xdr:cNvSpPr/>
      </xdr:nvSpPr>
      <xdr:spPr>
        <a:xfrm>
          <a:off x="12763500" y="97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107267</xdr:rowOff>
    </xdr:from>
    <xdr:ext cx="534377" cy="259045"/>
    <xdr:sp macro="" textlink="">
      <xdr:nvSpPr>
        <xdr:cNvPr id="598" name="テキスト ボックス 597"/>
        <xdr:cNvSpPr txBox="1"/>
      </xdr:nvSpPr>
      <xdr:spPr>
        <a:xfrm>
          <a:off x="12547111" y="987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7" name="災害復旧費該当値テキスト"/>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12922</xdr:rowOff>
    </xdr:from>
    <xdr:to>
      <xdr:col>85</xdr:col>
      <xdr:colOff>127000</xdr:colOff>
      <xdr:row>99</xdr:row>
      <xdr:rowOff>17027</xdr:rowOff>
    </xdr:to>
    <xdr:cxnSp macro="">
      <xdr:nvCxnSpPr>
        <xdr:cNvPr id="686" name="直線コネクタ 685"/>
        <xdr:cNvCxnSpPr/>
      </xdr:nvCxnSpPr>
      <xdr:spPr>
        <a:xfrm flipV="1">
          <a:off x="15481300" y="16986472"/>
          <a:ext cx="8382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17027</xdr:rowOff>
    </xdr:from>
    <xdr:to>
      <xdr:col>81</xdr:col>
      <xdr:colOff>50800</xdr:colOff>
      <xdr:row>99</xdr:row>
      <xdr:rowOff>18323</xdr:rowOff>
    </xdr:to>
    <xdr:cxnSp macro="">
      <xdr:nvCxnSpPr>
        <xdr:cNvPr id="689" name="直線コネクタ 688"/>
        <xdr:cNvCxnSpPr/>
      </xdr:nvCxnSpPr>
      <xdr:spPr>
        <a:xfrm flipV="1">
          <a:off x="14592300" y="16990577"/>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18323</xdr:rowOff>
    </xdr:from>
    <xdr:to>
      <xdr:col>76</xdr:col>
      <xdr:colOff>114300</xdr:colOff>
      <xdr:row>99</xdr:row>
      <xdr:rowOff>28372</xdr:rowOff>
    </xdr:to>
    <xdr:cxnSp macro="">
      <xdr:nvCxnSpPr>
        <xdr:cNvPr id="692" name="直線コネクタ 691"/>
        <xdr:cNvCxnSpPr/>
      </xdr:nvCxnSpPr>
      <xdr:spPr>
        <a:xfrm flipV="1">
          <a:off x="13703300" y="16991873"/>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28372</xdr:rowOff>
    </xdr:from>
    <xdr:to>
      <xdr:col>71</xdr:col>
      <xdr:colOff>177800</xdr:colOff>
      <xdr:row>99</xdr:row>
      <xdr:rowOff>45021</xdr:rowOff>
    </xdr:to>
    <xdr:cxnSp macro="">
      <xdr:nvCxnSpPr>
        <xdr:cNvPr id="695" name="直線コネクタ 694"/>
        <xdr:cNvCxnSpPr/>
      </xdr:nvCxnSpPr>
      <xdr:spPr>
        <a:xfrm flipV="1">
          <a:off x="12814300" y="17001922"/>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133572</xdr:rowOff>
    </xdr:from>
    <xdr:to>
      <xdr:col>85</xdr:col>
      <xdr:colOff>177800</xdr:colOff>
      <xdr:row>99</xdr:row>
      <xdr:rowOff>63722</xdr:rowOff>
    </xdr:to>
    <xdr:sp macro="" textlink="">
      <xdr:nvSpPr>
        <xdr:cNvPr id="705" name="楕円 704"/>
        <xdr:cNvSpPr/>
      </xdr:nvSpPr>
      <xdr:spPr>
        <a:xfrm>
          <a:off x="16268700" y="1693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48499</xdr:rowOff>
    </xdr:from>
    <xdr:ext cx="534377" cy="259045"/>
    <xdr:sp macro="" textlink="">
      <xdr:nvSpPr>
        <xdr:cNvPr id="706" name="公債費該当値テキスト"/>
        <xdr:cNvSpPr txBox="1"/>
      </xdr:nvSpPr>
      <xdr:spPr>
        <a:xfrm>
          <a:off x="16370300" y="1685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137677</xdr:rowOff>
    </xdr:from>
    <xdr:to>
      <xdr:col>81</xdr:col>
      <xdr:colOff>101600</xdr:colOff>
      <xdr:row>99</xdr:row>
      <xdr:rowOff>67827</xdr:rowOff>
    </xdr:to>
    <xdr:sp macro="" textlink="">
      <xdr:nvSpPr>
        <xdr:cNvPr id="707" name="楕円 706"/>
        <xdr:cNvSpPr/>
      </xdr:nvSpPr>
      <xdr:spPr>
        <a:xfrm>
          <a:off x="15430500" y="169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58954</xdr:rowOff>
    </xdr:from>
    <xdr:ext cx="534377" cy="259045"/>
    <xdr:sp macro="" textlink="">
      <xdr:nvSpPr>
        <xdr:cNvPr id="708" name="テキスト ボックス 707"/>
        <xdr:cNvSpPr txBox="1"/>
      </xdr:nvSpPr>
      <xdr:spPr>
        <a:xfrm>
          <a:off x="15214111" y="1703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138973</xdr:rowOff>
    </xdr:from>
    <xdr:to>
      <xdr:col>76</xdr:col>
      <xdr:colOff>165100</xdr:colOff>
      <xdr:row>99</xdr:row>
      <xdr:rowOff>69123</xdr:rowOff>
    </xdr:to>
    <xdr:sp macro="" textlink="">
      <xdr:nvSpPr>
        <xdr:cNvPr id="709" name="楕円 708"/>
        <xdr:cNvSpPr/>
      </xdr:nvSpPr>
      <xdr:spPr>
        <a:xfrm>
          <a:off x="14541500" y="1694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60250</xdr:rowOff>
    </xdr:from>
    <xdr:ext cx="534377" cy="259045"/>
    <xdr:sp macro="" textlink="">
      <xdr:nvSpPr>
        <xdr:cNvPr id="710" name="テキスト ボックス 709"/>
        <xdr:cNvSpPr txBox="1"/>
      </xdr:nvSpPr>
      <xdr:spPr>
        <a:xfrm>
          <a:off x="14325111" y="1703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149022</xdr:rowOff>
    </xdr:from>
    <xdr:to>
      <xdr:col>72</xdr:col>
      <xdr:colOff>38100</xdr:colOff>
      <xdr:row>99</xdr:row>
      <xdr:rowOff>79172</xdr:rowOff>
    </xdr:to>
    <xdr:sp macro="" textlink="">
      <xdr:nvSpPr>
        <xdr:cNvPr id="711" name="楕円 710"/>
        <xdr:cNvSpPr/>
      </xdr:nvSpPr>
      <xdr:spPr>
        <a:xfrm>
          <a:off x="13652500" y="169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70299</xdr:rowOff>
    </xdr:from>
    <xdr:ext cx="534377" cy="259045"/>
    <xdr:sp macro="" textlink="">
      <xdr:nvSpPr>
        <xdr:cNvPr id="712" name="テキスト ボックス 711"/>
        <xdr:cNvSpPr txBox="1"/>
      </xdr:nvSpPr>
      <xdr:spPr>
        <a:xfrm>
          <a:off x="13436111" y="1704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165671</xdr:rowOff>
    </xdr:from>
    <xdr:to>
      <xdr:col>67</xdr:col>
      <xdr:colOff>101600</xdr:colOff>
      <xdr:row>99</xdr:row>
      <xdr:rowOff>95821</xdr:rowOff>
    </xdr:to>
    <xdr:sp macro="" textlink="">
      <xdr:nvSpPr>
        <xdr:cNvPr id="713" name="楕円 712"/>
        <xdr:cNvSpPr/>
      </xdr:nvSpPr>
      <xdr:spPr>
        <a:xfrm>
          <a:off x="12763500" y="169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86948</xdr:rowOff>
    </xdr:from>
    <xdr:ext cx="534377" cy="259045"/>
    <xdr:sp macro="" textlink="">
      <xdr:nvSpPr>
        <xdr:cNvPr id="714" name="テキスト ボックス 713"/>
        <xdr:cNvSpPr txBox="1"/>
      </xdr:nvSpPr>
      <xdr:spPr>
        <a:xfrm>
          <a:off x="12547111" y="170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目的別歳出で住民１人当たりのコストは、、総務費以外の項目で類似団体を下回っているが、類似団体との比較については、人口の開きによるものと推測される。</a:t>
          </a:r>
        </a:p>
        <a:p>
          <a:r>
            <a:rPr kumimoji="1" lang="ja-JP" altLang="en-US" sz="1300">
              <a:latin typeface="ＭＳ Ｐゴシック" panose="020B0600070205080204" pitchFamily="50" charset="-128"/>
              <a:ea typeface="ＭＳ Ｐゴシック" panose="020B0600070205080204" pitchFamily="50" charset="-128"/>
            </a:rPr>
            <a:t>　前年度と比較して、歳出総額は</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金額の増減の大きい項目を見ると、総務費について、公共施設建設基金やふるさと応援寄附基金などの基金積立金の増加や、個人番号利用事務系システムクラウド化更新にかかる費用が増加したことなどにより、全体で前年度比</a:t>
          </a:r>
          <a:r>
            <a:rPr kumimoji="1" lang="en-US" altLang="ja-JP" sz="1300">
              <a:latin typeface="ＭＳ Ｐゴシック" panose="020B0600070205080204" pitchFamily="50" charset="-128"/>
              <a:ea typeface="ＭＳ Ｐゴシック" panose="020B0600070205080204" pitchFamily="50" charset="-128"/>
            </a:rPr>
            <a:t>204,735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％）の大幅な増。教育費については、鳴沢村立鳴沢小学校校務支援システム導入に伴うネットワーク分離設備購入による増加などにより、前年度と比較して、</a:t>
          </a:r>
          <a:r>
            <a:rPr kumimoji="1" lang="en-US" altLang="ja-JP" sz="1300">
              <a:latin typeface="ＭＳ Ｐゴシック" panose="020B0600070205080204" pitchFamily="50" charset="-128"/>
              <a:ea typeface="ＭＳ Ｐゴシック" panose="020B0600070205080204" pitchFamily="50" charset="-128"/>
            </a:rPr>
            <a:t>22,206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％）の増となった。一方、減少した項目では、商工費について、前年度作成した鳴沢村観光パンフレット作成委託の皆減などにより、全体で前年度と比較して</a:t>
          </a:r>
          <a:r>
            <a:rPr kumimoji="1" lang="en-US" altLang="ja-JP" sz="1300">
              <a:latin typeface="ＭＳ Ｐゴシック" panose="020B0600070205080204" pitchFamily="50" charset="-128"/>
              <a:ea typeface="ＭＳ Ｐゴシック" panose="020B0600070205080204" pitchFamily="50" charset="-128"/>
            </a:rPr>
            <a:t>5,182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％）の減となった。土木費については、前年度の簡易歩道整備工事完了等による減少などにより、全体で前年度比</a:t>
          </a:r>
          <a:r>
            <a:rPr kumimoji="1" lang="en-US" altLang="ja-JP" sz="1300">
              <a:latin typeface="ＭＳ Ｐゴシック" panose="020B0600070205080204" pitchFamily="50" charset="-128"/>
              <a:ea typeface="ＭＳ Ｐゴシック" panose="020B0600070205080204" pitchFamily="50" charset="-128"/>
            </a:rPr>
            <a:t>16,937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％）の減となった。消防費については、緊急防災・減災事業債を活用した消防ポンプ自動車２台の購入を完了したことなどにより、前年度と比較して、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44,349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年度の財政調整基金残高の標準財政規模に対する割合は</a:t>
          </a:r>
          <a:r>
            <a:rPr kumimoji="1" lang="en-US" altLang="ja-JP" sz="800">
              <a:solidFill>
                <a:schemeClr val="dk1"/>
              </a:solidFill>
              <a:effectLst/>
              <a:latin typeface="+mn-lt"/>
              <a:ea typeface="+mn-ea"/>
              <a:cs typeface="+mn-cs"/>
            </a:rPr>
            <a:t>96.96</a:t>
          </a:r>
          <a:r>
            <a:rPr kumimoji="1" lang="ja-JP" altLang="ja-JP" sz="800">
              <a:solidFill>
                <a:schemeClr val="dk1"/>
              </a:solidFill>
              <a:effectLst/>
              <a:latin typeface="+mn-lt"/>
              <a:ea typeface="+mn-ea"/>
              <a:cs typeface="+mn-cs"/>
            </a:rPr>
            <a:t>％で、前年度と比較し、</a:t>
          </a:r>
          <a:r>
            <a:rPr kumimoji="1" lang="en-US" altLang="ja-JP" sz="800">
              <a:solidFill>
                <a:schemeClr val="dk1"/>
              </a:solidFill>
              <a:effectLst/>
              <a:latin typeface="+mn-lt"/>
              <a:ea typeface="+mn-ea"/>
              <a:cs typeface="+mn-cs"/>
            </a:rPr>
            <a:t>16.78</a:t>
          </a:r>
          <a:r>
            <a:rPr kumimoji="1" lang="ja-JP" altLang="ja-JP" sz="800">
              <a:solidFill>
                <a:schemeClr val="dk1"/>
              </a:solidFill>
              <a:effectLst/>
              <a:latin typeface="+mn-lt"/>
              <a:ea typeface="+mn-ea"/>
              <a:cs typeface="+mn-cs"/>
            </a:rPr>
            <a:t>ポイント減少した。これは、財政調整基金への積立てが利子分（</a:t>
          </a:r>
          <a:r>
            <a:rPr kumimoji="1" lang="en-US" altLang="ja-JP" sz="800">
              <a:solidFill>
                <a:schemeClr val="dk1"/>
              </a:solidFill>
              <a:effectLst/>
              <a:latin typeface="+mn-lt"/>
              <a:ea typeface="+mn-ea"/>
              <a:cs typeface="+mn-cs"/>
            </a:rPr>
            <a:t>655</a:t>
          </a:r>
          <a:r>
            <a:rPr kumimoji="1" lang="ja-JP" altLang="ja-JP" sz="800">
              <a:solidFill>
                <a:schemeClr val="dk1"/>
              </a:solidFill>
              <a:effectLst/>
              <a:latin typeface="+mn-lt"/>
              <a:ea typeface="+mn-ea"/>
              <a:cs typeface="+mn-cs"/>
            </a:rPr>
            <a:t>千円）のみとなった一方、役場庁舎更新へ向けて特定目的基金への積み替えを行ったため、取り崩し</a:t>
          </a:r>
          <a:r>
            <a:rPr kumimoji="1" lang="en-US" altLang="ja-JP" sz="800">
              <a:solidFill>
                <a:schemeClr val="dk1"/>
              </a:solidFill>
              <a:effectLst/>
              <a:latin typeface="+mn-lt"/>
              <a:ea typeface="+mn-ea"/>
              <a:cs typeface="+mn-cs"/>
            </a:rPr>
            <a:t>(228,227</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を行ったことが要因である。財政調整基金については、国・県の補助金を積極的に活用し特定財源の確保に努め、決算剰余金を中心に積み立てを行い最低水準の取り崩しに努めている。</a:t>
          </a:r>
          <a:endParaRPr lang="ja-JP" altLang="ja-JP" sz="800">
            <a:effectLst/>
          </a:endParaRPr>
        </a:p>
        <a:p>
          <a:r>
            <a:rPr kumimoji="1" lang="ja-JP" altLang="ja-JP" sz="800">
              <a:solidFill>
                <a:schemeClr val="dk1"/>
              </a:solidFill>
              <a:effectLst/>
              <a:latin typeface="+mn-lt"/>
              <a:ea typeface="+mn-ea"/>
              <a:cs typeface="+mn-cs"/>
            </a:rPr>
            <a:t>　実質収支額は、前年度と比較し、</a:t>
          </a:r>
          <a:r>
            <a:rPr kumimoji="1" lang="en-US" altLang="ja-JP" sz="800">
              <a:solidFill>
                <a:schemeClr val="dk1"/>
              </a:solidFill>
              <a:effectLst/>
              <a:latin typeface="+mn-lt"/>
              <a:ea typeface="+mn-ea"/>
              <a:cs typeface="+mn-cs"/>
            </a:rPr>
            <a:t>0.44</a:t>
          </a:r>
          <a:r>
            <a:rPr kumimoji="1" lang="ja-JP" altLang="ja-JP" sz="800">
              <a:solidFill>
                <a:schemeClr val="dk1"/>
              </a:solidFill>
              <a:effectLst/>
              <a:latin typeface="+mn-lt"/>
              <a:ea typeface="+mn-ea"/>
              <a:cs typeface="+mn-cs"/>
            </a:rPr>
            <a:t>ポイント</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した。これは、翌年度へ繰り越すべき財源としての繰越明許費繰越額が</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したためである。実質単年度収支は、</a:t>
          </a:r>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年度は翌年度に繰り越すべき財源として</a:t>
          </a:r>
          <a:r>
            <a:rPr kumimoji="1" lang="en-US" altLang="ja-JP" sz="800">
              <a:solidFill>
                <a:schemeClr val="dk1"/>
              </a:solidFill>
              <a:effectLst/>
              <a:latin typeface="+mn-lt"/>
              <a:ea typeface="+mn-ea"/>
              <a:cs typeface="+mn-cs"/>
            </a:rPr>
            <a:t>36,693</a:t>
          </a:r>
          <a:r>
            <a:rPr kumimoji="1" lang="ja-JP" altLang="ja-JP" sz="800">
              <a:solidFill>
                <a:schemeClr val="dk1"/>
              </a:solidFill>
              <a:effectLst/>
              <a:latin typeface="+mn-lt"/>
              <a:ea typeface="+mn-ea"/>
              <a:cs typeface="+mn-cs"/>
            </a:rPr>
            <a:t>千円を確保し、単年度収支額は前年度と比較して</a:t>
          </a:r>
          <a:r>
            <a:rPr kumimoji="1" lang="en-US" altLang="ja-JP" sz="800">
              <a:solidFill>
                <a:schemeClr val="dk1"/>
              </a:solidFill>
              <a:effectLst/>
              <a:latin typeface="+mn-lt"/>
              <a:ea typeface="+mn-ea"/>
              <a:cs typeface="+mn-cs"/>
            </a:rPr>
            <a:t>4,858</a:t>
          </a:r>
          <a:r>
            <a:rPr kumimoji="1" lang="ja-JP" altLang="ja-JP" sz="800">
              <a:solidFill>
                <a:schemeClr val="dk1"/>
              </a:solidFill>
              <a:effectLst/>
              <a:latin typeface="+mn-lt"/>
              <a:ea typeface="+mn-ea"/>
              <a:cs typeface="+mn-cs"/>
            </a:rPr>
            <a:t>千円</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し、財政調整基金への積立てが利子分のみ</a:t>
          </a:r>
          <a:r>
            <a:rPr kumimoji="1" lang="ja-JP" altLang="en-US" sz="800">
              <a:solidFill>
                <a:schemeClr val="dk1"/>
              </a:solidFill>
              <a:effectLst/>
              <a:latin typeface="+mn-lt"/>
              <a:ea typeface="+mn-ea"/>
              <a:cs typeface="+mn-cs"/>
            </a:rPr>
            <a:t>であった一方、上記の取り崩しを行っ</a:t>
          </a:r>
          <a:r>
            <a:rPr kumimoji="1" lang="ja-JP" altLang="ja-JP" sz="800">
              <a:solidFill>
                <a:schemeClr val="dk1"/>
              </a:solidFill>
              <a:effectLst/>
              <a:latin typeface="+mn-lt"/>
              <a:ea typeface="+mn-ea"/>
              <a:cs typeface="+mn-cs"/>
            </a:rPr>
            <a:t>たため、実質収支額が</a:t>
          </a:r>
          <a:r>
            <a:rPr kumimoji="1" lang="en-US" altLang="ja-JP" sz="800">
              <a:solidFill>
                <a:schemeClr val="dk1"/>
              </a:solidFill>
              <a:effectLst/>
              <a:latin typeface="+mn-lt"/>
              <a:ea typeface="+mn-ea"/>
              <a:cs typeface="+mn-cs"/>
            </a:rPr>
            <a:t>232,430</a:t>
          </a:r>
          <a:r>
            <a:rPr kumimoji="1" lang="ja-JP" altLang="ja-JP" sz="800">
              <a:solidFill>
                <a:schemeClr val="dk1"/>
              </a:solidFill>
              <a:effectLst/>
              <a:latin typeface="+mn-lt"/>
              <a:ea typeface="+mn-ea"/>
              <a:cs typeface="+mn-cs"/>
            </a:rPr>
            <a:t>千円の減となり、標準財政規模に対する比率も</a:t>
          </a:r>
          <a:r>
            <a:rPr kumimoji="1" lang="en-US" altLang="ja-JP" sz="800">
              <a:solidFill>
                <a:schemeClr val="dk1"/>
              </a:solidFill>
              <a:effectLst/>
              <a:latin typeface="+mn-lt"/>
              <a:ea typeface="+mn-ea"/>
              <a:cs typeface="+mn-cs"/>
            </a:rPr>
            <a:t>13.71</a:t>
          </a:r>
          <a:r>
            <a:rPr kumimoji="1" lang="ja-JP" altLang="ja-JP" sz="800">
              <a:solidFill>
                <a:schemeClr val="dk1"/>
              </a:solidFill>
              <a:effectLst/>
              <a:latin typeface="+mn-lt"/>
              <a:ea typeface="+mn-ea"/>
              <a:cs typeface="+mn-cs"/>
            </a:rPr>
            <a:t>ポイント減少の△</a:t>
          </a:r>
          <a:r>
            <a:rPr kumimoji="1" lang="en-US" altLang="ja-JP" sz="800">
              <a:solidFill>
                <a:schemeClr val="dk1"/>
              </a:solidFill>
              <a:effectLst/>
              <a:latin typeface="+mn-lt"/>
              <a:ea typeface="+mn-ea"/>
              <a:cs typeface="+mn-cs"/>
            </a:rPr>
            <a:t>16.34</a:t>
          </a:r>
          <a:r>
            <a:rPr kumimoji="1" lang="ja-JP" altLang="ja-JP" sz="800">
              <a:solidFill>
                <a:schemeClr val="dk1"/>
              </a:solidFill>
              <a:effectLst/>
              <a:latin typeface="+mn-lt"/>
              <a:ea typeface="+mn-ea"/>
              <a:cs typeface="+mn-cs"/>
            </a:rPr>
            <a:t>となった。</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年間では、各会計ともに実質収支は黒字となっている。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当村の場合、一般会計の他は、法令により最低限の設置が義務付けられている特別会計のみの構成となっているため、一般会計の占める割合が高い。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4" customWidth="1"/>
    <col min="12" max="12" width="2.21875" style="184" customWidth="1"/>
    <col min="13" max="17" width="2.33203125" style="184" customWidth="1"/>
    <col min="18" max="119" width="2.109375" style="184" customWidth="1"/>
    <col min="120" max="16384" width="0" style="184" hidden="1"/>
  </cols>
  <sheetData>
    <row r="1" spans="1:119" ht="33" customHeight="1" x14ac:dyDescent="0.2">
      <c r="A1" s="182"/>
      <c r="B1" s="435" t="s">
        <v>80</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c r="CL1" s="435"/>
      <c r="CM1" s="435"/>
      <c r="CN1" s="435"/>
      <c r="CO1" s="435"/>
      <c r="CP1" s="435"/>
      <c r="CQ1" s="435"/>
      <c r="CR1" s="435"/>
      <c r="CS1" s="435"/>
      <c r="CT1" s="435"/>
      <c r="CU1" s="435"/>
      <c r="CV1" s="435"/>
      <c r="CW1" s="435"/>
      <c r="CX1" s="435"/>
      <c r="CY1" s="435"/>
      <c r="CZ1" s="435"/>
      <c r="DA1" s="435"/>
      <c r="DB1" s="435"/>
      <c r="DC1" s="435"/>
      <c r="DD1" s="435"/>
      <c r="DE1" s="435"/>
      <c r="DF1" s="435"/>
      <c r="DG1" s="435"/>
      <c r="DH1" s="435"/>
      <c r="DI1" s="435"/>
      <c r="DJ1" s="183"/>
      <c r="DK1" s="183"/>
      <c r="DL1" s="183"/>
      <c r="DM1" s="183"/>
      <c r="DN1" s="183"/>
      <c r="DO1" s="183"/>
    </row>
    <row r="2" spans="1:119" ht="24" thickBot="1" x14ac:dyDescent="0.25">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5">
      <c r="A3" s="183"/>
      <c r="B3" s="436" t="s">
        <v>82</v>
      </c>
      <c r="C3" s="437"/>
      <c r="D3" s="437"/>
      <c r="E3" s="438"/>
      <c r="F3" s="438"/>
      <c r="G3" s="438"/>
      <c r="H3" s="438"/>
      <c r="I3" s="438"/>
      <c r="J3" s="438"/>
      <c r="K3" s="438"/>
      <c r="L3" s="438" t="s">
        <v>83</v>
      </c>
      <c r="M3" s="438"/>
      <c r="N3" s="438"/>
      <c r="O3" s="438"/>
      <c r="P3" s="438"/>
      <c r="Q3" s="438"/>
      <c r="R3" s="445"/>
      <c r="S3" s="445"/>
      <c r="T3" s="445"/>
      <c r="U3" s="445"/>
      <c r="V3" s="446"/>
      <c r="W3" s="420" t="s">
        <v>84</v>
      </c>
      <c r="X3" s="421"/>
      <c r="Y3" s="421"/>
      <c r="Z3" s="421"/>
      <c r="AA3" s="421"/>
      <c r="AB3" s="437"/>
      <c r="AC3" s="445" t="s">
        <v>85</v>
      </c>
      <c r="AD3" s="421"/>
      <c r="AE3" s="421"/>
      <c r="AF3" s="421"/>
      <c r="AG3" s="421"/>
      <c r="AH3" s="421"/>
      <c r="AI3" s="421"/>
      <c r="AJ3" s="421"/>
      <c r="AK3" s="421"/>
      <c r="AL3" s="422"/>
      <c r="AM3" s="420" t="s">
        <v>86</v>
      </c>
      <c r="AN3" s="421"/>
      <c r="AO3" s="421"/>
      <c r="AP3" s="421"/>
      <c r="AQ3" s="421"/>
      <c r="AR3" s="421"/>
      <c r="AS3" s="421"/>
      <c r="AT3" s="421"/>
      <c r="AU3" s="421"/>
      <c r="AV3" s="421"/>
      <c r="AW3" s="421"/>
      <c r="AX3" s="422"/>
      <c r="AY3" s="457" t="s">
        <v>1</v>
      </c>
      <c r="AZ3" s="458"/>
      <c r="BA3" s="458"/>
      <c r="BB3" s="458"/>
      <c r="BC3" s="458"/>
      <c r="BD3" s="458"/>
      <c r="BE3" s="458"/>
      <c r="BF3" s="458"/>
      <c r="BG3" s="458"/>
      <c r="BH3" s="458"/>
      <c r="BI3" s="458"/>
      <c r="BJ3" s="458"/>
      <c r="BK3" s="458"/>
      <c r="BL3" s="458"/>
      <c r="BM3" s="459"/>
      <c r="BN3" s="420" t="s">
        <v>87</v>
      </c>
      <c r="BO3" s="421"/>
      <c r="BP3" s="421"/>
      <c r="BQ3" s="421"/>
      <c r="BR3" s="421"/>
      <c r="BS3" s="421"/>
      <c r="BT3" s="421"/>
      <c r="BU3" s="422"/>
      <c r="BV3" s="420" t="s">
        <v>88</v>
      </c>
      <c r="BW3" s="421"/>
      <c r="BX3" s="421"/>
      <c r="BY3" s="421"/>
      <c r="BZ3" s="421"/>
      <c r="CA3" s="421"/>
      <c r="CB3" s="421"/>
      <c r="CC3" s="422"/>
      <c r="CD3" s="457" t="s">
        <v>1</v>
      </c>
      <c r="CE3" s="458"/>
      <c r="CF3" s="458"/>
      <c r="CG3" s="458"/>
      <c r="CH3" s="458"/>
      <c r="CI3" s="458"/>
      <c r="CJ3" s="458"/>
      <c r="CK3" s="458"/>
      <c r="CL3" s="458"/>
      <c r="CM3" s="458"/>
      <c r="CN3" s="458"/>
      <c r="CO3" s="458"/>
      <c r="CP3" s="458"/>
      <c r="CQ3" s="458"/>
      <c r="CR3" s="458"/>
      <c r="CS3" s="459"/>
      <c r="CT3" s="420" t="s">
        <v>89</v>
      </c>
      <c r="CU3" s="421"/>
      <c r="CV3" s="421"/>
      <c r="CW3" s="421"/>
      <c r="CX3" s="421"/>
      <c r="CY3" s="421"/>
      <c r="CZ3" s="421"/>
      <c r="DA3" s="422"/>
      <c r="DB3" s="420" t="s">
        <v>90</v>
      </c>
      <c r="DC3" s="421"/>
      <c r="DD3" s="421"/>
      <c r="DE3" s="421"/>
      <c r="DF3" s="421"/>
      <c r="DG3" s="421"/>
      <c r="DH3" s="421"/>
      <c r="DI3" s="422"/>
      <c r="DJ3" s="182"/>
      <c r="DK3" s="182"/>
      <c r="DL3" s="182"/>
      <c r="DM3" s="182"/>
      <c r="DN3" s="182"/>
      <c r="DO3" s="182"/>
    </row>
    <row r="4" spans="1:119" ht="18.75" customHeight="1" x14ac:dyDescent="0.2">
      <c r="A4" s="183"/>
      <c r="B4" s="439"/>
      <c r="C4" s="440"/>
      <c r="D4" s="440"/>
      <c r="E4" s="441"/>
      <c r="F4" s="441"/>
      <c r="G4" s="441"/>
      <c r="H4" s="441"/>
      <c r="I4" s="441"/>
      <c r="J4" s="441"/>
      <c r="K4" s="441"/>
      <c r="L4" s="441"/>
      <c r="M4" s="441"/>
      <c r="N4" s="441"/>
      <c r="O4" s="441"/>
      <c r="P4" s="441"/>
      <c r="Q4" s="441"/>
      <c r="R4" s="447"/>
      <c r="S4" s="447"/>
      <c r="T4" s="447"/>
      <c r="U4" s="447"/>
      <c r="V4" s="448"/>
      <c r="W4" s="451"/>
      <c r="X4" s="452"/>
      <c r="Y4" s="452"/>
      <c r="Z4" s="452"/>
      <c r="AA4" s="452"/>
      <c r="AB4" s="440"/>
      <c r="AC4" s="447"/>
      <c r="AD4" s="452"/>
      <c r="AE4" s="452"/>
      <c r="AF4" s="452"/>
      <c r="AG4" s="452"/>
      <c r="AH4" s="452"/>
      <c r="AI4" s="452"/>
      <c r="AJ4" s="452"/>
      <c r="AK4" s="452"/>
      <c r="AL4" s="455"/>
      <c r="AM4" s="453"/>
      <c r="AN4" s="454"/>
      <c r="AO4" s="454"/>
      <c r="AP4" s="454"/>
      <c r="AQ4" s="454"/>
      <c r="AR4" s="454"/>
      <c r="AS4" s="454"/>
      <c r="AT4" s="454"/>
      <c r="AU4" s="454"/>
      <c r="AV4" s="454"/>
      <c r="AW4" s="454"/>
      <c r="AX4" s="456"/>
      <c r="AY4" s="423" t="s">
        <v>91</v>
      </c>
      <c r="AZ4" s="424"/>
      <c r="BA4" s="424"/>
      <c r="BB4" s="424"/>
      <c r="BC4" s="424"/>
      <c r="BD4" s="424"/>
      <c r="BE4" s="424"/>
      <c r="BF4" s="424"/>
      <c r="BG4" s="424"/>
      <c r="BH4" s="424"/>
      <c r="BI4" s="424"/>
      <c r="BJ4" s="424"/>
      <c r="BK4" s="424"/>
      <c r="BL4" s="424"/>
      <c r="BM4" s="425"/>
      <c r="BN4" s="426">
        <v>2355887</v>
      </c>
      <c r="BO4" s="427"/>
      <c r="BP4" s="427"/>
      <c r="BQ4" s="427"/>
      <c r="BR4" s="427"/>
      <c r="BS4" s="427"/>
      <c r="BT4" s="427"/>
      <c r="BU4" s="428"/>
      <c r="BV4" s="426">
        <v>2147499</v>
      </c>
      <c r="BW4" s="427"/>
      <c r="BX4" s="427"/>
      <c r="BY4" s="427"/>
      <c r="BZ4" s="427"/>
      <c r="CA4" s="427"/>
      <c r="CB4" s="427"/>
      <c r="CC4" s="428"/>
      <c r="CD4" s="429" t="s">
        <v>92</v>
      </c>
      <c r="CE4" s="430"/>
      <c r="CF4" s="430"/>
      <c r="CG4" s="430"/>
      <c r="CH4" s="430"/>
      <c r="CI4" s="430"/>
      <c r="CJ4" s="430"/>
      <c r="CK4" s="430"/>
      <c r="CL4" s="430"/>
      <c r="CM4" s="430"/>
      <c r="CN4" s="430"/>
      <c r="CO4" s="430"/>
      <c r="CP4" s="430"/>
      <c r="CQ4" s="430"/>
      <c r="CR4" s="430"/>
      <c r="CS4" s="431"/>
      <c r="CT4" s="432">
        <v>14.1</v>
      </c>
      <c r="CU4" s="433"/>
      <c r="CV4" s="433"/>
      <c r="CW4" s="433"/>
      <c r="CX4" s="433"/>
      <c r="CY4" s="433"/>
      <c r="CZ4" s="433"/>
      <c r="DA4" s="434"/>
      <c r="DB4" s="432">
        <v>14.5</v>
      </c>
      <c r="DC4" s="433"/>
      <c r="DD4" s="433"/>
      <c r="DE4" s="433"/>
      <c r="DF4" s="433"/>
      <c r="DG4" s="433"/>
      <c r="DH4" s="433"/>
      <c r="DI4" s="434"/>
      <c r="DJ4" s="182"/>
      <c r="DK4" s="182"/>
      <c r="DL4" s="182"/>
      <c r="DM4" s="182"/>
      <c r="DN4" s="182"/>
      <c r="DO4" s="182"/>
    </row>
    <row r="5" spans="1:119" ht="18.75" customHeight="1" x14ac:dyDescent="0.2">
      <c r="A5" s="183"/>
      <c r="B5" s="442"/>
      <c r="C5" s="443"/>
      <c r="D5" s="443"/>
      <c r="E5" s="444"/>
      <c r="F5" s="444"/>
      <c r="G5" s="444"/>
      <c r="H5" s="444"/>
      <c r="I5" s="444"/>
      <c r="J5" s="444"/>
      <c r="K5" s="444"/>
      <c r="L5" s="444"/>
      <c r="M5" s="444"/>
      <c r="N5" s="444"/>
      <c r="O5" s="444"/>
      <c r="P5" s="444"/>
      <c r="Q5" s="444"/>
      <c r="R5" s="449"/>
      <c r="S5" s="449"/>
      <c r="T5" s="449"/>
      <c r="U5" s="449"/>
      <c r="V5" s="450"/>
      <c r="W5" s="453"/>
      <c r="X5" s="454"/>
      <c r="Y5" s="454"/>
      <c r="Z5" s="454"/>
      <c r="AA5" s="454"/>
      <c r="AB5" s="443"/>
      <c r="AC5" s="449"/>
      <c r="AD5" s="454"/>
      <c r="AE5" s="454"/>
      <c r="AF5" s="454"/>
      <c r="AG5" s="454"/>
      <c r="AH5" s="454"/>
      <c r="AI5" s="454"/>
      <c r="AJ5" s="454"/>
      <c r="AK5" s="454"/>
      <c r="AL5" s="456"/>
      <c r="AM5" s="492" t="s">
        <v>93</v>
      </c>
      <c r="AN5" s="493"/>
      <c r="AO5" s="493"/>
      <c r="AP5" s="493"/>
      <c r="AQ5" s="493"/>
      <c r="AR5" s="493"/>
      <c r="AS5" s="493"/>
      <c r="AT5" s="494"/>
      <c r="AU5" s="495" t="s">
        <v>94</v>
      </c>
      <c r="AV5" s="496"/>
      <c r="AW5" s="496"/>
      <c r="AX5" s="496"/>
      <c r="AY5" s="497" t="s">
        <v>95</v>
      </c>
      <c r="AZ5" s="498"/>
      <c r="BA5" s="498"/>
      <c r="BB5" s="498"/>
      <c r="BC5" s="498"/>
      <c r="BD5" s="498"/>
      <c r="BE5" s="498"/>
      <c r="BF5" s="498"/>
      <c r="BG5" s="498"/>
      <c r="BH5" s="498"/>
      <c r="BI5" s="498"/>
      <c r="BJ5" s="498"/>
      <c r="BK5" s="498"/>
      <c r="BL5" s="498"/>
      <c r="BM5" s="499"/>
      <c r="BN5" s="463">
        <v>2118710</v>
      </c>
      <c r="BO5" s="464"/>
      <c r="BP5" s="464"/>
      <c r="BQ5" s="464"/>
      <c r="BR5" s="464"/>
      <c r="BS5" s="464"/>
      <c r="BT5" s="464"/>
      <c r="BU5" s="465"/>
      <c r="BV5" s="463">
        <v>1919541</v>
      </c>
      <c r="BW5" s="464"/>
      <c r="BX5" s="464"/>
      <c r="BY5" s="464"/>
      <c r="BZ5" s="464"/>
      <c r="CA5" s="464"/>
      <c r="CB5" s="464"/>
      <c r="CC5" s="465"/>
      <c r="CD5" s="466" t="s">
        <v>96</v>
      </c>
      <c r="CE5" s="467"/>
      <c r="CF5" s="467"/>
      <c r="CG5" s="467"/>
      <c r="CH5" s="467"/>
      <c r="CI5" s="467"/>
      <c r="CJ5" s="467"/>
      <c r="CK5" s="467"/>
      <c r="CL5" s="467"/>
      <c r="CM5" s="467"/>
      <c r="CN5" s="467"/>
      <c r="CO5" s="467"/>
      <c r="CP5" s="467"/>
      <c r="CQ5" s="467"/>
      <c r="CR5" s="467"/>
      <c r="CS5" s="468"/>
      <c r="CT5" s="460">
        <v>76.8</v>
      </c>
      <c r="CU5" s="461"/>
      <c r="CV5" s="461"/>
      <c r="CW5" s="461"/>
      <c r="CX5" s="461"/>
      <c r="CY5" s="461"/>
      <c r="CZ5" s="461"/>
      <c r="DA5" s="462"/>
      <c r="DB5" s="460">
        <v>79.599999999999994</v>
      </c>
      <c r="DC5" s="461"/>
      <c r="DD5" s="461"/>
      <c r="DE5" s="461"/>
      <c r="DF5" s="461"/>
      <c r="DG5" s="461"/>
      <c r="DH5" s="461"/>
      <c r="DI5" s="462"/>
      <c r="DJ5" s="182"/>
      <c r="DK5" s="182"/>
      <c r="DL5" s="182"/>
      <c r="DM5" s="182"/>
      <c r="DN5" s="182"/>
      <c r="DO5" s="182"/>
    </row>
    <row r="6" spans="1:119" ht="18.75" customHeight="1" x14ac:dyDescent="0.2">
      <c r="A6" s="183"/>
      <c r="B6" s="469" t="s">
        <v>97</v>
      </c>
      <c r="C6" s="470"/>
      <c r="D6" s="470"/>
      <c r="E6" s="471"/>
      <c r="F6" s="471"/>
      <c r="G6" s="471"/>
      <c r="H6" s="471"/>
      <c r="I6" s="471"/>
      <c r="J6" s="471"/>
      <c r="K6" s="471"/>
      <c r="L6" s="471" t="s">
        <v>98</v>
      </c>
      <c r="M6" s="471"/>
      <c r="N6" s="471"/>
      <c r="O6" s="471"/>
      <c r="P6" s="471"/>
      <c r="Q6" s="471"/>
      <c r="R6" s="475"/>
      <c r="S6" s="475"/>
      <c r="T6" s="475"/>
      <c r="U6" s="475"/>
      <c r="V6" s="476"/>
      <c r="W6" s="479" t="s">
        <v>99</v>
      </c>
      <c r="X6" s="480"/>
      <c r="Y6" s="480"/>
      <c r="Z6" s="480"/>
      <c r="AA6" s="480"/>
      <c r="AB6" s="470"/>
      <c r="AC6" s="483" t="s">
        <v>100</v>
      </c>
      <c r="AD6" s="484"/>
      <c r="AE6" s="484"/>
      <c r="AF6" s="484"/>
      <c r="AG6" s="484"/>
      <c r="AH6" s="484"/>
      <c r="AI6" s="484"/>
      <c r="AJ6" s="484"/>
      <c r="AK6" s="484"/>
      <c r="AL6" s="485"/>
      <c r="AM6" s="492" t="s">
        <v>101</v>
      </c>
      <c r="AN6" s="493"/>
      <c r="AO6" s="493"/>
      <c r="AP6" s="493"/>
      <c r="AQ6" s="493"/>
      <c r="AR6" s="493"/>
      <c r="AS6" s="493"/>
      <c r="AT6" s="494"/>
      <c r="AU6" s="495" t="s">
        <v>94</v>
      </c>
      <c r="AV6" s="496"/>
      <c r="AW6" s="496"/>
      <c r="AX6" s="496"/>
      <c r="AY6" s="497" t="s">
        <v>102</v>
      </c>
      <c r="AZ6" s="498"/>
      <c r="BA6" s="498"/>
      <c r="BB6" s="498"/>
      <c r="BC6" s="498"/>
      <c r="BD6" s="498"/>
      <c r="BE6" s="498"/>
      <c r="BF6" s="498"/>
      <c r="BG6" s="498"/>
      <c r="BH6" s="498"/>
      <c r="BI6" s="498"/>
      <c r="BJ6" s="498"/>
      <c r="BK6" s="498"/>
      <c r="BL6" s="498"/>
      <c r="BM6" s="499"/>
      <c r="BN6" s="463">
        <v>237177</v>
      </c>
      <c r="BO6" s="464"/>
      <c r="BP6" s="464"/>
      <c r="BQ6" s="464"/>
      <c r="BR6" s="464"/>
      <c r="BS6" s="464"/>
      <c r="BT6" s="464"/>
      <c r="BU6" s="465"/>
      <c r="BV6" s="463">
        <v>227958</v>
      </c>
      <c r="BW6" s="464"/>
      <c r="BX6" s="464"/>
      <c r="BY6" s="464"/>
      <c r="BZ6" s="464"/>
      <c r="CA6" s="464"/>
      <c r="CB6" s="464"/>
      <c r="CC6" s="465"/>
      <c r="CD6" s="466" t="s">
        <v>103</v>
      </c>
      <c r="CE6" s="467"/>
      <c r="CF6" s="467"/>
      <c r="CG6" s="467"/>
      <c r="CH6" s="467"/>
      <c r="CI6" s="467"/>
      <c r="CJ6" s="467"/>
      <c r="CK6" s="467"/>
      <c r="CL6" s="467"/>
      <c r="CM6" s="467"/>
      <c r="CN6" s="467"/>
      <c r="CO6" s="467"/>
      <c r="CP6" s="467"/>
      <c r="CQ6" s="467"/>
      <c r="CR6" s="467"/>
      <c r="CS6" s="468"/>
      <c r="CT6" s="500">
        <v>76.8</v>
      </c>
      <c r="CU6" s="501"/>
      <c r="CV6" s="501"/>
      <c r="CW6" s="501"/>
      <c r="CX6" s="501"/>
      <c r="CY6" s="501"/>
      <c r="CZ6" s="501"/>
      <c r="DA6" s="502"/>
      <c r="DB6" s="500">
        <v>79.599999999999994</v>
      </c>
      <c r="DC6" s="501"/>
      <c r="DD6" s="501"/>
      <c r="DE6" s="501"/>
      <c r="DF6" s="501"/>
      <c r="DG6" s="501"/>
      <c r="DH6" s="501"/>
      <c r="DI6" s="502"/>
      <c r="DJ6" s="182"/>
      <c r="DK6" s="182"/>
      <c r="DL6" s="182"/>
      <c r="DM6" s="182"/>
      <c r="DN6" s="182"/>
      <c r="DO6" s="182"/>
    </row>
    <row r="7" spans="1:119" ht="18.75" customHeight="1" x14ac:dyDescent="0.2">
      <c r="A7" s="183"/>
      <c r="B7" s="439"/>
      <c r="C7" s="440"/>
      <c r="D7" s="440"/>
      <c r="E7" s="441"/>
      <c r="F7" s="441"/>
      <c r="G7" s="441"/>
      <c r="H7" s="441"/>
      <c r="I7" s="441"/>
      <c r="J7" s="441"/>
      <c r="K7" s="441"/>
      <c r="L7" s="441"/>
      <c r="M7" s="441"/>
      <c r="N7" s="441"/>
      <c r="O7" s="441"/>
      <c r="P7" s="441"/>
      <c r="Q7" s="441"/>
      <c r="R7" s="447"/>
      <c r="S7" s="447"/>
      <c r="T7" s="447"/>
      <c r="U7" s="447"/>
      <c r="V7" s="448"/>
      <c r="W7" s="451"/>
      <c r="X7" s="452"/>
      <c r="Y7" s="452"/>
      <c r="Z7" s="452"/>
      <c r="AA7" s="452"/>
      <c r="AB7" s="440"/>
      <c r="AC7" s="486"/>
      <c r="AD7" s="487"/>
      <c r="AE7" s="487"/>
      <c r="AF7" s="487"/>
      <c r="AG7" s="487"/>
      <c r="AH7" s="487"/>
      <c r="AI7" s="487"/>
      <c r="AJ7" s="487"/>
      <c r="AK7" s="487"/>
      <c r="AL7" s="488"/>
      <c r="AM7" s="492" t="s">
        <v>104</v>
      </c>
      <c r="AN7" s="493"/>
      <c r="AO7" s="493"/>
      <c r="AP7" s="493"/>
      <c r="AQ7" s="493"/>
      <c r="AR7" s="493"/>
      <c r="AS7" s="493"/>
      <c r="AT7" s="494"/>
      <c r="AU7" s="495" t="s">
        <v>105</v>
      </c>
      <c r="AV7" s="496"/>
      <c r="AW7" s="496"/>
      <c r="AX7" s="496"/>
      <c r="AY7" s="497" t="s">
        <v>106</v>
      </c>
      <c r="AZ7" s="498"/>
      <c r="BA7" s="498"/>
      <c r="BB7" s="498"/>
      <c r="BC7" s="498"/>
      <c r="BD7" s="498"/>
      <c r="BE7" s="498"/>
      <c r="BF7" s="498"/>
      <c r="BG7" s="498"/>
      <c r="BH7" s="498"/>
      <c r="BI7" s="498"/>
      <c r="BJ7" s="498"/>
      <c r="BK7" s="498"/>
      <c r="BL7" s="498"/>
      <c r="BM7" s="499"/>
      <c r="BN7" s="463">
        <v>36693</v>
      </c>
      <c r="BO7" s="464"/>
      <c r="BP7" s="464"/>
      <c r="BQ7" s="464"/>
      <c r="BR7" s="464"/>
      <c r="BS7" s="464"/>
      <c r="BT7" s="464"/>
      <c r="BU7" s="465"/>
      <c r="BV7" s="463">
        <v>22616</v>
      </c>
      <c r="BW7" s="464"/>
      <c r="BX7" s="464"/>
      <c r="BY7" s="464"/>
      <c r="BZ7" s="464"/>
      <c r="CA7" s="464"/>
      <c r="CB7" s="464"/>
      <c r="CC7" s="465"/>
      <c r="CD7" s="466" t="s">
        <v>107</v>
      </c>
      <c r="CE7" s="467"/>
      <c r="CF7" s="467"/>
      <c r="CG7" s="467"/>
      <c r="CH7" s="467"/>
      <c r="CI7" s="467"/>
      <c r="CJ7" s="467"/>
      <c r="CK7" s="467"/>
      <c r="CL7" s="467"/>
      <c r="CM7" s="467"/>
      <c r="CN7" s="467"/>
      <c r="CO7" s="467"/>
      <c r="CP7" s="467"/>
      <c r="CQ7" s="467"/>
      <c r="CR7" s="467"/>
      <c r="CS7" s="468"/>
      <c r="CT7" s="463">
        <v>1422827</v>
      </c>
      <c r="CU7" s="464"/>
      <c r="CV7" s="464"/>
      <c r="CW7" s="464"/>
      <c r="CX7" s="464"/>
      <c r="CY7" s="464"/>
      <c r="CZ7" s="464"/>
      <c r="DA7" s="465"/>
      <c r="DB7" s="463">
        <v>1413002</v>
      </c>
      <c r="DC7" s="464"/>
      <c r="DD7" s="464"/>
      <c r="DE7" s="464"/>
      <c r="DF7" s="464"/>
      <c r="DG7" s="464"/>
      <c r="DH7" s="464"/>
      <c r="DI7" s="465"/>
      <c r="DJ7" s="182"/>
      <c r="DK7" s="182"/>
      <c r="DL7" s="182"/>
      <c r="DM7" s="182"/>
      <c r="DN7" s="182"/>
      <c r="DO7" s="182"/>
    </row>
    <row r="8" spans="1:119" ht="18.75" customHeight="1" thickBot="1" x14ac:dyDescent="0.25">
      <c r="A8" s="183"/>
      <c r="B8" s="472"/>
      <c r="C8" s="473"/>
      <c r="D8" s="473"/>
      <c r="E8" s="474"/>
      <c r="F8" s="474"/>
      <c r="G8" s="474"/>
      <c r="H8" s="474"/>
      <c r="I8" s="474"/>
      <c r="J8" s="474"/>
      <c r="K8" s="474"/>
      <c r="L8" s="474"/>
      <c r="M8" s="474"/>
      <c r="N8" s="474"/>
      <c r="O8" s="474"/>
      <c r="P8" s="474"/>
      <c r="Q8" s="474"/>
      <c r="R8" s="477"/>
      <c r="S8" s="477"/>
      <c r="T8" s="477"/>
      <c r="U8" s="477"/>
      <c r="V8" s="478"/>
      <c r="W8" s="481"/>
      <c r="X8" s="482"/>
      <c r="Y8" s="482"/>
      <c r="Z8" s="482"/>
      <c r="AA8" s="482"/>
      <c r="AB8" s="473"/>
      <c r="AC8" s="489"/>
      <c r="AD8" s="490"/>
      <c r="AE8" s="490"/>
      <c r="AF8" s="490"/>
      <c r="AG8" s="490"/>
      <c r="AH8" s="490"/>
      <c r="AI8" s="490"/>
      <c r="AJ8" s="490"/>
      <c r="AK8" s="490"/>
      <c r="AL8" s="491"/>
      <c r="AM8" s="492" t="s">
        <v>108</v>
      </c>
      <c r="AN8" s="493"/>
      <c r="AO8" s="493"/>
      <c r="AP8" s="493"/>
      <c r="AQ8" s="493"/>
      <c r="AR8" s="493"/>
      <c r="AS8" s="493"/>
      <c r="AT8" s="494"/>
      <c r="AU8" s="495" t="s">
        <v>105</v>
      </c>
      <c r="AV8" s="496"/>
      <c r="AW8" s="496"/>
      <c r="AX8" s="496"/>
      <c r="AY8" s="497" t="s">
        <v>109</v>
      </c>
      <c r="AZ8" s="498"/>
      <c r="BA8" s="498"/>
      <c r="BB8" s="498"/>
      <c r="BC8" s="498"/>
      <c r="BD8" s="498"/>
      <c r="BE8" s="498"/>
      <c r="BF8" s="498"/>
      <c r="BG8" s="498"/>
      <c r="BH8" s="498"/>
      <c r="BI8" s="498"/>
      <c r="BJ8" s="498"/>
      <c r="BK8" s="498"/>
      <c r="BL8" s="498"/>
      <c r="BM8" s="499"/>
      <c r="BN8" s="463">
        <v>200484</v>
      </c>
      <c r="BO8" s="464"/>
      <c r="BP8" s="464"/>
      <c r="BQ8" s="464"/>
      <c r="BR8" s="464"/>
      <c r="BS8" s="464"/>
      <c r="BT8" s="464"/>
      <c r="BU8" s="465"/>
      <c r="BV8" s="463">
        <v>205342</v>
      </c>
      <c r="BW8" s="464"/>
      <c r="BX8" s="464"/>
      <c r="BY8" s="464"/>
      <c r="BZ8" s="464"/>
      <c r="CA8" s="464"/>
      <c r="CB8" s="464"/>
      <c r="CC8" s="465"/>
      <c r="CD8" s="466" t="s">
        <v>110</v>
      </c>
      <c r="CE8" s="467"/>
      <c r="CF8" s="467"/>
      <c r="CG8" s="467"/>
      <c r="CH8" s="467"/>
      <c r="CI8" s="467"/>
      <c r="CJ8" s="467"/>
      <c r="CK8" s="467"/>
      <c r="CL8" s="467"/>
      <c r="CM8" s="467"/>
      <c r="CN8" s="467"/>
      <c r="CO8" s="467"/>
      <c r="CP8" s="467"/>
      <c r="CQ8" s="467"/>
      <c r="CR8" s="467"/>
      <c r="CS8" s="468"/>
      <c r="CT8" s="503">
        <v>0.63</v>
      </c>
      <c r="CU8" s="504"/>
      <c r="CV8" s="504"/>
      <c r="CW8" s="504"/>
      <c r="CX8" s="504"/>
      <c r="CY8" s="504"/>
      <c r="CZ8" s="504"/>
      <c r="DA8" s="505"/>
      <c r="DB8" s="503">
        <v>0.62</v>
      </c>
      <c r="DC8" s="504"/>
      <c r="DD8" s="504"/>
      <c r="DE8" s="504"/>
      <c r="DF8" s="504"/>
      <c r="DG8" s="504"/>
      <c r="DH8" s="504"/>
      <c r="DI8" s="505"/>
      <c r="DJ8" s="182"/>
      <c r="DK8" s="182"/>
      <c r="DL8" s="182"/>
      <c r="DM8" s="182"/>
      <c r="DN8" s="182"/>
      <c r="DO8" s="182"/>
    </row>
    <row r="9" spans="1:119" ht="18.75" customHeight="1" thickBot="1" x14ac:dyDescent="0.25">
      <c r="A9" s="183"/>
      <c r="B9" s="457" t="s">
        <v>111</v>
      </c>
      <c r="C9" s="458"/>
      <c r="D9" s="458"/>
      <c r="E9" s="458"/>
      <c r="F9" s="458"/>
      <c r="G9" s="458"/>
      <c r="H9" s="458"/>
      <c r="I9" s="458"/>
      <c r="J9" s="458"/>
      <c r="K9" s="506"/>
      <c r="L9" s="507" t="s">
        <v>112</v>
      </c>
      <c r="M9" s="508"/>
      <c r="N9" s="508"/>
      <c r="O9" s="508"/>
      <c r="P9" s="508"/>
      <c r="Q9" s="509"/>
      <c r="R9" s="510">
        <v>2921</v>
      </c>
      <c r="S9" s="511"/>
      <c r="T9" s="511"/>
      <c r="U9" s="511"/>
      <c r="V9" s="512"/>
      <c r="W9" s="420" t="s">
        <v>113</v>
      </c>
      <c r="X9" s="421"/>
      <c r="Y9" s="421"/>
      <c r="Z9" s="421"/>
      <c r="AA9" s="421"/>
      <c r="AB9" s="421"/>
      <c r="AC9" s="421"/>
      <c r="AD9" s="421"/>
      <c r="AE9" s="421"/>
      <c r="AF9" s="421"/>
      <c r="AG9" s="421"/>
      <c r="AH9" s="421"/>
      <c r="AI9" s="421"/>
      <c r="AJ9" s="421"/>
      <c r="AK9" s="421"/>
      <c r="AL9" s="422"/>
      <c r="AM9" s="492" t="s">
        <v>114</v>
      </c>
      <c r="AN9" s="493"/>
      <c r="AO9" s="493"/>
      <c r="AP9" s="493"/>
      <c r="AQ9" s="493"/>
      <c r="AR9" s="493"/>
      <c r="AS9" s="493"/>
      <c r="AT9" s="494"/>
      <c r="AU9" s="495" t="s">
        <v>115</v>
      </c>
      <c r="AV9" s="496"/>
      <c r="AW9" s="496"/>
      <c r="AX9" s="496"/>
      <c r="AY9" s="497" t="s">
        <v>116</v>
      </c>
      <c r="AZ9" s="498"/>
      <c r="BA9" s="498"/>
      <c r="BB9" s="498"/>
      <c r="BC9" s="498"/>
      <c r="BD9" s="498"/>
      <c r="BE9" s="498"/>
      <c r="BF9" s="498"/>
      <c r="BG9" s="498"/>
      <c r="BH9" s="498"/>
      <c r="BI9" s="498"/>
      <c r="BJ9" s="498"/>
      <c r="BK9" s="498"/>
      <c r="BL9" s="498"/>
      <c r="BM9" s="499"/>
      <c r="BN9" s="463">
        <v>-4858</v>
      </c>
      <c r="BO9" s="464"/>
      <c r="BP9" s="464"/>
      <c r="BQ9" s="464"/>
      <c r="BR9" s="464"/>
      <c r="BS9" s="464"/>
      <c r="BT9" s="464"/>
      <c r="BU9" s="465"/>
      <c r="BV9" s="463">
        <v>83255</v>
      </c>
      <c r="BW9" s="464"/>
      <c r="BX9" s="464"/>
      <c r="BY9" s="464"/>
      <c r="BZ9" s="464"/>
      <c r="CA9" s="464"/>
      <c r="CB9" s="464"/>
      <c r="CC9" s="465"/>
      <c r="CD9" s="466" t="s">
        <v>117</v>
      </c>
      <c r="CE9" s="467"/>
      <c r="CF9" s="467"/>
      <c r="CG9" s="467"/>
      <c r="CH9" s="467"/>
      <c r="CI9" s="467"/>
      <c r="CJ9" s="467"/>
      <c r="CK9" s="467"/>
      <c r="CL9" s="467"/>
      <c r="CM9" s="467"/>
      <c r="CN9" s="467"/>
      <c r="CO9" s="467"/>
      <c r="CP9" s="467"/>
      <c r="CQ9" s="467"/>
      <c r="CR9" s="467"/>
      <c r="CS9" s="468"/>
      <c r="CT9" s="460">
        <v>4.2</v>
      </c>
      <c r="CU9" s="461"/>
      <c r="CV9" s="461"/>
      <c r="CW9" s="461"/>
      <c r="CX9" s="461"/>
      <c r="CY9" s="461"/>
      <c r="CZ9" s="461"/>
      <c r="DA9" s="462"/>
      <c r="DB9" s="460">
        <v>4.5</v>
      </c>
      <c r="DC9" s="461"/>
      <c r="DD9" s="461"/>
      <c r="DE9" s="461"/>
      <c r="DF9" s="461"/>
      <c r="DG9" s="461"/>
      <c r="DH9" s="461"/>
      <c r="DI9" s="462"/>
      <c r="DJ9" s="182"/>
      <c r="DK9" s="182"/>
      <c r="DL9" s="182"/>
      <c r="DM9" s="182"/>
      <c r="DN9" s="182"/>
      <c r="DO9" s="182"/>
    </row>
    <row r="10" spans="1:119" ht="18.75" customHeight="1" thickBot="1" x14ac:dyDescent="0.25">
      <c r="A10" s="183"/>
      <c r="B10" s="457"/>
      <c r="C10" s="458"/>
      <c r="D10" s="458"/>
      <c r="E10" s="458"/>
      <c r="F10" s="458"/>
      <c r="G10" s="458"/>
      <c r="H10" s="458"/>
      <c r="I10" s="458"/>
      <c r="J10" s="458"/>
      <c r="K10" s="506"/>
      <c r="L10" s="513" t="s">
        <v>118</v>
      </c>
      <c r="M10" s="493"/>
      <c r="N10" s="493"/>
      <c r="O10" s="493"/>
      <c r="P10" s="493"/>
      <c r="Q10" s="494"/>
      <c r="R10" s="514">
        <v>2964</v>
      </c>
      <c r="S10" s="515"/>
      <c r="T10" s="515"/>
      <c r="U10" s="515"/>
      <c r="V10" s="516"/>
      <c r="W10" s="451"/>
      <c r="X10" s="452"/>
      <c r="Y10" s="452"/>
      <c r="Z10" s="452"/>
      <c r="AA10" s="452"/>
      <c r="AB10" s="452"/>
      <c r="AC10" s="452"/>
      <c r="AD10" s="452"/>
      <c r="AE10" s="452"/>
      <c r="AF10" s="452"/>
      <c r="AG10" s="452"/>
      <c r="AH10" s="452"/>
      <c r="AI10" s="452"/>
      <c r="AJ10" s="452"/>
      <c r="AK10" s="452"/>
      <c r="AL10" s="455"/>
      <c r="AM10" s="492" t="s">
        <v>119</v>
      </c>
      <c r="AN10" s="493"/>
      <c r="AO10" s="493"/>
      <c r="AP10" s="493"/>
      <c r="AQ10" s="493"/>
      <c r="AR10" s="493"/>
      <c r="AS10" s="493"/>
      <c r="AT10" s="494"/>
      <c r="AU10" s="495" t="s">
        <v>105</v>
      </c>
      <c r="AV10" s="496"/>
      <c r="AW10" s="496"/>
      <c r="AX10" s="496"/>
      <c r="AY10" s="497" t="s">
        <v>120</v>
      </c>
      <c r="AZ10" s="498"/>
      <c r="BA10" s="498"/>
      <c r="BB10" s="498"/>
      <c r="BC10" s="498"/>
      <c r="BD10" s="498"/>
      <c r="BE10" s="498"/>
      <c r="BF10" s="498"/>
      <c r="BG10" s="498"/>
      <c r="BH10" s="498"/>
      <c r="BI10" s="498"/>
      <c r="BJ10" s="498"/>
      <c r="BK10" s="498"/>
      <c r="BL10" s="498"/>
      <c r="BM10" s="499"/>
      <c r="BN10" s="463">
        <v>655</v>
      </c>
      <c r="BO10" s="464"/>
      <c r="BP10" s="464"/>
      <c r="BQ10" s="464"/>
      <c r="BR10" s="464"/>
      <c r="BS10" s="464"/>
      <c r="BT10" s="464"/>
      <c r="BU10" s="465"/>
      <c r="BV10" s="463">
        <v>666</v>
      </c>
      <c r="BW10" s="464"/>
      <c r="BX10" s="464"/>
      <c r="BY10" s="464"/>
      <c r="BZ10" s="464"/>
      <c r="CA10" s="464"/>
      <c r="CB10" s="464"/>
      <c r="CC10" s="465"/>
      <c r="CD10" s="187" t="s">
        <v>121</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5">
      <c r="A11" s="183"/>
      <c r="B11" s="457"/>
      <c r="C11" s="458"/>
      <c r="D11" s="458"/>
      <c r="E11" s="458"/>
      <c r="F11" s="458"/>
      <c r="G11" s="458"/>
      <c r="H11" s="458"/>
      <c r="I11" s="458"/>
      <c r="J11" s="458"/>
      <c r="K11" s="506"/>
      <c r="L11" s="517" t="s">
        <v>122</v>
      </c>
      <c r="M11" s="518"/>
      <c r="N11" s="518"/>
      <c r="O11" s="518"/>
      <c r="P11" s="518"/>
      <c r="Q11" s="519"/>
      <c r="R11" s="520" t="s">
        <v>123</v>
      </c>
      <c r="S11" s="521"/>
      <c r="T11" s="521"/>
      <c r="U11" s="521"/>
      <c r="V11" s="522"/>
      <c r="W11" s="451"/>
      <c r="X11" s="452"/>
      <c r="Y11" s="452"/>
      <c r="Z11" s="452"/>
      <c r="AA11" s="452"/>
      <c r="AB11" s="452"/>
      <c r="AC11" s="452"/>
      <c r="AD11" s="452"/>
      <c r="AE11" s="452"/>
      <c r="AF11" s="452"/>
      <c r="AG11" s="452"/>
      <c r="AH11" s="452"/>
      <c r="AI11" s="452"/>
      <c r="AJ11" s="452"/>
      <c r="AK11" s="452"/>
      <c r="AL11" s="455"/>
      <c r="AM11" s="492" t="s">
        <v>124</v>
      </c>
      <c r="AN11" s="493"/>
      <c r="AO11" s="493"/>
      <c r="AP11" s="493"/>
      <c r="AQ11" s="493"/>
      <c r="AR11" s="493"/>
      <c r="AS11" s="493"/>
      <c r="AT11" s="494"/>
      <c r="AU11" s="495" t="s">
        <v>125</v>
      </c>
      <c r="AV11" s="496"/>
      <c r="AW11" s="496"/>
      <c r="AX11" s="496"/>
      <c r="AY11" s="497" t="s">
        <v>126</v>
      </c>
      <c r="AZ11" s="498"/>
      <c r="BA11" s="498"/>
      <c r="BB11" s="498"/>
      <c r="BC11" s="498"/>
      <c r="BD11" s="498"/>
      <c r="BE11" s="498"/>
      <c r="BF11" s="498"/>
      <c r="BG11" s="498"/>
      <c r="BH11" s="498"/>
      <c r="BI11" s="498"/>
      <c r="BJ11" s="498"/>
      <c r="BK11" s="498"/>
      <c r="BL11" s="498"/>
      <c r="BM11" s="499"/>
      <c r="BN11" s="463">
        <v>0</v>
      </c>
      <c r="BO11" s="464"/>
      <c r="BP11" s="464"/>
      <c r="BQ11" s="464"/>
      <c r="BR11" s="464"/>
      <c r="BS11" s="464"/>
      <c r="BT11" s="464"/>
      <c r="BU11" s="465"/>
      <c r="BV11" s="463">
        <v>0</v>
      </c>
      <c r="BW11" s="464"/>
      <c r="BX11" s="464"/>
      <c r="BY11" s="464"/>
      <c r="BZ11" s="464"/>
      <c r="CA11" s="464"/>
      <c r="CB11" s="464"/>
      <c r="CC11" s="465"/>
      <c r="CD11" s="466" t="s">
        <v>127</v>
      </c>
      <c r="CE11" s="467"/>
      <c r="CF11" s="467"/>
      <c r="CG11" s="467"/>
      <c r="CH11" s="467"/>
      <c r="CI11" s="467"/>
      <c r="CJ11" s="467"/>
      <c r="CK11" s="467"/>
      <c r="CL11" s="467"/>
      <c r="CM11" s="467"/>
      <c r="CN11" s="467"/>
      <c r="CO11" s="467"/>
      <c r="CP11" s="467"/>
      <c r="CQ11" s="467"/>
      <c r="CR11" s="467"/>
      <c r="CS11" s="468"/>
      <c r="CT11" s="503" t="s">
        <v>128</v>
      </c>
      <c r="CU11" s="504"/>
      <c r="CV11" s="504"/>
      <c r="CW11" s="504"/>
      <c r="CX11" s="504"/>
      <c r="CY11" s="504"/>
      <c r="CZ11" s="504"/>
      <c r="DA11" s="505"/>
      <c r="DB11" s="503" t="s">
        <v>129</v>
      </c>
      <c r="DC11" s="504"/>
      <c r="DD11" s="504"/>
      <c r="DE11" s="504"/>
      <c r="DF11" s="504"/>
      <c r="DG11" s="504"/>
      <c r="DH11" s="504"/>
      <c r="DI11" s="505"/>
      <c r="DJ11" s="182"/>
      <c r="DK11" s="182"/>
      <c r="DL11" s="182"/>
      <c r="DM11" s="182"/>
      <c r="DN11" s="182"/>
      <c r="DO11" s="182"/>
    </row>
    <row r="12" spans="1:119" ht="18.75" customHeight="1" x14ac:dyDescent="0.2">
      <c r="A12" s="183"/>
      <c r="B12" s="523" t="s">
        <v>130</v>
      </c>
      <c r="C12" s="524"/>
      <c r="D12" s="524"/>
      <c r="E12" s="524"/>
      <c r="F12" s="524"/>
      <c r="G12" s="524"/>
      <c r="H12" s="524"/>
      <c r="I12" s="524"/>
      <c r="J12" s="524"/>
      <c r="K12" s="525"/>
      <c r="L12" s="532" t="s">
        <v>131</v>
      </c>
      <c r="M12" s="533"/>
      <c r="N12" s="533"/>
      <c r="O12" s="533"/>
      <c r="P12" s="533"/>
      <c r="Q12" s="534"/>
      <c r="R12" s="535">
        <v>3153</v>
      </c>
      <c r="S12" s="536"/>
      <c r="T12" s="536"/>
      <c r="U12" s="536"/>
      <c r="V12" s="537"/>
      <c r="W12" s="538" t="s">
        <v>1</v>
      </c>
      <c r="X12" s="496"/>
      <c r="Y12" s="496"/>
      <c r="Z12" s="496"/>
      <c r="AA12" s="496"/>
      <c r="AB12" s="539"/>
      <c r="AC12" s="540" t="s">
        <v>132</v>
      </c>
      <c r="AD12" s="541"/>
      <c r="AE12" s="541"/>
      <c r="AF12" s="541"/>
      <c r="AG12" s="542"/>
      <c r="AH12" s="540" t="s">
        <v>133</v>
      </c>
      <c r="AI12" s="541"/>
      <c r="AJ12" s="541"/>
      <c r="AK12" s="541"/>
      <c r="AL12" s="543"/>
      <c r="AM12" s="492" t="s">
        <v>134</v>
      </c>
      <c r="AN12" s="493"/>
      <c r="AO12" s="493"/>
      <c r="AP12" s="493"/>
      <c r="AQ12" s="493"/>
      <c r="AR12" s="493"/>
      <c r="AS12" s="493"/>
      <c r="AT12" s="494"/>
      <c r="AU12" s="495" t="s">
        <v>105</v>
      </c>
      <c r="AV12" s="496"/>
      <c r="AW12" s="496"/>
      <c r="AX12" s="496"/>
      <c r="AY12" s="497" t="s">
        <v>135</v>
      </c>
      <c r="AZ12" s="498"/>
      <c r="BA12" s="498"/>
      <c r="BB12" s="498"/>
      <c r="BC12" s="498"/>
      <c r="BD12" s="498"/>
      <c r="BE12" s="498"/>
      <c r="BF12" s="498"/>
      <c r="BG12" s="498"/>
      <c r="BH12" s="498"/>
      <c r="BI12" s="498"/>
      <c r="BJ12" s="498"/>
      <c r="BK12" s="498"/>
      <c r="BL12" s="498"/>
      <c r="BM12" s="499"/>
      <c r="BN12" s="463">
        <v>228227</v>
      </c>
      <c r="BO12" s="464"/>
      <c r="BP12" s="464"/>
      <c r="BQ12" s="464"/>
      <c r="BR12" s="464"/>
      <c r="BS12" s="464"/>
      <c r="BT12" s="464"/>
      <c r="BU12" s="465"/>
      <c r="BV12" s="463">
        <v>121100</v>
      </c>
      <c r="BW12" s="464"/>
      <c r="BX12" s="464"/>
      <c r="BY12" s="464"/>
      <c r="BZ12" s="464"/>
      <c r="CA12" s="464"/>
      <c r="CB12" s="464"/>
      <c r="CC12" s="465"/>
      <c r="CD12" s="466" t="s">
        <v>136</v>
      </c>
      <c r="CE12" s="467"/>
      <c r="CF12" s="467"/>
      <c r="CG12" s="467"/>
      <c r="CH12" s="467"/>
      <c r="CI12" s="467"/>
      <c r="CJ12" s="467"/>
      <c r="CK12" s="467"/>
      <c r="CL12" s="467"/>
      <c r="CM12" s="467"/>
      <c r="CN12" s="467"/>
      <c r="CO12" s="467"/>
      <c r="CP12" s="467"/>
      <c r="CQ12" s="467"/>
      <c r="CR12" s="467"/>
      <c r="CS12" s="468"/>
      <c r="CT12" s="503" t="s">
        <v>129</v>
      </c>
      <c r="CU12" s="504"/>
      <c r="CV12" s="504"/>
      <c r="CW12" s="504"/>
      <c r="CX12" s="504"/>
      <c r="CY12" s="504"/>
      <c r="CZ12" s="504"/>
      <c r="DA12" s="505"/>
      <c r="DB12" s="503" t="s">
        <v>128</v>
      </c>
      <c r="DC12" s="504"/>
      <c r="DD12" s="504"/>
      <c r="DE12" s="504"/>
      <c r="DF12" s="504"/>
      <c r="DG12" s="504"/>
      <c r="DH12" s="504"/>
      <c r="DI12" s="505"/>
      <c r="DJ12" s="182"/>
      <c r="DK12" s="182"/>
      <c r="DL12" s="182"/>
      <c r="DM12" s="182"/>
      <c r="DN12" s="182"/>
      <c r="DO12" s="182"/>
    </row>
    <row r="13" spans="1:119" ht="18.75" customHeight="1" x14ac:dyDescent="0.2">
      <c r="A13" s="183"/>
      <c r="B13" s="526"/>
      <c r="C13" s="527"/>
      <c r="D13" s="527"/>
      <c r="E13" s="527"/>
      <c r="F13" s="527"/>
      <c r="G13" s="527"/>
      <c r="H13" s="527"/>
      <c r="I13" s="527"/>
      <c r="J13" s="527"/>
      <c r="K13" s="528"/>
      <c r="L13" s="193"/>
      <c r="M13" s="554" t="s">
        <v>137</v>
      </c>
      <c r="N13" s="555"/>
      <c r="O13" s="555"/>
      <c r="P13" s="555"/>
      <c r="Q13" s="556"/>
      <c r="R13" s="547">
        <v>3114</v>
      </c>
      <c r="S13" s="548"/>
      <c r="T13" s="548"/>
      <c r="U13" s="548"/>
      <c r="V13" s="549"/>
      <c r="W13" s="479" t="s">
        <v>138</v>
      </c>
      <c r="X13" s="480"/>
      <c r="Y13" s="480"/>
      <c r="Z13" s="480"/>
      <c r="AA13" s="480"/>
      <c r="AB13" s="470"/>
      <c r="AC13" s="514">
        <v>154</v>
      </c>
      <c r="AD13" s="515"/>
      <c r="AE13" s="515"/>
      <c r="AF13" s="515"/>
      <c r="AG13" s="557"/>
      <c r="AH13" s="514">
        <v>147</v>
      </c>
      <c r="AI13" s="515"/>
      <c r="AJ13" s="515"/>
      <c r="AK13" s="515"/>
      <c r="AL13" s="516"/>
      <c r="AM13" s="492" t="s">
        <v>139</v>
      </c>
      <c r="AN13" s="493"/>
      <c r="AO13" s="493"/>
      <c r="AP13" s="493"/>
      <c r="AQ13" s="493"/>
      <c r="AR13" s="493"/>
      <c r="AS13" s="493"/>
      <c r="AT13" s="494"/>
      <c r="AU13" s="495" t="s">
        <v>94</v>
      </c>
      <c r="AV13" s="496"/>
      <c r="AW13" s="496"/>
      <c r="AX13" s="496"/>
      <c r="AY13" s="497" t="s">
        <v>140</v>
      </c>
      <c r="AZ13" s="498"/>
      <c r="BA13" s="498"/>
      <c r="BB13" s="498"/>
      <c r="BC13" s="498"/>
      <c r="BD13" s="498"/>
      <c r="BE13" s="498"/>
      <c r="BF13" s="498"/>
      <c r="BG13" s="498"/>
      <c r="BH13" s="498"/>
      <c r="BI13" s="498"/>
      <c r="BJ13" s="498"/>
      <c r="BK13" s="498"/>
      <c r="BL13" s="498"/>
      <c r="BM13" s="499"/>
      <c r="BN13" s="463">
        <v>-232430</v>
      </c>
      <c r="BO13" s="464"/>
      <c r="BP13" s="464"/>
      <c r="BQ13" s="464"/>
      <c r="BR13" s="464"/>
      <c r="BS13" s="464"/>
      <c r="BT13" s="464"/>
      <c r="BU13" s="465"/>
      <c r="BV13" s="463">
        <v>-37179</v>
      </c>
      <c r="BW13" s="464"/>
      <c r="BX13" s="464"/>
      <c r="BY13" s="464"/>
      <c r="BZ13" s="464"/>
      <c r="CA13" s="464"/>
      <c r="CB13" s="464"/>
      <c r="CC13" s="465"/>
      <c r="CD13" s="466" t="s">
        <v>141</v>
      </c>
      <c r="CE13" s="467"/>
      <c r="CF13" s="467"/>
      <c r="CG13" s="467"/>
      <c r="CH13" s="467"/>
      <c r="CI13" s="467"/>
      <c r="CJ13" s="467"/>
      <c r="CK13" s="467"/>
      <c r="CL13" s="467"/>
      <c r="CM13" s="467"/>
      <c r="CN13" s="467"/>
      <c r="CO13" s="467"/>
      <c r="CP13" s="467"/>
      <c r="CQ13" s="467"/>
      <c r="CR13" s="467"/>
      <c r="CS13" s="468"/>
      <c r="CT13" s="460">
        <v>-2.1</v>
      </c>
      <c r="CU13" s="461"/>
      <c r="CV13" s="461"/>
      <c r="CW13" s="461"/>
      <c r="CX13" s="461"/>
      <c r="CY13" s="461"/>
      <c r="CZ13" s="461"/>
      <c r="DA13" s="462"/>
      <c r="DB13" s="460">
        <v>-1.9</v>
      </c>
      <c r="DC13" s="461"/>
      <c r="DD13" s="461"/>
      <c r="DE13" s="461"/>
      <c r="DF13" s="461"/>
      <c r="DG13" s="461"/>
      <c r="DH13" s="461"/>
      <c r="DI13" s="462"/>
      <c r="DJ13" s="182"/>
      <c r="DK13" s="182"/>
      <c r="DL13" s="182"/>
      <c r="DM13" s="182"/>
      <c r="DN13" s="182"/>
      <c r="DO13" s="182"/>
    </row>
    <row r="14" spans="1:119" ht="18.75" customHeight="1" thickBot="1" x14ac:dyDescent="0.25">
      <c r="A14" s="183"/>
      <c r="B14" s="526"/>
      <c r="C14" s="527"/>
      <c r="D14" s="527"/>
      <c r="E14" s="527"/>
      <c r="F14" s="527"/>
      <c r="G14" s="527"/>
      <c r="H14" s="527"/>
      <c r="I14" s="527"/>
      <c r="J14" s="527"/>
      <c r="K14" s="528"/>
      <c r="L14" s="544" t="s">
        <v>142</v>
      </c>
      <c r="M14" s="545"/>
      <c r="N14" s="545"/>
      <c r="O14" s="545"/>
      <c r="P14" s="545"/>
      <c r="Q14" s="546"/>
      <c r="R14" s="547">
        <v>3154</v>
      </c>
      <c r="S14" s="548"/>
      <c r="T14" s="548"/>
      <c r="U14" s="548"/>
      <c r="V14" s="549"/>
      <c r="W14" s="453"/>
      <c r="X14" s="454"/>
      <c r="Y14" s="454"/>
      <c r="Z14" s="454"/>
      <c r="AA14" s="454"/>
      <c r="AB14" s="443"/>
      <c r="AC14" s="550">
        <v>9.9</v>
      </c>
      <c r="AD14" s="551"/>
      <c r="AE14" s="551"/>
      <c r="AF14" s="551"/>
      <c r="AG14" s="552"/>
      <c r="AH14" s="550">
        <v>9.5</v>
      </c>
      <c r="AI14" s="551"/>
      <c r="AJ14" s="551"/>
      <c r="AK14" s="551"/>
      <c r="AL14" s="553"/>
      <c r="AM14" s="492"/>
      <c r="AN14" s="493"/>
      <c r="AO14" s="493"/>
      <c r="AP14" s="493"/>
      <c r="AQ14" s="493"/>
      <c r="AR14" s="493"/>
      <c r="AS14" s="493"/>
      <c r="AT14" s="494"/>
      <c r="AU14" s="495"/>
      <c r="AV14" s="496"/>
      <c r="AW14" s="496"/>
      <c r="AX14" s="496"/>
      <c r="AY14" s="497"/>
      <c r="AZ14" s="498"/>
      <c r="BA14" s="498"/>
      <c r="BB14" s="498"/>
      <c r="BC14" s="498"/>
      <c r="BD14" s="498"/>
      <c r="BE14" s="498"/>
      <c r="BF14" s="498"/>
      <c r="BG14" s="498"/>
      <c r="BH14" s="498"/>
      <c r="BI14" s="498"/>
      <c r="BJ14" s="498"/>
      <c r="BK14" s="498"/>
      <c r="BL14" s="498"/>
      <c r="BM14" s="499"/>
      <c r="BN14" s="463"/>
      <c r="BO14" s="464"/>
      <c r="BP14" s="464"/>
      <c r="BQ14" s="464"/>
      <c r="BR14" s="464"/>
      <c r="BS14" s="464"/>
      <c r="BT14" s="464"/>
      <c r="BU14" s="465"/>
      <c r="BV14" s="463"/>
      <c r="BW14" s="464"/>
      <c r="BX14" s="464"/>
      <c r="BY14" s="464"/>
      <c r="BZ14" s="464"/>
      <c r="CA14" s="464"/>
      <c r="CB14" s="464"/>
      <c r="CC14" s="465"/>
      <c r="CD14" s="558" t="s">
        <v>143</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129</v>
      </c>
      <c r="DC14" s="562"/>
      <c r="DD14" s="562"/>
      <c r="DE14" s="562"/>
      <c r="DF14" s="562"/>
      <c r="DG14" s="562"/>
      <c r="DH14" s="562"/>
      <c r="DI14" s="563"/>
      <c r="DJ14" s="182"/>
      <c r="DK14" s="182"/>
      <c r="DL14" s="182"/>
      <c r="DM14" s="182"/>
      <c r="DN14" s="182"/>
      <c r="DO14" s="182"/>
    </row>
    <row r="15" spans="1:119" ht="18.75" customHeight="1" x14ac:dyDescent="0.2">
      <c r="A15" s="183"/>
      <c r="B15" s="526"/>
      <c r="C15" s="527"/>
      <c r="D15" s="527"/>
      <c r="E15" s="527"/>
      <c r="F15" s="527"/>
      <c r="G15" s="527"/>
      <c r="H15" s="527"/>
      <c r="I15" s="527"/>
      <c r="J15" s="527"/>
      <c r="K15" s="528"/>
      <c r="L15" s="193"/>
      <c r="M15" s="554" t="s">
        <v>144</v>
      </c>
      <c r="N15" s="555"/>
      <c r="O15" s="555"/>
      <c r="P15" s="555"/>
      <c r="Q15" s="556"/>
      <c r="R15" s="547">
        <v>3124</v>
      </c>
      <c r="S15" s="548"/>
      <c r="T15" s="548"/>
      <c r="U15" s="548"/>
      <c r="V15" s="549"/>
      <c r="W15" s="479" t="s">
        <v>145</v>
      </c>
      <c r="X15" s="480"/>
      <c r="Y15" s="480"/>
      <c r="Z15" s="480"/>
      <c r="AA15" s="480"/>
      <c r="AB15" s="470"/>
      <c r="AC15" s="514">
        <v>472</v>
      </c>
      <c r="AD15" s="515"/>
      <c r="AE15" s="515"/>
      <c r="AF15" s="515"/>
      <c r="AG15" s="557"/>
      <c r="AH15" s="514">
        <v>496</v>
      </c>
      <c r="AI15" s="515"/>
      <c r="AJ15" s="515"/>
      <c r="AK15" s="515"/>
      <c r="AL15" s="516"/>
      <c r="AM15" s="492"/>
      <c r="AN15" s="493"/>
      <c r="AO15" s="493"/>
      <c r="AP15" s="493"/>
      <c r="AQ15" s="493"/>
      <c r="AR15" s="493"/>
      <c r="AS15" s="493"/>
      <c r="AT15" s="494"/>
      <c r="AU15" s="495"/>
      <c r="AV15" s="496"/>
      <c r="AW15" s="496"/>
      <c r="AX15" s="496"/>
      <c r="AY15" s="423" t="s">
        <v>146</v>
      </c>
      <c r="AZ15" s="424"/>
      <c r="BA15" s="424"/>
      <c r="BB15" s="424"/>
      <c r="BC15" s="424"/>
      <c r="BD15" s="424"/>
      <c r="BE15" s="424"/>
      <c r="BF15" s="424"/>
      <c r="BG15" s="424"/>
      <c r="BH15" s="424"/>
      <c r="BI15" s="424"/>
      <c r="BJ15" s="424"/>
      <c r="BK15" s="424"/>
      <c r="BL15" s="424"/>
      <c r="BM15" s="425"/>
      <c r="BN15" s="426">
        <v>712346</v>
      </c>
      <c r="BO15" s="427"/>
      <c r="BP15" s="427"/>
      <c r="BQ15" s="427"/>
      <c r="BR15" s="427"/>
      <c r="BS15" s="427"/>
      <c r="BT15" s="427"/>
      <c r="BU15" s="428"/>
      <c r="BV15" s="426">
        <v>700077</v>
      </c>
      <c r="BW15" s="427"/>
      <c r="BX15" s="427"/>
      <c r="BY15" s="427"/>
      <c r="BZ15" s="427"/>
      <c r="CA15" s="427"/>
      <c r="CB15" s="427"/>
      <c r="CC15" s="428"/>
      <c r="CD15" s="564" t="s">
        <v>147</v>
      </c>
      <c r="CE15" s="565"/>
      <c r="CF15" s="565"/>
      <c r="CG15" s="565"/>
      <c r="CH15" s="565"/>
      <c r="CI15" s="565"/>
      <c r="CJ15" s="565"/>
      <c r="CK15" s="565"/>
      <c r="CL15" s="565"/>
      <c r="CM15" s="565"/>
      <c r="CN15" s="565"/>
      <c r="CO15" s="565"/>
      <c r="CP15" s="565"/>
      <c r="CQ15" s="565"/>
      <c r="CR15" s="565"/>
      <c r="CS15" s="566"/>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2">
      <c r="A16" s="183"/>
      <c r="B16" s="526"/>
      <c r="C16" s="527"/>
      <c r="D16" s="527"/>
      <c r="E16" s="527"/>
      <c r="F16" s="527"/>
      <c r="G16" s="527"/>
      <c r="H16" s="527"/>
      <c r="I16" s="527"/>
      <c r="J16" s="527"/>
      <c r="K16" s="528"/>
      <c r="L16" s="544" t="s">
        <v>148</v>
      </c>
      <c r="M16" s="575"/>
      <c r="N16" s="575"/>
      <c r="O16" s="575"/>
      <c r="P16" s="575"/>
      <c r="Q16" s="576"/>
      <c r="R16" s="567" t="s">
        <v>149</v>
      </c>
      <c r="S16" s="568"/>
      <c r="T16" s="568"/>
      <c r="U16" s="568"/>
      <c r="V16" s="569"/>
      <c r="W16" s="453"/>
      <c r="X16" s="454"/>
      <c r="Y16" s="454"/>
      <c r="Z16" s="454"/>
      <c r="AA16" s="454"/>
      <c r="AB16" s="443"/>
      <c r="AC16" s="550">
        <v>30.2</v>
      </c>
      <c r="AD16" s="551"/>
      <c r="AE16" s="551"/>
      <c r="AF16" s="551"/>
      <c r="AG16" s="552"/>
      <c r="AH16" s="550">
        <v>31.9</v>
      </c>
      <c r="AI16" s="551"/>
      <c r="AJ16" s="551"/>
      <c r="AK16" s="551"/>
      <c r="AL16" s="553"/>
      <c r="AM16" s="492"/>
      <c r="AN16" s="493"/>
      <c r="AO16" s="493"/>
      <c r="AP16" s="493"/>
      <c r="AQ16" s="493"/>
      <c r="AR16" s="493"/>
      <c r="AS16" s="493"/>
      <c r="AT16" s="494"/>
      <c r="AU16" s="495"/>
      <c r="AV16" s="496"/>
      <c r="AW16" s="496"/>
      <c r="AX16" s="496"/>
      <c r="AY16" s="497" t="s">
        <v>150</v>
      </c>
      <c r="AZ16" s="498"/>
      <c r="BA16" s="498"/>
      <c r="BB16" s="498"/>
      <c r="BC16" s="498"/>
      <c r="BD16" s="498"/>
      <c r="BE16" s="498"/>
      <c r="BF16" s="498"/>
      <c r="BG16" s="498"/>
      <c r="BH16" s="498"/>
      <c r="BI16" s="498"/>
      <c r="BJ16" s="498"/>
      <c r="BK16" s="498"/>
      <c r="BL16" s="498"/>
      <c r="BM16" s="499"/>
      <c r="BN16" s="463">
        <v>1135645</v>
      </c>
      <c r="BO16" s="464"/>
      <c r="BP16" s="464"/>
      <c r="BQ16" s="464"/>
      <c r="BR16" s="464"/>
      <c r="BS16" s="464"/>
      <c r="BT16" s="464"/>
      <c r="BU16" s="465"/>
      <c r="BV16" s="463">
        <v>1113668</v>
      </c>
      <c r="BW16" s="464"/>
      <c r="BX16" s="464"/>
      <c r="BY16" s="464"/>
      <c r="BZ16" s="464"/>
      <c r="CA16" s="464"/>
      <c r="CB16" s="464"/>
      <c r="CC16" s="465"/>
      <c r="CD16" s="197"/>
      <c r="CE16" s="573"/>
      <c r="CF16" s="573"/>
      <c r="CG16" s="573"/>
      <c r="CH16" s="573"/>
      <c r="CI16" s="573"/>
      <c r="CJ16" s="573"/>
      <c r="CK16" s="573"/>
      <c r="CL16" s="573"/>
      <c r="CM16" s="573"/>
      <c r="CN16" s="573"/>
      <c r="CO16" s="573"/>
      <c r="CP16" s="573"/>
      <c r="CQ16" s="573"/>
      <c r="CR16" s="573"/>
      <c r="CS16" s="574"/>
      <c r="CT16" s="460"/>
      <c r="CU16" s="461"/>
      <c r="CV16" s="461"/>
      <c r="CW16" s="461"/>
      <c r="CX16" s="461"/>
      <c r="CY16" s="461"/>
      <c r="CZ16" s="461"/>
      <c r="DA16" s="462"/>
      <c r="DB16" s="460"/>
      <c r="DC16" s="461"/>
      <c r="DD16" s="461"/>
      <c r="DE16" s="461"/>
      <c r="DF16" s="461"/>
      <c r="DG16" s="461"/>
      <c r="DH16" s="461"/>
      <c r="DI16" s="462"/>
      <c r="DJ16" s="182"/>
      <c r="DK16" s="182"/>
      <c r="DL16" s="182"/>
      <c r="DM16" s="182"/>
      <c r="DN16" s="182"/>
      <c r="DO16" s="182"/>
    </row>
    <row r="17" spans="1:119" ht="18.75" customHeight="1" thickBot="1" x14ac:dyDescent="0.25">
      <c r="A17" s="183"/>
      <c r="B17" s="529"/>
      <c r="C17" s="530"/>
      <c r="D17" s="530"/>
      <c r="E17" s="530"/>
      <c r="F17" s="530"/>
      <c r="G17" s="530"/>
      <c r="H17" s="530"/>
      <c r="I17" s="530"/>
      <c r="J17" s="530"/>
      <c r="K17" s="531"/>
      <c r="L17" s="198"/>
      <c r="M17" s="570" t="s">
        <v>151</v>
      </c>
      <c r="N17" s="571"/>
      <c r="O17" s="571"/>
      <c r="P17" s="571"/>
      <c r="Q17" s="572"/>
      <c r="R17" s="567" t="s">
        <v>152</v>
      </c>
      <c r="S17" s="568"/>
      <c r="T17" s="568"/>
      <c r="U17" s="568"/>
      <c r="V17" s="569"/>
      <c r="W17" s="479" t="s">
        <v>153</v>
      </c>
      <c r="X17" s="480"/>
      <c r="Y17" s="480"/>
      <c r="Z17" s="480"/>
      <c r="AA17" s="480"/>
      <c r="AB17" s="470"/>
      <c r="AC17" s="514">
        <v>935</v>
      </c>
      <c r="AD17" s="515"/>
      <c r="AE17" s="515"/>
      <c r="AF17" s="515"/>
      <c r="AG17" s="557"/>
      <c r="AH17" s="514">
        <v>911</v>
      </c>
      <c r="AI17" s="515"/>
      <c r="AJ17" s="515"/>
      <c r="AK17" s="515"/>
      <c r="AL17" s="516"/>
      <c r="AM17" s="492"/>
      <c r="AN17" s="493"/>
      <c r="AO17" s="493"/>
      <c r="AP17" s="493"/>
      <c r="AQ17" s="493"/>
      <c r="AR17" s="493"/>
      <c r="AS17" s="493"/>
      <c r="AT17" s="494"/>
      <c r="AU17" s="495"/>
      <c r="AV17" s="496"/>
      <c r="AW17" s="496"/>
      <c r="AX17" s="496"/>
      <c r="AY17" s="497" t="s">
        <v>154</v>
      </c>
      <c r="AZ17" s="498"/>
      <c r="BA17" s="498"/>
      <c r="BB17" s="498"/>
      <c r="BC17" s="498"/>
      <c r="BD17" s="498"/>
      <c r="BE17" s="498"/>
      <c r="BF17" s="498"/>
      <c r="BG17" s="498"/>
      <c r="BH17" s="498"/>
      <c r="BI17" s="498"/>
      <c r="BJ17" s="498"/>
      <c r="BK17" s="498"/>
      <c r="BL17" s="498"/>
      <c r="BM17" s="499"/>
      <c r="BN17" s="463">
        <v>924468</v>
      </c>
      <c r="BO17" s="464"/>
      <c r="BP17" s="464"/>
      <c r="BQ17" s="464"/>
      <c r="BR17" s="464"/>
      <c r="BS17" s="464"/>
      <c r="BT17" s="464"/>
      <c r="BU17" s="465"/>
      <c r="BV17" s="463">
        <v>907562</v>
      </c>
      <c r="BW17" s="464"/>
      <c r="BX17" s="464"/>
      <c r="BY17" s="464"/>
      <c r="BZ17" s="464"/>
      <c r="CA17" s="464"/>
      <c r="CB17" s="464"/>
      <c r="CC17" s="465"/>
      <c r="CD17" s="197"/>
      <c r="CE17" s="573"/>
      <c r="CF17" s="573"/>
      <c r="CG17" s="573"/>
      <c r="CH17" s="573"/>
      <c r="CI17" s="573"/>
      <c r="CJ17" s="573"/>
      <c r="CK17" s="573"/>
      <c r="CL17" s="573"/>
      <c r="CM17" s="573"/>
      <c r="CN17" s="573"/>
      <c r="CO17" s="573"/>
      <c r="CP17" s="573"/>
      <c r="CQ17" s="573"/>
      <c r="CR17" s="573"/>
      <c r="CS17" s="574"/>
      <c r="CT17" s="460"/>
      <c r="CU17" s="461"/>
      <c r="CV17" s="461"/>
      <c r="CW17" s="461"/>
      <c r="CX17" s="461"/>
      <c r="CY17" s="461"/>
      <c r="CZ17" s="461"/>
      <c r="DA17" s="462"/>
      <c r="DB17" s="460"/>
      <c r="DC17" s="461"/>
      <c r="DD17" s="461"/>
      <c r="DE17" s="461"/>
      <c r="DF17" s="461"/>
      <c r="DG17" s="461"/>
      <c r="DH17" s="461"/>
      <c r="DI17" s="462"/>
      <c r="DJ17" s="182"/>
      <c r="DK17" s="182"/>
      <c r="DL17" s="182"/>
      <c r="DM17" s="182"/>
      <c r="DN17" s="182"/>
      <c r="DO17" s="182"/>
    </row>
    <row r="18" spans="1:119" ht="18.75" customHeight="1" thickBot="1" x14ac:dyDescent="0.25">
      <c r="A18" s="183"/>
      <c r="B18" s="577" t="s">
        <v>155</v>
      </c>
      <c r="C18" s="506"/>
      <c r="D18" s="506"/>
      <c r="E18" s="578"/>
      <c r="F18" s="578"/>
      <c r="G18" s="578"/>
      <c r="H18" s="578"/>
      <c r="I18" s="578"/>
      <c r="J18" s="578"/>
      <c r="K18" s="578"/>
      <c r="L18" s="579">
        <v>89.58</v>
      </c>
      <c r="M18" s="579"/>
      <c r="N18" s="579"/>
      <c r="O18" s="579"/>
      <c r="P18" s="579"/>
      <c r="Q18" s="579"/>
      <c r="R18" s="580"/>
      <c r="S18" s="580"/>
      <c r="T18" s="580"/>
      <c r="U18" s="580"/>
      <c r="V18" s="581"/>
      <c r="W18" s="481"/>
      <c r="X18" s="482"/>
      <c r="Y18" s="482"/>
      <c r="Z18" s="482"/>
      <c r="AA18" s="482"/>
      <c r="AB18" s="473"/>
      <c r="AC18" s="582">
        <v>59.9</v>
      </c>
      <c r="AD18" s="583"/>
      <c r="AE18" s="583"/>
      <c r="AF18" s="583"/>
      <c r="AG18" s="584"/>
      <c r="AH18" s="582">
        <v>58.6</v>
      </c>
      <c r="AI18" s="583"/>
      <c r="AJ18" s="583"/>
      <c r="AK18" s="583"/>
      <c r="AL18" s="585"/>
      <c r="AM18" s="492"/>
      <c r="AN18" s="493"/>
      <c r="AO18" s="493"/>
      <c r="AP18" s="493"/>
      <c r="AQ18" s="493"/>
      <c r="AR18" s="493"/>
      <c r="AS18" s="493"/>
      <c r="AT18" s="494"/>
      <c r="AU18" s="495"/>
      <c r="AV18" s="496"/>
      <c r="AW18" s="496"/>
      <c r="AX18" s="496"/>
      <c r="AY18" s="497" t="s">
        <v>156</v>
      </c>
      <c r="AZ18" s="498"/>
      <c r="BA18" s="498"/>
      <c r="BB18" s="498"/>
      <c r="BC18" s="498"/>
      <c r="BD18" s="498"/>
      <c r="BE18" s="498"/>
      <c r="BF18" s="498"/>
      <c r="BG18" s="498"/>
      <c r="BH18" s="498"/>
      <c r="BI18" s="498"/>
      <c r="BJ18" s="498"/>
      <c r="BK18" s="498"/>
      <c r="BL18" s="498"/>
      <c r="BM18" s="499"/>
      <c r="BN18" s="463">
        <v>1091507</v>
      </c>
      <c r="BO18" s="464"/>
      <c r="BP18" s="464"/>
      <c r="BQ18" s="464"/>
      <c r="BR18" s="464"/>
      <c r="BS18" s="464"/>
      <c r="BT18" s="464"/>
      <c r="BU18" s="465"/>
      <c r="BV18" s="463">
        <v>1099431</v>
      </c>
      <c r="BW18" s="464"/>
      <c r="BX18" s="464"/>
      <c r="BY18" s="464"/>
      <c r="BZ18" s="464"/>
      <c r="CA18" s="464"/>
      <c r="CB18" s="464"/>
      <c r="CC18" s="465"/>
      <c r="CD18" s="197"/>
      <c r="CE18" s="573"/>
      <c r="CF18" s="573"/>
      <c r="CG18" s="573"/>
      <c r="CH18" s="573"/>
      <c r="CI18" s="573"/>
      <c r="CJ18" s="573"/>
      <c r="CK18" s="573"/>
      <c r="CL18" s="573"/>
      <c r="CM18" s="573"/>
      <c r="CN18" s="573"/>
      <c r="CO18" s="573"/>
      <c r="CP18" s="573"/>
      <c r="CQ18" s="573"/>
      <c r="CR18" s="573"/>
      <c r="CS18" s="574"/>
      <c r="CT18" s="460"/>
      <c r="CU18" s="461"/>
      <c r="CV18" s="461"/>
      <c r="CW18" s="461"/>
      <c r="CX18" s="461"/>
      <c r="CY18" s="461"/>
      <c r="CZ18" s="461"/>
      <c r="DA18" s="462"/>
      <c r="DB18" s="460"/>
      <c r="DC18" s="461"/>
      <c r="DD18" s="461"/>
      <c r="DE18" s="461"/>
      <c r="DF18" s="461"/>
      <c r="DG18" s="461"/>
      <c r="DH18" s="461"/>
      <c r="DI18" s="462"/>
      <c r="DJ18" s="182"/>
      <c r="DK18" s="182"/>
      <c r="DL18" s="182"/>
      <c r="DM18" s="182"/>
      <c r="DN18" s="182"/>
      <c r="DO18" s="182"/>
    </row>
    <row r="19" spans="1:119" ht="18.75" customHeight="1" thickBot="1" x14ac:dyDescent="0.25">
      <c r="A19" s="183"/>
      <c r="B19" s="577" t="s">
        <v>157</v>
      </c>
      <c r="C19" s="506"/>
      <c r="D19" s="506"/>
      <c r="E19" s="578"/>
      <c r="F19" s="578"/>
      <c r="G19" s="578"/>
      <c r="H19" s="578"/>
      <c r="I19" s="578"/>
      <c r="J19" s="578"/>
      <c r="K19" s="578"/>
      <c r="L19" s="586">
        <v>33</v>
      </c>
      <c r="M19" s="586"/>
      <c r="N19" s="586"/>
      <c r="O19" s="586"/>
      <c r="P19" s="586"/>
      <c r="Q19" s="586"/>
      <c r="R19" s="587"/>
      <c r="S19" s="587"/>
      <c r="T19" s="587"/>
      <c r="U19" s="587"/>
      <c r="V19" s="588"/>
      <c r="W19" s="420"/>
      <c r="X19" s="421"/>
      <c r="Y19" s="421"/>
      <c r="Z19" s="421"/>
      <c r="AA19" s="421"/>
      <c r="AB19" s="421"/>
      <c r="AC19" s="595"/>
      <c r="AD19" s="595"/>
      <c r="AE19" s="595"/>
      <c r="AF19" s="595"/>
      <c r="AG19" s="595"/>
      <c r="AH19" s="595"/>
      <c r="AI19" s="595"/>
      <c r="AJ19" s="595"/>
      <c r="AK19" s="595"/>
      <c r="AL19" s="596"/>
      <c r="AM19" s="492"/>
      <c r="AN19" s="493"/>
      <c r="AO19" s="493"/>
      <c r="AP19" s="493"/>
      <c r="AQ19" s="493"/>
      <c r="AR19" s="493"/>
      <c r="AS19" s="493"/>
      <c r="AT19" s="494"/>
      <c r="AU19" s="495"/>
      <c r="AV19" s="496"/>
      <c r="AW19" s="496"/>
      <c r="AX19" s="496"/>
      <c r="AY19" s="497" t="s">
        <v>158</v>
      </c>
      <c r="AZ19" s="498"/>
      <c r="BA19" s="498"/>
      <c r="BB19" s="498"/>
      <c r="BC19" s="498"/>
      <c r="BD19" s="498"/>
      <c r="BE19" s="498"/>
      <c r="BF19" s="498"/>
      <c r="BG19" s="498"/>
      <c r="BH19" s="498"/>
      <c r="BI19" s="498"/>
      <c r="BJ19" s="498"/>
      <c r="BK19" s="498"/>
      <c r="BL19" s="498"/>
      <c r="BM19" s="499"/>
      <c r="BN19" s="463">
        <v>1977246</v>
      </c>
      <c r="BO19" s="464"/>
      <c r="BP19" s="464"/>
      <c r="BQ19" s="464"/>
      <c r="BR19" s="464"/>
      <c r="BS19" s="464"/>
      <c r="BT19" s="464"/>
      <c r="BU19" s="465"/>
      <c r="BV19" s="463">
        <v>1745250</v>
      </c>
      <c r="BW19" s="464"/>
      <c r="BX19" s="464"/>
      <c r="BY19" s="464"/>
      <c r="BZ19" s="464"/>
      <c r="CA19" s="464"/>
      <c r="CB19" s="464"/>
      <c r="CC19" s="465"/>
      <c r="CD19" s="197"/>
      <c r="CE19" s="573"/>
      <c r="CF19" s="573"/>
      <c r="CG19" s="573"/>
      <c r="CH19" s="573"/>
      <c r="CI19" s="573"/>
      <c r="CJ19" s="573"/>
      <c r="CK19" s="573"/>
      <c r="CL19" s="573"/>
      <c r="CM19" s="573"/>
      <c r="CN19" s="573"/>
      <c r="CO19" s="573"/>
      <c r="CP19" s="573"/>
      <c r="CQ19" s="573"/>
      <c r="CR19" s="573"/>
      <c r="CS19" s="574"/>
      <c r="CT19" s="460"/>
      <c r="CU19" s="461"/>
      <c r="CV19" s="461"/>
      <c r="CW19" s="461"/>
      <c r="CX19" s="461"/>
      <c r="CY19" s="461"/>
      <c r="CZ19" s="461"/>
      <c r="DA19" s="462"/>
      <c r="DB19" s="460"/>
      <c r="DC19" s="461"/>
      <c r="DD19" s="461"/>
      <c r="DE19" s="461"/>
      <c r="DF19" s="461"/>
      <c r="DG19" s="461"/>
      <c r="DH19" s="461"/>
      <c r="DI19" s="462"/>
      <c r="DJ19" s="182"/>
      <c r="DK19" s="182"/>
      <c r="DL19" s="182"/>
      <c r="DM19" s="182"/>
      <c r="DN19" s="182"/>
      <c r="DO19" s="182"/>
    </row>
    <row r="20" spans="1:119" ht="18.75" customHeight="1" thickBot="1" x14ac:dyDescent="0.25">
      <c r="A20" s="183"/>
      <c r="B20" s="577" t="s">
        <v>159</v>
      </c>
      <c r="C20" s="506"/>
      <c r="D20" s="506"/>
      <c r="E20" s="578"/>
      <c r="F20" s="578"/>
      <c r="G20" s="578"/>
      <c r="H20" s="578"/>
      <c r="I20" s="578"/>
      <c r="J20" s="578"/>
      <c r="K20" s="578"/>
      <c r="L20" s="586">
        <v>1036</v>
      </c>
      <c r="M20" s="586"/>
      <c r="N20" s="586"/>
      <c r="O20" s="586"/>
      <c r="P20" s="586"/>
      <c r="Q20" s="586"/>
      <c r="R20" s="587"/>
      <c r="S20" s="587"/>
      <c r="T20" s="587"/>
      <c r="U20" s="587"/>
      <c r="V20" s="588"/>
      <c r="W20" s="481"/>
      <c r="X20" s="482"/>
      <c r="Y20" s="482"/>
      <c r="Z20" s="482"/>
      <c r="AA20" s="482"/>
      <c r="AB20" s="482"/>
      <c r="AC20" s="589"/>
      <c r="AD20" s="589"/>
      <c r="AE20" s="589"/>
      <c r="AF20" s="589"/>
      <c r="AG20" s="589"/>
      <c r="AH20" s="589"/>
      <c r="AI20" s="589"/>
      <c r="AJ20" s="589"/>
      <c r="AK20" s="589"/>
      <c r="AL20" s="590"/>
      <c r="AM20" s="591"/>
      <c r="AN20" s="518"/>
      <c r="AO20" s="518"/>
      <c r="AP20" s="518"/>
      <c r="AQ20" s="518"/>
      <c r="AR20" s="518"/>
      <c r="AS20" s="518"/>
      <c r="AT20" s="519"/>
      <c r="AU20" s="592"/>
      <c r="AV20" s="593"/>
      <c r="AW20" s="593"/>
      <c r="AX20" s="594"/>
      <c r="AY20" s="497"/>
      <c r="AZ20" s="498"/>
      <c r="BA20" s="498"/>
      <c r="BB20" s="498"/>
      <c r="BC20" s="498"/>
      <c r="BD20" s="498"/>
      <c r="BE20" s="498"/>
      <c r="BF20" s="498"/>
      <c r="BG20" s="498"/>
      <c r="BH20" s="498"/>
      <c r="BI20" s="498"/>
      <c r="BJ20" s="498"/>
      <c r="BK20" s="498"/>
      <c r="BL20" s="498"/>
      <c r="BM20" s="499"/>
      <c r="BN20" s="463"/>
      <c r="BO20" s="464"/>
      <c r="BP20" s="464"/>
      <c r="BQ20" s="464"/>
      <c r="BR20" s="464"/>
      <c r="BS20" s="464"/>
      <c r="BT20" s="464"/>
      <c r="BU20" s="465"/>
      <c r="BV20" s="463"/>
      <c r="BW20" s="464"/>
      <c r="BX20" s="464"/>
      <c r="BY20" s="464"/>
      <c r="BZ20" s="464"/>
      <c r="CA20" s="464"/>
      <c r="CB20" s="464"/>
      <c r="CC20" s="465"/>
      <c r="CD20" s="197"/>
      <c r="CE20" s="573"/>
      <c r="CF20" s="573"/>
      <c r="CG20" s="573"/>
      <c r="CH20" s="573"/>
      <c r="CI20" s="573"/>
      <c r="CJ20" s="573"/>
      <c r="CK20" s="573"/>
      <c r="CL20" s="573"/>
      <c r="CM20" s="573"/>
      <c r="CN20" s="573"/>
      <c r="CO20" s="573"/>
      <c r="CP20" s="573"/>
      <c r="CQ20" s="573"/>
      <c r="CR20" s="573"/>
      <c r="CS20" s="574"/>
      <c r="CT20" s="460"/>
      <c r="CU20" s="461"/>
      <c r="CV20" s="461"/>
      <c r="CW20" s="461"/>
      <c r="CX20" s="461"/>
      <c r="CY20" s="461"/>
      <c r="CZ20" s="461"/>
      <c r="DA20" s="462"/>
      <c r="DB20" s="460"/>
      <c r="DC20" s="461"/>
      <c r="DD20" s="461"/>
      <c r="DE20" s="461"/>
      <c r="DF20" s="461"/>
      <c r="DG20" s="461"/>
      <c r="DH20" s="461"/>
      <c r="DI20" s="462"/>
      <c r="DJ20" s="182"/>
      <c r="DK20" s="182"/>
      <c r="DL20" s="182"/>
      <c r="DM20" s="182"/>
      <c r="DN20" s="182"/>
      <c r="DO20" s="182"/>
    </row>
    <row r="21" spans="1:119" ht="18.75" customHeight="1" x14ac:dyDescent="0.2">
      <c r="A21" s="183"/>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497"/>
      <c r="AZ21" s="498"/>
      <c r="BA21" s="498"/>
      <c r="BB21" s="498"/>
      <c r="BC21" s="498"/>
      <c r="BD21" s="498"/>
      <c r="BE21" s="498"/>
      <c r="BF21" s="498"/>
      <c r="BG21" s="498"/>
      <c r="BH21" s="498"/>
      <c r="BI21" s="498"/>
      <c r="BJ21" s="498"/>
      <c r="BK21" s="498"/>
      <c r="BL21" s="498"/>
      <c r="BM21" s="499"/>
      <c r="BN21" s="463"/>
      <c r="BO21" s="464"/>
      <c r="BP21" s="464"/>
      <c r="BQ21" s="464"/>
      <c r="BR21" s="464"/>
      <c r="BS21" s="464"/>
      <c r="BT21" s="464"/>
      <c r="BU21" s="465"/>
      <c r="BV21" s="463"/>
      <c r="BW21" s="464"/>
      <c r="BX21" s="464"/>
      <c r="BY21" s="464"/>
      <c r="BZ21" s="464"/>
      <c r="CA21" s="464"/>
      <c r="CB21" s="464"/>
      <c r="CC21" s="465"/>
      <c r="CD21" s="197"/>
      <c r="CE21" s="573"/>
      <c r="CF21" s="573"/>
      <c r="CG21" s="573"/>
      <c r="CH21" s="573"/>
      <c r="CI21" s="573"/>
      <c r="CJ21" s="573"/>
      <c r="CK21" s="573"/>
      <c r="CL21" s="573"/>
      <c r="CM21" s="573"/>
      <c r="CN21" s="573"/>
      <c r="CO21" s="573"/>
      <c r="CP21" s="573"/>
      <c r="CQ21" s="573"/>
      <c r="CR21" s="573"/>
      <c r="CS21" s="574"/>
      <c r="CT21" s="460"/>
      <c r="CU21" s="461"/>
      <c r="CV21" s="461"/>
      <c r="CW21" s="461"/>
      <c r="CX21" s="461"/>
      <c r="CY21" s="461"/>
      <c r="CZ21" s="461"/>
      <c r="DA21" s="462"/>
      <c r="DB21" s="460"/>
      <c r="DC21" s="461"/>
      <c r="DD21" s="461"/>
      <c r="DE21" s="461"/>
      <c r="DF21" s="461"/>
      <c r="DG21" s="461"/>
      <c r="DH21" s="461"/>
      <c r="DI21" s="462"/>
      <c r="DJ21" s="182"/>
      <c r="DK21" s="182"/>
      <c r="DL21" s="182"/>
      <c r="DM21" s="182"/>
      <c r="DN21" s="182"/>
      <c r="DO21" s="182"/>
    </row>
    <row r="22" spans="1:119" ht="18.75" customHeight="1" thickBot="1" x14ac:dyDescent="0.25">
      <c r="A22" s="183"/>
      <c r="B22" s="600" t="s">
        <v>161</v>
      </c>
      <c r="C22" s="601"/>
      <c r="D22" s="602"/>
      <c r="E22" s="475" t="s">
        <v>1</v>
      </c>
      <c r="F22" s="480"/>
      <c r="G22" s="480"/>
      <c r="H22" s="480"/>
      <c r="I22" s="480"/>
      <c r="J22" s="480"/>
      <c r="K22" s="470"/>
      <c r="L22" s="475" t="s">
        <v>162</v>
      </c>
      <c r="M22" s="480"/>
      <c r="N22" s="480"/>
      <c r="O22" s="480"/>
      <c r="P22" s="470"/>
      <c r="Q22" s="609" t="s">
        <v>163</v>
      </c>
      <c r="R22" s="610"/>
      <c r="S22" s="610"/>
      <c r="T22" s="610"/>
      <c r="U22" s="610"/>
      <c r="V22" s="611"/>
      <c r="W22" s="615" t="s">
        <v>164</v>
      </c>
      <c r="X22" s="601"/>
      <c r="Y22" s="602"/>
      <c r="Z22" s="475" t="s">
        <v>1</v>
      </c>
      <c r="AA22" s="480"/>
      <c r="AB22" s="480"/>
      <c r="AC22" s="480"/>
      <c r="AD22" s="480"/>
      <c r="AE22" s="480"/>
      <c r="AF22" s="480"/>
      <c r="AG22" s="470"/>
      <c r="AH22" s="628" t="s">
        <v>165</v>
      </c>
      <c r="AI22" s="480"/>
      <c r="AJ22" s="480"/>
      <c r="AK22" s="480"/>
      <c r="AL22" s="470"/>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197"/>
      <c r="CE22" s="573"/>
      <c r="CF22" s="573"/>
      <c r="CG22" s="573"/>
      <c r="CH22" s="573"/>
      <c r="CI22" s="573"/>
      <c r="CJ22" s="573"/>
      <c r="CK22" s="573"/>
      <c r="CL22" s="573"/>
      <c r="CM22" s="573"/>
      <c r="CN22" s="573"/>
      <c r="CO22" s="573"/>
      <c r="CP22" s="573"/>
      <c r="CQ22" s="573"/>
      <c r="CR22" s="573"/>
      <c r="CS22" s="574"/>
      <c r="CT22" s="460"/>
      <c r="CU22" s="461"/>
      <c r="CV22" s="461"/>
      <c r="CW22" s="461"/>
      <c r="CX22" s="461"/>
      <c r="CY22" s="461"/>
      <c r="CZ22" s="461"/>
      <c r="DA22" s="462"/>
      <c r="DB22" s="460"/>
      <c r="DC22" s="461"/>
      <c r="DD22" s="461"/>
      <c r="DE22" s="461"/>
      <c r="DF22" s="461"/>
      <c r="DG22" s="461"/>
      <c r="DH22" s="461"/>
      <c r="DI22" s="462"/>
      <c r="DJ22" s="182"/>
      <c r="DK22" s="182"/>
      <c r="DL22" s="182"/>
      <c r="DM22" s="182"/>
      <c r="DN22" s="182"/>
      <c r="DO22" s="182"/>
    </row>
    <row r="23" spans="1:119" ht="18.75" customHeight="1" x14ac:dyDescent="0.2">
      <c r="A23" s="183"/>
      <c r="B23" s="603"/>
      <c r="C23" s="604"/>
      <c r="D23" s="605"/>
      <c r="E23" s="449"/>
      <c r="F23" s="454"/>
      <c r="G23" s="454"/>
      <c r="H23" s="454"/>
      <c r="I23" s="454"/>
      <c r="J23" s="454"/>
      <c r="K23" s="443"/>
      <c r="L23" s="449"/>
      <c r="M23" s="454"/>
      <c r="N23" s="454"/>
      <c r="O23" s="454"/>
      <c r="P23" s="443"/>
      <c r="Q23" s="612"/>
      <c r="R23" s="613"/>
      <c r="S23" s="613"/>
      <c r="T23" s="613"/>
      <c r="U23" s="613"/>
      <c r="V23" s="614"/>
      <c r="W23" s="616"/>
      <c r="X23" s="604"/>
      <c r="Y23" s="605"/>
      <c r="Z23" s="449"/>
      <c r="AA23" s="454"/>
      <c r="AB23" s="454"/>
      <c r="AC23" s="454"/>
      <c r="AD23" s="454"/>
      <c r="AE23" s="454"/>
      <c r="AF23" s="454"/>
      <c r="AG23" s="443"/>
      <c r="AH23" s="449"/>
      <c r="AI23" s="454"/>
      <c r="AJ23" s="454"/>
      <c r="AK23" s="454"/>
      <c r="AL23" s="443"/>
      <c r="AM23" s="631"/>
      <c r="AN23" s="632"/>
      <c r="AO23" s="632"/>
      <c r="AP23" s="632"/>
      <c r="AQ23" s="632"/>
      <c r="AR23" s="633"/>
      <c r="AS23" s="612"/>
      <c r="AT23" s="613"/>
      <c r="AU23" s="613"/>
      <c r="AV23" s="613"/>
      <c r="AW23" s="613"/>
      <c r="AX23" s="635"/>
      <c r="AY23" s="423" t="s">
        <v>167</v>
      </c>
      <c r="AZ23" s="424"/>
      <c r="BA23" s="424"/>
      <c r="BB23" s="424"/>
      <c r="BC23" s="424"/>
      <c r="BD23" s="424"/>
      <c r="BE23" s="424"/>
      <c r="BF23" s="424"/>
      <c r="BG23" s="424"/>
      <c r="BH23" s="424"/>
      <c r="BI23" s="424"/>
      <c r="BJ23" s="424"/>
      <c r="BK23" s="424"/>
      <c r="BL23" s="424"/>
      <c r="BM23" s="425"/>
      <c r="BN23" s="463">
        <v>361620</v>
      </c>
      <c r="BO23" s="464"/>
      <c r="BP23" s="464"/>
      <c r="BQ23" s="464"/>
      <c r="BR23" s="464"/>
      <c r="BS23" s="464"/>
      <c r="BT23" s="464"/>
      <c r="BU23" s="465"/>
      <c r="BV23" s="463">
        <v>442972</v>
      </c>
      <c r="BW23" s="464"/>
      <c r="BX23" s="464"/>
      <c r="BY23" s="464"/>
      <c r="BZ23" s="464"/>
      <c r="CA23" s="464"/>
      <c r="CB23" s="464"/>
      <c r="CC23" s="465"/>
      <c r="CD23" s="197"/>
      <c r="CE23" s="573"/>
      <c r="CF23" s="573"/>
      <c r="CG23" s="573"/>
      <c r="CH23" s="573"/>
      <c r="CI23" s="573"/>
      <c r="CJ23" s="573"/>
      <c r="CK23" s="573"/>
      <c r="CL23" s="573"/>
      <c r="CM23" s="573"/>
      <c r="CN23" s="573"/>
      <c r="CO23" s="573"/>
      <c r="CP23" s="573"/>
      <c r="CQ23" s="573"/>
      <c r="CR23" s="573"/>
      <c r="CS23" s="574"/>
      <c r="CT23" s="460"/>
      <c r="CU23" s="461"/>
      <c r="CV23" s="461"/>
      <c r="CW23" s="461"/>
      <c r="CX23" s="461"/>
      <c r="CY23" s="461"/>
      <c r="CZ23" s="461"/>
      <c r="DA23" s="462"/>
      <c r="DB23" s="460"/>
      <c r="DC23" s="461"/>
      <c r="DD23" s="461"/>
      <c r="DE23" s="461"/>
      <c r="DF23" s="461"/>
      <c r="DG23" s="461"/>
      <c r="DH23" s="461"/>
      <c r="DI23" s="462"/>
      <c r="DJ23" s="182"/>
      <c r="DK23" s="182"/>
      <c r="DL23" s="182"/>
      <c r="DM23" s="182"/>
      <c r="DN23" s="182"/>
      <c r="DO23" s="182"/>
    </row>
    <row r="24" spans="1:119" ht="18.75" customHeight="1" thickBot="1" x14ac:dyDescent="0.25">
      <c r="A24" s="183"/>
      <c r="B24" s="603"/>
      <c r="C24" s="604"/>
      <c r="D24" s="605"/>
      <c r="E24" s="513" t="s">
        <v>168</v>
      </c>
      <c r="F24" s="493"/>
      <c r="G24" s="493"/>
      <c r="H24" s="493"/>
      <c r="I24" s="493"/>
      <c r="J24" s="493"/>
      <c r="K24" s="494"/>
      <c r="L24" s="514">
        <v>1</v>
      </c>
      <c r="M24" s="515"/>
      <c r="N24" s="515"/>
      <c r="O24" s="515"/>
      <c r="P24" s="557"/>
      <c r="Q24" s="514">
        <v>5760</v>
      </c>
      <c r="R24" s="515"/>
      <c r="S24" s="515"/>
      <c r="T24" s="515"/>
      <c r="U24" s="515"/>
      <c r="V24" s="557"/>
      <c r="W24" s="616"/>
      <c r="X24" s="604"/>
      <c r="Y24" s="605"/>
      <c r="Z24" s="513" t="s">
        <v>169</v>
      </c>
      <c r="AA24" s="493"/>
      <c r="AB24" s="493"/>
      <c r="AC24" s="493"/>
      <c r="AD24" s="493"/>
      <c r="AE24" s="493"/>
      <c r="AF24" s="493"/>
      <c r="AG24" s="494"/>
      <c r="AH24" s="514">
        <v>47</v>
      </c>
      <c r="AI24" s="515"/>
      <c r="AJ24" s="515"/>
      <c r="AK24" s="515"/>
      <c r="AL24" s="557"/>
      <c r="AM24" s="514">
        <v>136958</v>
      </c>
      <c r="AN24" s="515"/>
      <c r="AO24" s="515"/>
      <c r="AP24" s="515"/>
      <c r="AQ24" s="515"/>
      <c r="AR24" s="557"/>
      <c r="AS24" s="514">
        <v>2914</v>
      </c>
      <c r="AT24" s="515"/>
      <c r="AU24" s="515"/>
      <c r="AV24" s="515"/>
      <c r="AW24" s="515"/>
      <c r="AX24" s="516"/>
      <c r="AY24" s="636" t="s">
        <v>170</v>
      </c>
      <c r="AZ24" s="637"/>
      <c r="BA24" s="637"/>
      <c r="BB24" s="637"/>
      <c r="BC24" s="637"/>
      <c r="BD24" s="637"/>
      <c r="BE24" s="637"/>
      <c r="BF24" s="637"/>
      <c r="BG24" s="637"/>
      <c r="BH24" s="637"/>
      <c r="BI24" s="637"/>
      <c r="BJ24" s="637"/>
      <c r="BK24" s="637"/>
      <c r="BL24" s="637"/>
      <c r="BM24" s="638"/>
      <c r="BN24" s="463">
        <v>230031</v>
      </c>
      <c r="BO24" s="464"/>
      <c r="BP24" s="464"/>
      <c r="BQ24" s="464"/>
      <c r="BR24" s="464"/>
      <c r="BS24" s="464"/>
      <c r="BT24" s="464"/>
      <c r="BU24" s="465"/>
      <c r="BV24" s="463">
        <v>285781</v>
      </c>
      <c r="BW24" s="464"/>
      <c r="BX24" s="464"/>
      <c r="BY24" s="464"/>
      <c r="BZ24" s="464"/>
      <c r="CA24" s="464"/>
      <c r="CB24" s="464"/>
      <c r="CC24" s="465"/>
      <c r="CD24" s="197"/>
      <c r="CE24" s="573"/>
      <c r="CF24" s="573"/>
      <c r="CG24" s="573"/>
      <c r="CH24" s="573"/>
      <c r="CI24" s="573"/>
      <c r="CJ24" s="573"/>
      <c r="CK24" s="573"/>
      <c r="CL24" s="573"/>
      <c r="CM24" s="573"/>
      <c r="CN24" s="573"/>
      <c r="CO24" s="573"/>
      <c r="CP24" s="573"/>
      <c r="CQ24" s="573"/>
      <c r="CR24" s="573"/>
      <c r="CS24" s="574"/>
      <c r="CT24" s="460"/>
      <c r="CU24" s="461"/>
      <c r="CV24" s="461"/>
      <c r="CW24" s="461"/>
      <c r="CX24" s="461"/>
      <c r="CY24" s="461"/>
      <c r="CZ24" s="461"/>
      <c r="DA24" s="462"/>
      <c r="DB24" s="460"/>
      <c r="DC24" s="461"/>
      <c r="DD24" s="461"/>
      <c r="DE24" s="461"/>
      <c r="DF24" s="461"/>
      <c r="DG24" s="461"/>
      <c r="DH24" s="461"/>
      <c r="DI24" s="462"/>
      <c r="DJ24" s="182"/>
      <c r="DK24" s="182"/>
      <c r="DL24" s="182"/>
      <c r="DM24" s="182"/>
      <c r="DN24" s="182"/>
      <c r="DO24" s="182"/>
    </row>
    <row r="25" spans="1:119" s="182" customFormat="1" ht="18.75" customHeight="1" x14ac:dyDescent="0.2">
      <c r="A25" s="183"/>
      <c r="B25" s="603"/>
      <c r="C25" s="604"/>
      <c r="D25" s="605"/>
      <c r="E25" s="513" t="s">
        <v>171</v>
      </c>
      <c r="F25" s="493"/>
      <c r="G25" s="493"/>
      <c r="H25" s="493"/>
      <c r="I25" s="493"/>
      <c r="J25" s="493"/>
      <c r="K25" s="494"/>
      <c r="L25" s="514">
        <v>1</v>
      </c>
      <c r="M25" s="515"/>
      <c r="N25" s="515"/>
      <c r="O25" s="515"/>
      <c r="P25" s="557"/>
      <c r="Q25" s="514">
        <v>4900</v>
      </c>
      <c r="R25" s="515"/>
      <c r="S25" s="515"/>
      <c r="T25" s="515"/>
      <c r="U25" s="515"/>
      <c r="V25" s="557"/>
      <c r="W25" s="616"/>
      <c r="X25" s="604"/>
      <c r="Y25" s="605"/>
      <c r="Z25" s="513" t="s">
        <v>172</v>
      </c>
      <c r="AA25" s="493"/>
      <c r="AB25" s="493"/>
      <c r="AC25" s="493"/>
      <c r="AD25" s="493"/>
      <c r="AE25" s="493"/>
      <c r="AF25" s="493"/>
      <c r="AG25" s="494"/>
      <c r="AH25" s="514" t="s">
        <v>129</v>
      </c>
      <c r="AI25" s="515"/>
      <c r="AJ25" s="515"/>
      <c r="AK25" s="515"/>
      <c r="AL25" s="557"/>
      <c r="AM25" s="514" t="s">
        <v>129</v>
      </c>
      <c r="AN25" s="515"/>
      <c r="AO25" s="515"/>
      <c r="AP25" s="515"/>
      <c r="AQ25" s="515"/>
      <c r="AR25" s="557"/>
      <c r="AS25" s="514" t="s">
        <v>129</v>
      </c>
      <c r="AT25" s="515"/>
      <c r="AU25" s="515"/>
      <c r="AV25" s="515"/>
      <c r="AW25" s="515"/>
      <c r="AX25" s="516"/>
      <c r="AY25" s="423" t="s">
        <v>173</v>
      </c>
      <c r="AZ25" s="424"/>
      <c r="BA25" s="424"/>
      <c r="BB25" s="424"/>
      <c r="BC25" s="424"/>
      <c r="BD25" s="424"/>
      <c r="BE25" s="424"/>
      <c r="BF25" s="424"/>
      <c r="BG25" s="424"/>
      <c r="BH25" s="424"/>
      <c r="BI25" s="424"/>
      <c r="BJ25" s="424"/>
      <c r="BK25" s="424"/>
      <c r="BL25" s="424"/>
      <c r="BM25" s="425"/>
      <c r="BN25" s="426">
        <v>44584</v>
      </c>
      <c r="BO25" s="427"/>
      <c r="BP25" s="427"/>
      <c r="BQ25" s="427"/>
      <c r="BR25" s="427"/>
      <c r="BS25" s="427"/>
      <c r="BT25" s="427"/>
      <c r="BU25" s="428"/>
      <c r="BV25" s="426">
        <v>52755</v>
      </c>
      <c r="BW25" s="427"/>
      <c r="BX25" s="427"/>
      <c r="BY25" s="427"/>
      <c r="BZ25" s="427"/>
      <c r="CA25" s="427"/>
      <c r="CB25" s="427"/>
      <c r="CC25" s="428"/>
      <c r="CD25" s="197"/>
      <c r="CE25" s="573"/>
      <c r="CF25" s="573"/>
      <c r="CG25" s="573"/>
      <c r="CH25" s="573"/>
      <c r="CI25" s="573"/>
      <c r="CJ25" s="573"/>
      <c r="CK25" s="573"/>
      <c r="CL25" s="573"/>
      <c r="CM25" s="573"/>
      <c r="CN25" s="573"/>
      <c r="CO25" s="573"/>
      <c r="CP25" s="573"/>
      <c r="CQ25" s="573"/>
      <c r="CR25" s="573"/>
      <c r="CS25" s="574"/>
      <c r="CT25" s="460"/>
      <c r="CU25" s="461"/>
      <c r="CV25" s="461"/>
      <c r="CW25" s="461"/>
      <c r="CX25" s="461"/>
      <c r="CY25" s="461"/>
      <c r="CZ25" s="461"/>
      <c r="DA25" s="462"/>
      <c r="DB25" s="460"/>
      <c r="DC25" s="461"/>
      <c r="DD25" s="461"/>
      <c r="DE25" s="461"/>
      <c r="DF25" s="461"/>
      <c r="DG25" s="461"/>
      <c r="DH25" s="461"/>
      <c r="DI25" s="462"/>
    </row>
    <row r="26" spans="1:119" s="182" customFormat="1" ht="18.75" customHeight="1" x14ac:dyDescent="0.2">
      <c r="A26" s="183"/>
      <c r="B26" s="603"/>
      <c r="C26" s="604"/>
      <c r="D26" s="605"/>
      <c r="E26" s="513" t="s">
        <v>174</v>
      </c>
      <c r="F26" s="493"/>
      <c r="G26" s="493"/>
      <c r="H26" s="493"/>
      <c r="I26" s="493"/>
      <c r="J26" s="493"/>
      <c r="K26" s="494"/>
      <c r="L26" s="514">
        <v>1</v>
      </c>
      <c r="M26" s="515"/>
      <c r="N26" s="515"/>
      <c r="O26" s="515"/>
      <c r="P26" s="557"/>
      <c r="Q26" s="514">
        <v>4500</v>
      </c>
      <c r="R26" s="515"/>
      <c r="S26" s="515"/>
      <c r="T26" s="515"/>
      <c r="U26" s="515"/>
      <c r="V26" s="557"/>
      <c r="W26" s="616"/>
      <c r="X26" s="604"/>
      <c r="Y26" s="605"/>
      <c r="Z26" s="513" t="s">
        <v>175</v>
      </c>
      <c r="AA26" s="626"/>
      <c r="AB26" s="626"/>
      <c r="AC26" s="626"/>
      <c r="AD26" s="626"/>
      <c r="AE26" s="626"/>
      <c r="AF26" s="626"/>
      <c r="AG26" s="627"/>
      <c r="AH26" s="514">
        <v>1</v>
      </c>
      <c r="AI26" s="515"/>
      <c r="AJ26" s="515"/>
      <c r="AK26" s="515"/>
      <c r="AL26" s="557"/>
      <c r="AM26" s="514" t="s">
        <v>176</v>
      </c>
      <c r="AN26" s="515"/>
      <c r="AO26" s="515"/>
      <c r="AP26" s="515"/>
      <c r="AQ26" s="515"/>
      <c r="AR26" s="557"/>
      <c r="AS26" s="514" t="s">
        <v>176</v>
      </c>
      <c r="AT26" s="515"/>
      <c r="AU26" s="515"/>
      <c r="AV26" s="515"/>
      <c r="AW26" s="515"/>
      <c r="AX26" s="516"/>
      <c r="AY26" s="466" t="s">
        <v>177</v>
      </c>
      <c r="AZ26" s="467"/>
      <c r="BA26" s="467"/>
      <c r="BB26" s="467"/>
      <c r="BC26" s="467"/>
      <c r="BD26" s="467"/>
      <c r="BE26" s="467"/>
      <c r="BF26" s="467"/>
      <c r="BG26" s="467"/>
      <c r="BH26" s="467"/>
      <c r="BI26" s="467"/>
      <c r="BJ26" s="467"/>
      <c r="BK26" s="467"/>
      <c r="BL26" s="467"/>
      <c r="BM26" s="468"/>
      <c r="BN26" s="463" t="s">
        <v>129</v>
      </c>
      <c r="BO26" s="464"/>
      <c r="BP26" s="464"/>
      <c r="BQ26" s="464"/>
      <c r="BR26" s="464"/>
      <c r="BS26" s="464"/>
      <c r="BT26" s="464"/>
      <c r="BU26" s="465"/>
      <c r="BV26" s="463" t="s">
        <v>129</v>
      </c>
      <c r="BW26" s="464"/>
      <c r="BX26" s="464"/>
      <c r="BY26" s="464"/>
      <c r="BZ26" s="464"/>
      <c r="CA26" s="464"/>
      <c r="CB26" s="464"/>
      <c r="CC26" s="465"/>
      <c r="CD26" s="197"/>
      <c r="CE26" s="573"/>
      <c r="CF26" s="573"/>
      <c r="CG26" s="573"/>
      <c r="CH26" s="573"/>
      <c r="CI26" s="573"/>
      <c r="CJ26" s="573"/>
      <c r="CK26" s="573"/>
      <c r="CL26" s="573"/>
      <c r="CM26" s="573"/>
      <c r="CN26" s="573"/>
      <c r="CO26" s="573"/>
      <c r="CP26" s="573"/>
      <c r="CQ26" s="573"/>
      <c r="CR26" s="573"/>
      <c r="CS26" s="574"/>
      <c r="CT26" s="460"/>
      <c r="CU26" s="461"/>
      <c r="CV26" s="461"/>
      <c r="CW26" s="461"/>
      <c r="CX26" s="461"/>
      <c r="CY26" s="461"/>
      <c r="CZ26" s="461"/>
      <c r="DA26" s="462"/>
      <c r="DB26" s="460"/>
      <c r="DC26" s="461"/>
      <c r="DD26" s="461"/>
      <c r="DE26" s="461"/>
      <c r="DF26" s="461"/>
      <c r="DG26" s="461"/>
      <c r="DH26" s="461"/>
      <c r="DI26" s="462"/>
    </row>
    <row r="27" spans="1:119" ht="18.75" customHeight="1" thickBot="1" x14ac:dyDescent="0.25">
      <c r="A27" s="183"/>
      <c r="B27" s="603"/>
      <c r="C27" s="604"/>
      <c r="D27" s="605"/>
      <c r="E27" s="513" t="s">
        <v>178</v>
      </c>
      <c r="F27" s="493"/>
      <c r="G27" s="493"/>
      <c r="H27" s="493"/>
      <c r="I27" s="493"/>
      <c r="J27" s="493"/>
      <c r="K27" s="494"/>
      <c r="L27" s="514">
        <v>1</v>
      </c>
      <c r="M27" s="515"/>
      <c r="N27" s="515"/>
      <c r="O27" s="515"/>
      <c r="P27" s="557"/>
      <c r="Q27" s="514">
        <v>1800</v>
      </c>
      <c r="R27" s="515"/>
      <c r="S27" s="515"/>
      <c r="T27" s="515"/>
      <c r="U27" s="515"/>
      <c r="V27" s="557"/>
      <c r="W27" s="616"/>
      <c r="X27" s="604"/>
      <c r="Y27" s="605"/>
      <c r="Z27" s="513" t="s">
        <v>179</v>
      </c>
      <c r="AA27" s="493"/>
      <c r="AB27" s="493"/>
      <c r="AC27" s="493"/>
      <c r="AD27" s="493"/>
      <c r="AE27" s="493"/>
      <c r="AF27" s="493"/>
      <c r="AG27" s="494"/>
      <c r="AH27" s="514" t="s">
        <v>129</v>
      </c>
      <c r="AI27" s="515"/>
      <c r="AJ27" s="515"/>
      <c r="AK27" s="515"/>
      <c r="AL27" s="557"/>
      <c r="AM27" s="514" t="s">
        <v>129</v>
      </c>
      <c r="AN27" s="515"/>
      <c r="AO27" s="515"/>
      <c r="AP27" s="515"/>
      <c r="AQ27" s="515"/>
      <c r="AR27" s="557"/>
      <c r="AS27" s="514" t="s">
        <v>129</v>
      </c>
      <c r="AT27" s="515"/>
      <c r="AU27" s="515"/>
      <c r="AV27" s="515"/>
      <c r="AW27" s="515"/>
      <c r="AX27" s="516"/>
      <c r="AY27" s="558" t="s">
        <v>180</v>
      </c>
      <c r="AZ27" s="559"/>
      <c r="BA27" s="559"/>
      <c r="BB27" s="559"/>
      <c r="BC27" s="559"/>
      <c r="BD27" s="559"/>
      <c r="BE27" s="559"/>
      <c r="BF27" s="559"/>
      <c r="BG27" s="559"/>
      <c r="BH27" s="559"/>
      <c r="BI27" s="559"/>
      <c r="BJ27" s="559"/>
      <c r="BK27" s="559"/>
      <c r="BL27" s="559"/>
      <c r="BM27" s="560"/>
      <c r="BN27" s="639">
        <v>19094</v>
      </c>
      <c r="BO27" s="640"/>
      <c r="BP27" s="640"/>
      <c r="BQ27" s="640"/>
      <c r="BR27" s="640"/>
      <c r="BS27" s="640"/>
      <c r="BT27" s="640"/>
      <c r="BU27" s="641"/>
      <c r="BV27" s="639">
        <v>19083</v>
      </c>
      <c r="BW27" s="640"/>
      <c r="BX27" s="640"/>
      <c r="BY27" s="640"/>
      <c r="BZ27" s="640"/>
      <c r="CA27" s="640"/>
      <c r="CB27" s="640"/>
      <c r="CC27" s="641"/>
      <c r="CD27" s="199"/>
      <c r="CE27" s="573"/>
      <c r="CF27" s="573"/>
      <c r="CG27" s="573"/>
      <c r="CH27" s="573"/>
      <c r="CI27" s="573"/>
      <c r="CJ27" s="573"/>
      <c r="CK27" s="573"/>
      <c r="CL27" s="573"/>
      <c r="CM27" s="573"/>
      <c r="CN27" s="573"/>
      <c r="CO27" s="573"/>
      <c r="CP27" s="573"/>
      <c r="CQ27" s="573"/>
      <c r="CR27" s="573"/>
      <c r="CS27" s="574"/>
      <c r="CT27" s="460"/>
      <c r="CU27" s="461"/>
      <c r="CV27" s="461"/>
      <c r="CW27" s="461"/>
      <c r="CX27" s="461"/>
      <c r="CY27" s="461"/>
      <c r="CZ27" s="461"/>
      <c r="DA27" s="462"/>
      <c r="DB27" s="460"/>
      <c r="DC27" s="461"/>
      <c r="DD27" s="461"/>
      <c r="DE27" s="461"/>
      <c r="DF27" s="461"/>
      <c r="DG27" s="461"/>
      <c r="DH27" s="461"/>
      <c r="DI27" s="462"/>
      <c r="DJ27" s="182"/>
      <c r="DK27" s="182"/>
      <c r="DL27" s="182"/>
      <c r="DM27" s="182"/>
      <c r="DN27" s="182"/>
      <c r="DO27" s="182"/>
    </row>
    <row r="28" spans="1:119" ht="18.75" customHeight="1" x14ac:dyDescent="0.2">
      <c r="A28" s="183"/>
      <c r="B28" s="603"/>
      <c r="C28" s="604"/>
      <c r="D28" s="605"/>
      <c r="E28" s="513" t="s">
        <v>181</v>
      </c>
      <c r="F28" s="493"/>
      <c r="G28" s="493"/>
      <c r="H28" s="493"/>
      <c r="I28" s="493"/>
      <c r="J28" s="493"/>
      <c r="K28" s="494"/>
      <c r="L28" s="514">
        <v>1</v>
      </c>
      <c r="M28" s="515"/>
      <c r="N28" s="515"/>
      <c r="O28" s="515"/>
      <c r="P28" s="557"/>
      <c r="Q28" s="514">
        <v>1580</v>
      </c>
      <c r="R28" s="515"/>
      <c r="S28" s="515"/>
      <c r="T28" s="515"/>
      <c r="U28" s="515"/>
      <c r="V28" s="557"/>
      <c r="W28" s="616"/>
      <c r="X28" s="604"/>
      <c r="Y28" s="605"/>
      <c r="Z28" s="513" t="s">
        <v>182</v>
      </c>
      <c r="AA28" s="493"/>
      <c r="AB28" s="493"/>
      <c r="AC28" s="493"/>
      <c r="AD28" s="493"/>
      <c r="AE28" s="493"/>
      <c r="AF28" s="493"/>
      <c r="AG28" s="494"/>
      <c r="AH28" s="514" t="s">
        <v>129</v>
      </c>
      <c r="AI28" s="515"/>
      <c r="AJ28" s="515"/>
      <c r="AK28" s="515"/>
      <c r="AL28" s="557"/>
      <c r="AM28" s="514" t="s">
        <v>129</v>
      </c>
      <c r="AN28" s="515"/>
      <c r="AO28" s="515"/>
      <c r="AP28" s="515"/>
      <c r="AQ28" s="515"/>
      <c r="AR28" s="557"/>
      <c r="AS28" s="514" t="s">
        <v>129</v>
      </c>
      <c r="AT28" s="515"/>
      <c r="AU28" s="515"/>
      <c r="AV28" s="515"/>
      <c r="AW28" s="515"/>
      <c r="AX28" s="516"/>
      <c r="AY28" s="642" t="s">
        <v>183</v>
      </c>
      <c r="AZ28" s="643"/>
      <c r="BA28" s="643"/>
      <c r="BB28" s="644"/>
      <c r="BC28" s="423" t="s">
        <v>48</v>
      </c>
      <c r="BD28" s="424"/>
      <c r="BE28" s="424"/>
      <c r="BF28" s="424"/>
      <c r="BG28" s="424"/>
      <c r="BH28" s="424"/>
      <c r="BI28" s="424"/>
      <c r="BJ28" s="424"/>
      <c r="BK28" s="424"/>
      <c r="BL28" s="424"/>
      <c r="BM28" s="425"/>
      <c r="BN28" s="426">
        <v>1379546</v>
      </c>
      <c r="BO28" s="427"/>
      <c r="BP28" s="427"/>
      <c r="BQ28" s="427"/>
      <c r="BR28" s="427"/>
      <c r="BS28" s="427"/>
      <c r="BT28" s="427"/>
      <c r="BU28" s="428"/>
      <c r="BV28" s="426">
        <v>1607118</v>
      </c>
      <c r="BW28" s="427"/>
      <c r="BX28" s="427"/>
      <c r="BY28" s="427"/>
      <c r="BZ28" s="427"/>
      <c r="CA28" s="427"/>
      <c r="CB28" s="427"/>
      <c r="CC28" s="428"/>
      <c r="CD28" s="197"/>
      <c r="CE28" s="573"/>
      <c r="CF28" s="573"/>
      <c r="CG28" s="573"/>
      <c r="CH28" s="573"/>
      <c r="CI28" s="573"/>
      <c r="CJ28" s="573"/>
      <c r="CK28" s="573"/>
      <c r="CL28" s="573"/>
      <c r="CM28" s="573"/>
      <c r="CN28" s="573"/>
      <c r="CO28" s="573"/>
      <c r="CP28" s="573"/>
      <c r="CQ28" s="573"/>
      <c r="CR28" s="573"/>
      <c r="CS28" s="574"/>
      <c r="CT28" s="460"/>
      <c r="CU28" s="461"/>
      <c r="CV28" s="461"/>
      <c r="CW28" s="461"/>
      <c r="CX28" s="461"/>
      <c r="CY28" s="461"/>
      <c r="CZ28" s="461"/>
      <c r="DA28" s="462"/>
      <c r="DB28" s="460"/>
      <c r="DC28" s="461"/>
      <c r="DD28" s="461"/>
      <c r="DE28" s="461"/>
      <c r="DF28" s="461"/>
      <c r="DG28" s="461"/>
      <c r="DH28" s="461"/>
      <c r="DI28" s="462"/>
      <c r="DJ28" s="182"/>
      <c r="DK28" s="182"/>
      <c r="DL28" s="182"/>
      <c r="DM28" s="182"/>
      <c r="DN28" s="182"/>
      <c r="DO28" s="182"/>
    </row>
    <row r="29" spans="1:119" ht="18.75" customHeight="1" x14ac:dyDescent="0.2">
      <c r="A29" s="183"/>
      <c r="B29" s="603"/>
      <c r="C29" s="604"/>
      <c r="D29" s="605"/>
      <c r="E29" s="513" t="s">
        <v>184</v>
      </c>
      <c r="F29" s="493"/>
      <c r="G29" s="493"/>
      <c r="H29" s="493"/>
      <c r="I29" s="493"/>
      <c r="J29" s="493"/>
      <c r="K29" s="494"/>
      <c r="L29" s="514">
        <v>8</v>
      </c>
      <c r="M29" s="515"/>
      <c r="N29" s="515"/>
      <c r="O29" s="515"/>
      <c r="P29" s="557"/>
      <c r="Q29" s="514">
        <v>1500</v>
      </c>
      <c r="R29" s="515"/>
      <c r="S29" s="515"/>
      <c r="T29" s="515"/>
      <c r="U29" s="515"/>
      <c r="V29" s="557"/>
      <c r="W29" s="617"/>
      <c r="X29" s="618"/>
      <c r="Y29" s="619"/>
      <c r="Z29" s="513" t="s">
        <v>185</v>
      </c>
      <c r="AA29" s="493"/>
      <c r="AB29" s="493"/>
      <c r="AC29" s="493"/>
      <c r="AD29" s="493"/>
      <c r="AE29" s="493"/>
      <c r="AF29" s="493"/>
      <c r="AG29" s="494"/>
      <c r="AH29" s="514">
        <v>47</v>
      </c>
      <c r="AI29" s="515"/>
      <c r="AJ29" s="515"/>
      <c r="AK29" s="515"/>
      <c r="AL29" s="557"/>
      <c r="AM29" s="514">
        <v>136958</v>
      </c>
      <c r="AN29" s="515"/>
      <c r="AO29" s="515"/>
      <c r="AP29" s="515"/>
      <c r="AQ29" s="515"/>
      <c r="AR29" s="557"/>
      <c r="AS29" s="514">
        <v>2914</v>
      </c>
      <c r="AT29" s="515"/>
      <c r="AU29" s="515"/>
      <c r="AV29" s="515"/>
      <c r="AW29" s="515"/>
      <c r="AX29" s="516"/>
      <c r="AY29" s="645"/>
      <c r="AZ29" s="646"/>
      <c r="BA29" s="646"/>
      <c r="BB29" s="647"/>
      <c r="BC29" s="497" t="s">
        <v>186</v>
      </c>
      <c r="BD29" s="498"/>
      <c r="BE29" s="498"/>
      <c r="BF29" s="498"/>
      <c r="BG29" s="498"/>
      <c r="BH29" s="498"/>
      <c r="BI29" s="498"/>
      <c r="BJ29" s="498"/>
      <c r="BK29" s="498"/>
      <c r="BL29" s="498"/>
      <c r="BM29" s="499"/>
      <c r="BN29" s="463">
        <v>60917</v>
      </c>
      <c r="BO29" s="464"/>
      <c r="BP29" s="464"/>
      <c r="BQ29" s="464"/>
      <c r="BR29" s="464"/>
      <c r="BS29" s="464"/>
      <c r="BT29" s="464"/>
      <c r="BU29" s="465"/>
      <c r="BV29" s="463">
        <v>60911</v>
      </c>
      <c r="BW29" s="464"/>
      <c r="BX29" s="464"/>
      <c r="BY29" s="464"/>
      <c r="BZ29" s="464"/>
      <c r="CA29" s="464"/>
      <c r="CB29" s="464"/>
      <c r="CC29" s="465"/>
      <c r="CD29" s="199"/>
      <c r="CE29" s="573"/>
      <c r="CF29" s="573"/>
      <c r="CG29" s="573"/>
      <c r="CH29" s="573"/>
      <c r="CI29" s="573"/>
      <c r="CJ29" s="573"/>
      <c r="CK29" s="573"/>
      <c r="CL29" s="573"/>
      <c r="CM29" s="573"/>
      <c r="CN29" s="573"/>
      <c r="CO29" s="573"/>
      <c r="CP29" s="573"/>
      <c r="CQ29" s="573"/>
      <c r="CR29" s="573"/>
      <c r="CS29" s="574"/>
      <c r="CT29" s="460"/>
      <c r="CU29" s="461"/>
      <c r="CV29" s="461"/>
      <c r="CW29" s="461"/>
      <c r="CX29" s="461"/>
      <c r="CY29" s="461"/>
      <c r="CZ29" s="461"/>
      <c r="DA29" s="462"/>
      <c r="DB29" s="460"/>
      <c r="DC29" s="461"/>
      <c r="DD29" s="461"/>
      <c r="DE29" s="461"/>
      <c r="DF29" s="461"/>
      <c r="DG29" s="461"/>
      <c r="DH29" s="461"/>
      <c r="DI29" s="462"/>
      <c r="DJ29" s="182"/>
      <c r="DK29" s="182"/>
      <c r="DL29" s="182"/>
      <c r="DM29" s="182"/>
      <c r="DN29" s="182"/>
      <c r="DO29" s="182"/>
    </row>
    <row r="30" spans="1:119" ht="18.75" customHeight="1" thickBot="1" x14ac:dyDescent="0.25">
      <c r="A30" s="183"/>
      <c r="B30" s="606"/>
      <c r="C30" s="607"/>
      <c r="D30" s="608"/>
      <c r="E30" s="517"/>
      <c r="F30" s="518"/>
      <c r="G30" s="518"/>
      <c r="H30" s="518"/>
      <c r="I30" s="518"/>
      <c r="J30" s="518"/>
      <c r="K30" s="519"/>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96.4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1776818</v>
      </c>
      <c r="BO30" s="640"/>
      <c r="BP30" s="640"/>
      <c r="BQ30" s="640"/>
      <c r="BR30" s="640"/>
      <c r="BS30" s="640"/>
      <c r="BT30" s="640"/>
      <c r="BU30" s="641"/>
      <c r="BV30" s="639">
        <v>1521903</v>
      </c>
      <c r="BW30" s="640"/>
      <c r="BX30" s="640"/>
      <c r="BY30" s="640"/>
      <c r="BZ30" s="640"/>
      <c r="CA30" s="640"/>
      <c r="CB30" s="640"/>
      <c r="CC30" s="641"/>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2">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2">
      <c r="A32" s="183"/>
      <c r="B32" s="209"/>
      <c r="C32" s="210" t="s">
        <v>188</v>
      </c>
      <c r="D32" s="210"/>
      <c r="E32" s="210"/>
      <c r="F32" s="207"/>
      <c r="G32" s="207"/>
      <c r="H32" s="207"/>
      <c r="I32" s="207"/>
      <c r="J32" s="207"/>
      <c r="K32" s="207"/>
      <c r="L32" s="207"/>
      <c r="M32" s="207"/>
      <c r="N32" s="207"/>
      <c r="O32" s="207"/>
      <c r="P32" s="207"/>
      <c r="Q32" s="207"/>
      <c r="R32" s="207"/>
      <c r="S32" s="207"/>
      <c r="T32" s="207"/>
      <c r="U32" s="207" t="s">
        <v>189</v>
      </c>
      <c r="V32" s="207"/>
      <c r="W32" s="207"/>
      <c r="X32" s="207"/>
      <c r="Y32" s="207"/>
      <c r="Z32" s="207"/>
      <c r="AA32" s="207"/>
      <c r="AB32" s="207"/>
      <c r="AC32" s="207"/>
      <c r="AD32" s="207"/>
      <c r="AE32" s="207"/>
      <c r="AF32" s="207"/>
      <c r="AG32" s="207"/>
      <c r="AH32" s="207"/>
      <c r="AI32" s="207"/>
      <c r="AJ32" s="207"/>
      <c r="AK32" s="207"/>
      <c r="AL32" s="207"/>
      <c r="AM32" s="211" t="s">
        <v>190</v>
      </c>
      <c r="AN32" s="207"/>
      <c r="AO32" s="207"/>
      <c r="AP32" s="207"/>
      <c r="AQ32" s="207"/>
      <c r="AR32" s="207"/>
      <c r="AS32" s="211"/>
      <c r="AT32" s="211"/>
      <c r="AU32" s="211"/>
      <c r="AV32" s="211"/>
      <c r="AW32" s="211"/>
      <c r="AX32" s="211"/>
      <c r="AY32" s="211"/>
      <c r="AZ32" s="211"/>
      <c r="BA32" s="211"/>
      <c r="BB32" s="207"/>
      <c r="BC32" s="211"/>
      <c r="BD32" s="207"/>
      <c r="BE32" s="211" t="s">
        <v>191</v>
      </c>
      <c r="BF32" s="207"/>
      <c r="BG32" s="207"/>
      <c r="BH32" s="207"/>
      <c r="BI32" s="207"/>
      <c r="BJ32" s="211"/>
      <c r="BK32" s="211"/>
      <c r="BL32" s="211"/>
      <c r="BM32" s="211"/>
      <c r="BN32" s="211"/>
      <c r="BO32" s="211"/>
      <c r="BP32" s="211"/>
      <c r="BQ32" s="211"/>
      <c r="BR32" s="207"/>
      <c r="BS32" s="207"/>
      <c r="BT32" s="207"/>
      <c r="BU32" s="207"/>
      <c r="BV32" s="207"/>
      <c r="BW32" s="207" t="s">
        <v>192</v>
      </c>
      <c r="BX32" s="207"/>
      <c r="BY32" s="207"/>
      <c r="BZ32" s="207"/>
      <c r="CA32" s="207"/>
      <c r="CB32" s="211"/>
      <c r="CC32" s="211"/>
      <c r="CD32" s="211"/>
      <c r="CE32" s="211"/>
      <c r="CF32" s="211"/>
      <c r="CG32" s="211"/>
      <c r="CH32" s="211"/>
      <c r="CI32" s="211"/>
      <c r="CJ32" s="211"/>
      <c r="CK32" s="211"/>
      <c r="CL32" s="211"/>
      <c r="CM32" s="211"/>
      <c r="CN32" s="211"/>
      <c r="CO32" s="211" t="s">
        <v>193</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2">
      <c r="A33" s="183"/>
      <c r="B33" s="209"/>
      <c r="C33" s="487" t="s">
        <v>194</v>
      </c>
      <c r="D33" s="487"/>
      <c r="E33" s="452" t="s">
        <v>195</v>
      </c>
      <c r="F33" s="452"/>
      <c r="G33" s="452"/>
      <c r="H33" s="452"/>
      <c r="I33" s="452"/>
      <c r="J33" s="452"/>
      <c r="K33" s="452"/>
      <c r="L33" s="452"/>
      <c r="M33" s="452"/>
      <c r="N33" s="452"/>
      <c r="O33" s="452"/>
      <c r="P33" s="452"/>
      <c r="Q33" s="452"/>
      <c r="R33" s="452"/>
      <c r="S33" s="452"/>
      <c r="T33" s="212"/>
      <c r="U33" s="487" t="s">
        <v>194</v>
      </c>
      <c r="V33" s="487"/>
      <c r="W33" s="452" t="s">
        <v>195</v>
      </c>
      <c r="X33" s="452"/>
      <c r="Y33" s="452"/>
      <c r="Z33" s="452"/>
      <c r="AA33" s="452"/>
      <c r="AB33" s="452"/>
      <c r="AC33" s="452"/>
      <c r="AD33" s="452"/>
      <c r="AE33" s="452"/>
      <c r="AF33" s="452"/>
      <c r="AG33" s="452"/>
      <c r="AH33" s="452"/>
      <c r="AI33" s="452"/>
      <c r="AJ33" s="452"/>
      <c r="AK33" s="452"/>
      <c r="AL33" s="212"/>
      <c r="AM33" s="487" t="s">
        <v>194</v>
      </c>
      <c r="AN33" s="487"/>
      <c r="AO33" s="452" t="s">
        <v>195</v>
      </c>
      <c r="AP33" s="452"/>
      <c r="AQ33" s="452"/>
      <c r="AR33" s="452"/>
      <c r="AS33" s="452"/>
      <c r="AT33" s="452"/>
      <c r="AU33" s="452"/>
      <c r="AV33" s="452"/>
      <c r="AW33" s="452"/>
      <c r="AX33" s="452"/>
      <c r="AY33" s="452"/>
      <c r="AZ33" s="452"/>
      <c r="BA33" s="452"/>
      <c r="BB33" s="452"/>
      <c r="BC33" s="452"/>
      <c r="BD33" s="213"/>
      <c r="BE33" s="452" t="s">
        <v>196</v>
      </c>
      <c r="BF33" s="452"/>
      <c r="BG33" s="452" t="s">
        <v>197</v>
      </c>
      <c r="BH33" s="452"/>
      <c r="BI33" s="452"/>
      <c r="BJ33" s="452"/>
      <c r="BK33" s="452"/>
      <c r="BL33" s="452"/>
      <c r="BM33" s="452"/>
      <c r="BN33" s="452"/>
      <c r="BO33" s="452"/>
      <c r="BP33" s="452"/>
      <c r="BQ33" s="452"/>
      <c r="BR33" s="452"/>
      <c r="BS33" s="452"/>
      <c r="BT33" s="452"/>
      <c r="BU33" s="452"/>
      <c r="BV33" s="213"/>
      <c r="BW33" s="487" t="s">
        <v>196</v>
      </c>
      <c r="BX33" s="487"/>
      <c r="BY33" s="452" t="s">
        <v>198</v>
      </c>
      <c r="BZ33" s="452"/>
      <c r="CA33" s="452"/>
      <c r="CB33" s="452"/>
      <c r="CC33" s="452"/>
      <c r="CD33" s="452"/>
      <c r="CE33" s="452"/>
      <c r="CF33" s="452"/>
      <c r="CG33" s="452"/>
      <c r="CH33" s="452"/>
      <c r="CI33" s="452"/>
      <c r="CJ33" s="452"/>
      <c r="CK33" s="452"/>
      <c r="CL33" s="452"/>
      <c r="CM33" s="452"/>
      <c r="CN33" s="212"/>
      <c r="CO33" s="487" t="s">
        <v>194</v>
      </c>
      <c r="CP33" s="487"/>
      <c r="CQ33" s="452" t="s">
        <v>199</v>
      </c>
      <c r="CR33" s="452"/>
      <c r="CS33" s="452"/>
      <c r="CT33" s="452"/>
      <c r="CU33" s="452"/>
      <c r="CV33" s="452"/>
      <c r="CW33" s="452"/>
      <c r="CX33" s="452"/>
      <c r="CY33" s="452"/>
      <c r="CZ33" s="452"/>
      <c r="DA33" s="452"/>
      <c r="DB33" s="452"/>
      <c r="DC33" s="452"/>
      <c r="DD33" s="452"/>
      <c r="DE33" s="452"/>
      <c r="DF33" s="212"/>
      <c r="DG33" s="651" t="s">
        <v>200</v>
      </c>
      <c r="DH33" s="651"/>
      <c r="DI33" s="214"/>
      <c r="DJ33" s="182"/>
      <c r="DK33" s="182"/>
      <c r="DL33" s="182"/>
      <c r="DM33" s="182"/>
      <c r="DN33" s="182"/>
      <c r="DO33" s="182"/>
    </row>
    <row r="34" spans="1:119" ht="32.25" customHeight="1" x14ac:dyDescent="0.2">
      <c r="A34" s="183"/>
      <c r="B34" s="209"/>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0"/>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0"/>
      <c r="AM34" s="652" t="str">
        <f>IF(AO34="","",MAX(C34:D43,U34:V43)+1)</f>
        <v/>
      </c>
      <c r="AN34" s="652"/>
      <c r="AO34" s="653"/>
      <c r="AP34" s="653"/>
      <c r="AQ34" s="653"/>
      <c r="AR34" s="653"/>
      <c r="AS34" s="653"/>
      <c r="AT34" s="653"/>
      <c r="AU34" s="653"/>
      <c r="AV34" s="653"/>
      <c r="AW34" s="653"/>
      <c r="AX34" s="653"/>
      <c r="AY34" s="653"/>
      <c r="AZ34" s="653"/>
      <c r="BA34" s="653"/>
      <c r="BB34" s="653"/>
      <c r="BC34" s="653"/>
      <c r="BD34" s="210"/>
      <c r="BE34" s="652">
        <f>IF(BG34="","",MAX(C34:D43,U34:V43,AM34:AN43)+1)</f>
        <v>6</v>
      </c>
      <c r="BF34" s="652"/>
      <c r="BG34" s="653" t="str">
        <f>IF('各会計、関係団体の財政状況及び健全化判断比率'!B32="","",'各会計、関係団体の財政状況及び健全化判断比率'!B32)</f>
        <v>簡易水道事業特別会計</v>
      </c>
      <c r="BH34" s="653"/>
      <c r="BI34" s="653"/>
      <c r="BJ34" s="653"/>
      <c r="BK34" s="653"/>
      <c r="BL34" s="653"/>
      <c r="BM34" s="653"/>
      <c r="BN34" s="653"/>
      <c r="BO34" s="653"/>
      <c r="BP34" s="653"/>
      <c r="BQ34" s="653"/>
      <c r="BR34" s="653"/>
      <c r="BS34" s="653"/>
      <c r="BT34" s="653"/>
      <c r="BU34" s="653"/>
      <c r="BV34" s="210"/>
      <c r="BW34" s="652">
        <f>IF(BY34="","",MAX(C34:D43,U34:V43,AM34:AN43,BE34:BF43)+1)</f>
        <v>7</v>
      </c>
      <c r="BX34" s="652"/>
      <c r="BY34" s="653" t="str">
        <f>IF('各会計、関係団体の財政状況及び健全化判断比率'!B68="","",'各会計、関係団体の財政状況及び健全化判断比率'!B68)</f>
        <v>富士五湖広域行政事務組合（一般会計）</v>
      </c>
      <c r="BZ34" s="653"/>
      <c r="CA34" s="653"/>
      <c r="CB34" s="653"/>
      <c r="CC34" s="653"/>
      <c r="CD34" s="653"/>
      <c r="CE34" s="653"/>
      <c r="CF34" s="653"/>
      <c r="CG34" s="653"/>
      <c r="CH34" s="653"/>
      <c r="CI34" s="653"/>
      <c r="CJ34" s="653"/>
      <c r="CK34" s="653"/>
      <c r="CL34" s="653"/>
      <c r="CM34" s="653"/>
      <c r="CN34" s="210"/>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07"/>
      <c r="DG34" s="654" t="str">
        <f>IF('各会計、関係団体の財政状況及び健全化判断比率'!BR7="","",'各会計、関係団体の財政状況及び健全化判断比率'!BR7)</f>
        <v/>
      </c>
      <c r="DH34" s="654"/>
      <c r="DI34" s="214"/>
      <c r="DJ34" s="182"/>
      <c r="DK34" s="182"/>
      <c r="DL34" s="182"/>
      <c r="DM34" s="182"/>
      <c r="DN34" s="182"/>
      <c r="DO34" s="182"/>
    </row>
    <row r="35" spans="1:119" ht="32.25" customHeight="1" x14ac:dyDescent="0.2">
      <c r="A35" s="183"/>
      <c r="B35" s="209"/>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0"/>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0"/>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0"/>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0"/>
      <c r="BW35" s="652">
        <f t="shared" ref="BW35:BW43" si="2">IF(BY35="","",BW34+1)</f>
        <v>8</v>
      </c>
      <c r="BX35" s="652"/>
      <c r="BY35" s="653" t="str">
        <f>IF('各会計、関係団体の財政状況及び健全化判断比率'!B69="","",'各会計、関係団体の財政状況及び健全化判断比率'!B69)</f>
        <v>富士五湖広域行政事務組合（富士五湖ふるさと振興整備事業特別会計）</v>
      </c>
      <c r="BZ35" s="653"/>
      <c r="CA35" s="653"/>
      <c r="CB35" s="653"/>
      <c r="CC35" s="653"/>
      <c r="CD35" s="653"/>
      <c r="CE35" s="653"/>
      <c r="CF35" s="653"/>
      <c r="CG35" s="653"/>
      <c r="CH35" s="653"/>
      <c r="CI35" s="653"/>
      <c r="CJ35" s="653"/>
      <c r="CK35" s="653"/>
      <c r="CL35" s="653"/>
      <c r="CM35" s="653"/>
      <c r="CN35" s="210"/>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07"/>
      <c r="DG35" s="654" t="str">
        <f>IF('各会計、関係団体の財政状況及び健全化判断比率'!BR8="","",'各会計、関係団体の財政状況及び健全化判断比率'!BR8)</f>
        <v/>
      </c>
      <c r="DH35" s="654"/>
      <c r="DI35" s="214"/>
      <c r="DJ35" s="182"/>
      <c r="DK35" s="182"/>
      <c r="DL35" s="182"/>
      <c r="DM35" s="182"/>
      <c r="DN35" s="182"/>
      <c r="DO35" s="182"/>
    </row>
    <row r="36" spans="1:119" ht="32.25" customHeight="1" x14ac:dyDescent="0.2">
      <c r="A36" s="183"/>
      <c r="B36" s="209"/>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0"/>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0"/>
      <c r="AM36" s="652" t="str">
        <f t="shared" si="0"/>
        <v/>
      </c>
      <c r="AN36" s="652"/>
      <c r="AO36" s="653"/>
      <c r="AP36" s="653"/>
      <c r="AQ36" s="653"/>
      <c r="AR36" s="653"/>
      <c r="AS36" s="653"/>
      <c r="AT36" s="653"/>
      <c r="AU36" s="653"/>
      <c r="AV36" s="653"/>
      <c r="AW36" s="653"/>
      <c r="AX36" s="653"/>
      <c r="AY36" s="653"/>
      <c r="AZ36" s="653"/>
      <c r="BA36" s="653"/>
      <c r="BB36" s="653"/>
      <c r="BC36" s="653"/>
      <c r="BD36" s="210"/>
      <c r="BE36" s="652" t="str">
        <f t="shared" si="1"/>
        <v/>
      </c>
      <c r="BF36" s="652"/>
      <c r="BG36" s="653"/>
      <c r="BH36" s="653"/>
      <c r="BI36" s="653"/>
      <c r="BJ36" s="653"/>
      <c r="BK36" s="653"/>
      <c r="BL36" s="653"/>
      <c r="BM36" s="653"/>
      <c r="BN36" s="653"/>
      <c r="BO36" s="653"/>
      <c r="BP36" s="653"/>
      <c r="BQ36" s="653"/>
      <c r="BR36" s="653"/>
      <c r="BS36" s="653"/>
      <c r="BT36" s="653"/>
      <c r="BU36" s="653"/>
      <c r="BV36" s="210"/>
      <c r="BW36" s="652">
        <f t="shared" si="2"/>
        <v>9</v>
      </c>
      <c r="BX36" s="652"/>
      <c r="BY36" s="653" t="str">
        <f>IF('各会計、関係団体の財政状況及び健全化判断比率'!B70="","",'各会計、関係団体の財政状況及び健全化判断比率'!B70)</f>
        <v>富士五湖広域行政事務組合（富士五湖聖苑特別会計）</v>
      </c>
      <c r="BZ36" s="653"/>
      <c r="CA36" s="653"/>
      <c r="CB36" s="653"/>
      <c r="CC36" s="653"/>
      <c r="CD36" s="653"/>
      <c r="CE36" s="653"/>
      <c r="CF36" s="653"/>
      <c r="CG36" s="653"/>
      <c r="CH36" s="653"/>
      <c r="CI36" s="653"/>
      <c r="CJ36" s="653"/>
      <c r="CK36" s="653"/>
      <c r="CL36" s="653"/>
      <c r="CM36" s="653"/>
      <c r="CN36" s="210"/>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07"/>
      <c r="DG36" s="654" t="str">
        <f>IF('各会計、関係団体の財政状況及び健全化判断比率'!BR9="","",'各会計、関係団体の財政状況及び健全化判断比率'!BR9)</f>
        <v/>
      </c>
      <c r="DH36" s="654"/>
      <c r="DI36" s="214"/>
      <c r="DJ36" s="182"/>
      <c r="DK36" s="182"/>
      <c r="DL36" s="182"/>
      <c r="DM36" s="182"/>
      <c r="DN36" s="182"/>
      <c r="DO36" s="182"/>
    </row>
    <row r="37" spans="1:119" ht="32.25" customHeight="1" x14ac:dyDescent="0.2">
      <c r="A37" s="183"/>
      <c r="B37" s="209"/>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0"/>
      <c r="U37" s="652">
        <f t="shared" si="4"/>
        <v>5</v>
      </c>
      <c r="V37" s="652"/>
      <c r="W37" s="653" t="str">
        <f>IF('各会計、関係団体の財政状況及び健全化判断比率'!B31="","",'各会計、関係団体の財政状況及び健全化判断比率'!B31)</f>
        <v>介護予防支援事業特別会計</v>
      </c>
      <c r="X37" s="653"/>
      <c r="Y37" s="653"/>
      <c r="Z37" s="653"/>
      <c r="AA37" s="653"/>
      <c r="AB37" s="653"/>
      <c r="AC37" s="653"/>
      <c r="AD37" s="653"/>
      <c r="AE37" s="653"/>
      <c r="AF37" s="653"/>
      <c r="AG37" s="653"/>
      <c r="AH37" s="653"/>
      <c r="AI37" s="653"/>
      <c r="AJ37" s="653"/>
      <c r="AK37" s="653"/>
      <c r="AL37" s="210"/>
      <c r="AM37" s="652" t="str">
        <f t="shared" si="0"/>
        <v/>
      </c>
      <c r="AN37" s="652"/>
      <c r="AO37" s="653"/>
      <c r="AP37" s="653"/>
      <c r="AQ37" s="653"/>
      <c r="AR37" s="653"/>
      <c r="AS37" s="653"/>
      <c r="AT37" s="653"/>
      <c r="AU37" s="653"/>
      <c r="AV37" s="653"/>
      <c r="AW37" s="653"/>
      <c r="AX37" s="653"/>
      <c r="AY37" s="653"/>
      <c r="AZ37" s="653"/>
      <c r="BA37" s="653"/>
      <c r="BB37" s="653"/>
      <c r="BC37" s="653"/>
      <c r="BD37" s="210"/>
      <c r="BE37" s="652" t="str">
        <f t="shared" si="1"/>
        <v/>
      </c>
      <c r="BF37" s="652"/>
      <c r="BG37" s="653"/>
      <c r="BH37" s="653"/>
      <c r="BI37" s="653"/>
      <c r="BJ37" s="653"/>
      <c r="BK37" s="653"/>
      <c r="BL37" s="653"/>
      <c r="BM37" s="653"/>
      <c r="BN37" s="653"/>
      <c r="BO37" s="653"/>
      <c r="BP37" s="653"/>
      <c r="BQ37" s="653"/>
      <c r="BR37" s="653"/>
      <c r="BS37" s="653"/>
      <c r="BT37" s="653"/>
      <c r="BU37" s="653"/>
      <c r="BV37" s="210"/>
      <c r="BW37" s="652">
        <f t="shared" si="2"/>
        <v>10</v>
      </c>
      <c r="BX37" s="652"/>
      <c r="BY37" s="653" t="str">
        <f>IF('各会計、関係団体の財政状況及び健全化判断比率'!B71="","",'各会計、関係団体の財政状況及び健全化判断比率'!B71)</f>
        <v>河口湖南中学校組合（一般会計）</v>
      </c>
      <c r="BZ37" s="653"/>
      <c r="CA37" s="653"/>
      <c r="CB37" s="653"/>
      <c r="CC37" s="653"/>
      <c r="CD37" s="653"/>
      <c r="CE37" s="653"/>
      <c r="CF37" s="653"/>
      <c r="CG37" s="653"/>
      <c r="CH37" s="653"/>
      <c r="CI37" s="653"/>
      <c r="CJ37" s="653"/>
      <c r="CK37" s="653"/>
      <c r="CL37" s="653"/>
      <c r="CM37" s="653"/>
      <c r="CN37" s="210"/>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07"/>
      <c r="DG37" s="654" t="str">
        <f>IF('各会計、関係団体の財政状況及び健全化判断比率'!BR10="","",'各会計、関係団体の財政状況及び健全化判断比率'!BR10)</f>
        <v/>
      </c>
      <c r="DH37" s="654"/>
      <c r="DI37" s="214"/>
      <c r="DJ37" s="182"/>
      <c r="DK37" s="182"/>
      <c r="DL37" s="182"/>
      <c r="DM37" s="182"/>
      <c r="DN37" s="182"/>
      <c r="DO37" s="182"/>
    </row>
    <row r="38" spans="1:119" ht="32.25" customHeight="1" x14ac:dyDescent="0.2">
      <c r="A38" s="183"/>
      <c r="B38" s="209"/>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0"/>
      <c r="U38" s="652" t="str">
        <f t="shared" si="4"/>
        <v/>
      </c>
      <c r="V38" s="652"/>
      <c r="W38" s="653"/>
      <c r="X38" s="653"/>
      <c r="Y38" s="653"/>
      <c r="Z38" s="653"/>
      <c r="AA38" s="653"/>
      <c r="AB38" s="653"/>
      <c r="AC38" s="653"/>
      <c r="AD38" s="653"/>
      <c r="AE38" s="653"/>
      <c r="AF38" s="653"/>
      <c r="AG38" s="653"/>
      <c r="AH38" s="653"/>
      <c r="AI38" s="653"/>
      <c r="AJ38" s="653"/>
      <c r="AK38" s="653"/>
      <c r="AL38" s="210"/>
      <c r="AM38" s="652" t="str">
        <f t="shared" si="0"/>
        <v/>
      </c>
      <c r="AN38" s="652"/>
      <c r="AO38" s="653"/>
      <c r="AP38" s="653"/>
      <c r="AQ38" s="653"/>
      <c r="AR38" s="653"/>
      <c r="AS38" s="653"/>
      <c r="AT38" s="653"/>
      <c r="AU38" s="653"/>
      <c r="AV38" s="653"/>
      <c r="AW38" s="653"/>
      <c r="AX38" s="653"/>
      <c r="AY38" s="653"/>
      <c r="AZ38" s="653"/>
      <c r="BA38" s="653"/>
      <c r="BB38" s="653"/>
      <c r="BC38" s="653"/>
      <c r="BD38" s="210"/>
      <c r="BE38" s="652" t="str">
        <f t="shared" si="1"/>
        <v/>
      </c>
      <c r="BF38" s="652"/>
      <c r="BG38" s="653"/>
      <c r="BH38" s="653"/>
      <c r="BI38" s="653"/>
      <c r="BJ38" s="653"/>
      <c r="BK38" s="653"/>
      <c r="BL38" s="653"/>
      <c r="BM38" s="653"/>
      <c r="BN38" s="653"/>
      <c r="BO38" s="653"/>
      <c r="BP38" s="653"/>
      <c r="BQ38" s="653"/>
      <c r="BR38" s="653"/>
      <c r="BS38" s="653"/>
      <c r="BT38" s="653"/>
      <c r="BU38" s="653"/>
      <c r="BV38" s="210"/>
      <c r="BW38" s="652">
        <f t="shared" si="2"/>
        <v>11</v>
      </c>
      <c r="BX38" s="652"/>
      <c r="BY38" s="653" t="str">
        <f>IF('各会計、関係団体の財政状況及び健全化判断比率'!B72="","",'各会計、関係団体の財政状況及び健全化判断比率'!B72)</f>
        <v>山梨県市町村総合事務組合　一般会計</v>
      </c>
      <c r="BZ38" s="653"/>
      <c r="CA38" s="653"/>
      <c r="CB38" s="653"/>
      <c r="CC38" s="653"/>
      <c r="CD38" s="653"/>
      <c r="CE38" s="653"/>
      <c r="CF38" s="653"/>
      <c r="CG38" s="653"/>
      <c r="CH38" s="653"/>
      <c r="CI38" s="653"/>
      <c r="CJ38" s="653"/>
      <c r="CK38" s="653"/>
      <c r="CL38" s="653"/>
      <c r="CM38" s="653"/>
      <c r="CN38" s="210"/>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07"/>
      <c r="DG38" s="654" t="str">
        <f>IF('各会計、関係団体の財政状況及び健全化判断比率'!BR11="","",'各会計、関係団体の財政状況及び健全化判断比率'!BR11)</f>
        <v/>
      </c>
      <c r="DH38" s="654"/>
      <c r="DI38" s="214"/>
      <c r="DJ38" s="182"/>
      <c r="DK38" s="182"/>
      <c r="DL38" s="182"/>
      <c r="DM38" s="182"/>
      <c r="DN38" s="182"/>
      <c r="DO38" s="182"/>
    </row>
    <row r="39" spans="1:119" ht="32.25" customHeight="1" x14ac:dyDescent="0.2">
      <c r="A39" s="183"/>
      <c r="B39" s="209"/>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0"/>
      <c r="U39" s="652" t="str">
        <f t="shared" si="4"/>
        <v/>
      </c>
      <c r="V39" s="652"/>
      <c r="W39" s="653"/>
      <c r="X39" s="653"/>
      <c r="Y39" s="653"/>
      <c r="Z39" s="653"/>
      <c r="AA39" s="653"/>
      <c r="AB39" s="653"/>
      <c r="AC39" s="653"/>
      <c r="AD39" s="653"/>
      <c r="AE39" s="653"/>
      <c r="AF39" s="653"/>
      <c r="AG39" s="653"/>
      <c r="AH39" s="653"/>
      <c r="AI39" s="653"/>
      <c r="AJ39" s="653"/>
      <c r="AK39" s="653"/>
      <c r="AL39" s="210"/>
      <c r="AM39" s="652" t="str">
        <f t="shared" si="0"/>
        <v/>
      </c>
      <c r="AN39" s="652"/>
      <c r="AO39" s="653"/>
      <c r="AP39" s="653"/>
      <c r="AQ39" s="653"/>
      <c r="AR39" s="653"/>
      <c r="AS39" s="653"/>
      <c r="AT39" s="653"/>
      <c r="AU39" s="653"/>
      <c r="AV39" s="653"/>
      <c r="AW39" s="653"/>
      <c r="AX39" s="653"/>
      <c r="AY39" s="653"/>
      <c r="AZ39" s="653"/>
      <c r="BA39" s="653"/>
      <c r="BB39" s="653"/>
      <c r="BC39" s="653"/>
      <c r="BD39" s="210"/>
      <c r="BE39" s="652" t="str">
        <f t="shared" si="1"/>
        <v/>
      </c>
      <c r="BF39" s="652"/>
      <c r="BG39" s="653"/>
      <c r="BH39" s="653"/>
      <c r="BI39" s="653"/>
      <c r="BJ39" s="653"/>
      <c r="BK39" s="653"/>
      <c r="BL39" s="653"/>
      <c r="BM39" s="653"/>
      <c r="BN39" s="653"/>
      <c r="BO39" s="653"/>
      <c r="BP39" s="653"/>
      <c r="BQ39" s="653"/>
      <c r="BR39" s="653"/>
      <c r="BS39" s="653"/>
      <c r="BT39" s="653"/>
      <c r="BU39" s="653"/>
      <c r="BV39" s="210"/>
      <c r="BW39" s="652">
        <f t="shared" si="2"/>
        <v>12</v>
      </c>
      <c r="BX39" s="652"/>
      <c r="BY39" s="653" t="str">
        <f>IF('各会計、関係団体の財政状況及び健全化判断比率'!B73="","",'各会計、関係団体の財政状況及び健全化判断比率'!B73)</f>
        <v>山梨県市町村総合事務組合　行政手続きの電子化事業及び会館管理・研修事業特別会計</v>
      </c>
      <c r="BZ39" s="653"/>
      <c r="CA39" s="653"/>
      <c r="CB39" s="653"/>
      <c r="CC39" s="653"/>
      <c r="CD39" s="653"/>
      <c r="CE39" s="653"/>
      <c r="CF39" s="653"/>
      <c r="CG39" s="653"/>
      <c r="CH39" s="653"/>
      <c r="CI39" s="653"/>
      <c r="CJ39" s="653"/>
      <c r="CK39" s="653"/>
      <c r="CL39" s="653"/>
      <c r="CM39" s="653"/>
      <c r="CN39" s="210"/>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07"/>
      <c r="DG39" s="654" t="str">
        <f>IF('各会計、関係団体の財政状況及び健全化判断比率'!BR12="","",'各会計、関係団体の財政状況及び健全化判断比率'!BR12)</f>
        <v/>
      </c>
      <c r="DH39" s="654"/>
      <c r="DI39" s="214"/>
      <c r="DJ39" s="182"/>
      <c r="DK39" s="182"/>
      <c r="DL39" s="182"/>
      <c r="DM39" s="182"/>
      <c r="DN39" s="182"/>
      <c r="DO39" s="182"/>
    </row>
    <row r="40" spans="1:119" ht="32.25" customHeight="1" x14ac:dyDescent="0.2">
      <c r="A40" s="183"/>
      <c r="B40" s="209"/>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0"/>
      <c r="U40" s="652" t="str">
        <f t="shared" si="4"/>
        <v/>
      </c>
      <c r="V40" s="652"/>
      <c r="W40" s="653"/>
      <c r="X40" s="653"/>
      <c r="Y40" s="653"/>
      <c r="Z40" s="653"/>
      <c r="AA40" s="653"/>
      <c r="AB40" s="653"/>
      <c r="AC40" s="653"/>
      <c r="AD40" s="653"/>
      <c r="AE40" s="653"/>
      <c r="AF40" s="653"/>
      <c r="AG40" s="653"/>
      <c r="AH40" s="653"/>
      <c r="AI40" s="653"/>
      <c r="AJ40" s="653"/>
      <c r="AK40" s="653"/>
      <c r="AL40" s="210"/>
      <c r="AM40" s="652" t="str">
        <f t="shared" si="0"/>
        <v/>
      </c>
      <c r="AN40" s="652"/>
      <c r="AO40" s="653"/>
      <c r="AP40" s="653"/>
      <c r="AQ40" s="653"/>
      <c r="AR40" s="653"/>
      <c r="AS40" s="653"/>
      <c r="AT40" s="653"/>
      <c r="AU40" s="653"/>
      <c r="AV40" s="653"/>
      <c r="AW40" s="653"/>
      <c r="AX40" s="653"/>
      <c r="AY40" s="653"/>
      <c r="AZ40" s="653"/>
      <c r="BA40" s="653"/>
      <c r="BB40" s="653"/>
      <c r="BC40" s="653"/>
      <c r="BD40" s="210"/>
      <c r="BE40" s="652" t="str">
        <f t="shared" si="1"/>
        <v/>
      </c>
      <c r="BF40" s="652"/>
      <c r="BG40" s="653"/>
      <c r="BH40" s="653"/>
      <c r="BI40" s="653"/>
      <c r="BJ40" s="653"/>
      <c r="BK40" s="653"/>
      <c r="BL40" s="653"/>
      <c r="BM40" s="653"/>
      <c r="BN40" s="653"/>
      <c r="BO40" s="653"/>
      <c r="BP40" s="653"/>
      <c r="BQ40" s="653"/>
      <c r="BR40" s="653"/>
      <c r="BS40" s="653"/>
      <c r="BT40" s="653"/>
      <c r="BU40" s="653"/>
      <c r="BV40" s="210"/>
      <c r="BW40" s="652">
        <f t="shared" si="2"/>
        <v>13</v>
      </c>
      <c r="BX40" s="652"/>
      <c r="BY40" s="653" t="str">
        <f>IF('各会計、関係団体の財政状況及び健全化判断比率'!B74="","",'各会計、関係団体の財政状況及び健全化判断比率'!B74)</f>
        <v>山梨県市町村総合事務組合　一般廃棄物最終処分場事業特別会計</v>
      </c>
      <c r="BZ40" s="653"/>
      <c r="CA40" s="653"/>
      <c r="CB40" s="653"/>
      <c r="CC40" s="653"/>
      <c r="CD40" s="653"/>
      <c r="CE40" s="653"/>
      <c r="CF40" s="653"/>
      <c r="CG40" s="653"/>
      <c r="CH40" s="653"/>
      <c r="CI40" s="653"/>
      <c r="CJ40" s="653"/>
      <c r="CK40" s="653"/>
      <c r="CL40" s="653"/>
      <c r="CM40" s="653"/>
      <c r="CN40" s="210"/>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07"/>
      <c r="DG40" s="654" t="str">
        <f>IF('各会計、関係団体の財政状況及び健全化判断比率'!BR13="","",'各会計、関係団体の財政状況及び健全化判断比率'!BR13)</f>
        <v/>
      </c>
      <c r="DH40" s="654"/>
      <c r="DI40" s="214"/>
      <c r="DJ40" s="182"/>
      <c r="DK40" s="182"/>
      <c r="DL40" s="182"/>
      <c r="DM40" s="182"/>
      <c r="DN40" s="182"/>
      <c r="DO40" s="182"/>
    </row>
    <row r="41" spans="1:119" ht="32.25" customHeight="1" x14ac:dyDescent="0.2">
      <c r="A41" s="183"/>
      <c r="B41" s="209"/>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0"/>
      <c r="U41" s="652" t="str">
        <f t="shared" si="4"/>
        <v/>
      </c>
      <c r="V41" s="652"/>
      <c r="W41" s="653"/>
      <c r="X41" s="653"/>
      <c r="Y41" s="653"/>
      <c r="Z41" s="653"/>
      <c r="AA41" s="653"/>
      <c r="AB41" s="653"/>
      <c r="AC41" s="653"/>
      <c r="AD41" s="653"/>
      <c r="AE41" s="653"/>
      <c r="AF41" s="653"/>
      <c r="AG41" s="653"/>
      <c r="AH41" s="653"/>
      <c r="AI41" s="653"/>
      <c r="AJ41" s="653"/>
      <c r="AK41" s="653"/>
      <c r="AL41" s="210"/>
      <c r="AM41" s="652" t="str">
        <f t="shared" si="0"/>
        <v/>
      </c>
      <c r="AN41" s="652"/>
      <c r="AO41" s="653"/>
      <c r="AP41" s="653"/>
      <c r="AQ41" s="653"/>
      <c r="AR41" s="653"/>
      <c r="AS41" s="653"/>
      <c r="AT41" s="653"/>
      <c r="AU41" s="653"/>
      <c r="AV41" s="653"/>
      <c r="AW41" s="653"/>
      <c r="AX41" s="653"/>
      <c r="AY41" s="653"/>
      <c r="AZ41" s="653"/>
      <c r="BA41" s="653"/>
      <c r="BB41" s="653"/>
      <c r="BC41" s="653"/>
      <c r="BD41" s="210"/>
      <c r="BE41" s="652" t="str">
        <f t="shared" si="1"/>
        <v/>
      </c>
      <c r="BF41" s="652"/>
      <c r="BG41" s="653"/>
      <c r="BH41" s="653"/>
      <c r="BI41" s="653"/>
      <c r="BJ41" s="653"/>
      <c r="BK41" s="653"/>
      <c r="BL41" s="653"/>
      <c r="BM41" s="653"/>
      <c r="BN41" s="653"/>
      <c r="BO41" s="653"/>
      <c r="BP41" s="653"/>
      <c r="BQ41" s="653"/>
      <c r="BR41" s="653"/>
      <c r="BS41" s="653"/>
      <c r="BT41" s="653"/>
      <c r="BU41" s="653"/>
      <c r="BV41" s="210"/>
      <c r="BW41" s="652">
        <f t="shared" si="2"/>
        <v>14</v>
      </c>
      <c r="BX41" s="652"/>
      <c r="BY41" s="653" t="str">
        <f>IF('各会計、関係団体の財政状況及び健全化判断比率'!B75="","",'各会計、関係団体の財政状況及び健全化判断比率'!B75)</f>
        <v>山梨県市町村総合事務組合　入札参加資格審査事業特別会計</v>
      </c>
      <c r="BZ41" s="653"/>
      <c r="CA41" s="653"/>
      <c r="CB41" s="653"/>
      <c r="CC41" s="653"/>
      <c r="CD41" s="653"/>
      <c r="CE41" s="653"/>
      <c r="CF41" s="653"/>
      <c r="CG41" s="653"/>
      <c r="CH41" s="653"/>
      <c r="CI41" s="653"/>
      <c r="CJ41" s="653"/>
      <c r="CK41" s="653"/>
      <c r="CL41" s="653"/>
      <c r="CM41" s="653"/>
      <c r="CN41" s="210"/>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07"/>
      <c r="DG41" s="654" t="str">
        <f>IF('各会計、関係団体の財政状況及び健全化判断比率'!BR14="","",'各会計、関係団体の財政状況及び健全化判断比率'!BR14)</f>
        <v/>
      </c>
      <c r="DH41" s="654"/>
      <c r="DI41" s="214"/>
      <c r="DJ41" s="182"/>
      <c r="DK41" s="182"/>
      <c r="DL41" s="182"/>
      <c r="DM41" s="182"/>
      <c r="DN41" s="182"/>
      <c r="DO41" s="182"/>
    </row>
    <row r="42" spans="1:119" ht="32.25" customHeight="1" x14ac:dyDescent="0.2">
      <c r="A42" s="182"/>
      <c r="B42" s="209"/>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0"/>
      <c r="U42" s="652" t="str">
        <f t="shared" si="4"/>
        <v/>
      </c>
      <c r="V42" s="652"/>
      <c r="W42" s="653"/>
      <c r="X42" s="653"/>
      <c r="Y42" s="653"/>
      <c r="Z42" s="653"/>
      <c r="AA42" s="653"/>
      <c r="AB42" s="653"/>
      <c r="AC42" s="653"/>
      <c r="AD42" s="653"/>
      <c r="AE42" s="653"/>
      <c r="AF42" s="653"/>
      <c r="AG42" s="653"/>
      <c r="AH42" s="653"/>
      <c r="AI42" s="653"/>
      <c r="AJ42" s="653"/>
      <c r="AK42" s="653"/>
      <c r="AL42" s="210"/>
      <c r="AM42" s="652" t="str">
        <f t="shared" si="0"/>
        <v/>
      </c>
      <c r="AN42" s="652"/>
      <c r="AO42" s="653"/>
      <c r="AP42" s="653"/>
      <c r="AQ42" s="653"/>
      <c r="AR42" s="653"/>
      <c r="AS42" s="653"/>
      <c r="AT42" s="653"/>
      <c r="AU42" s="653"/>
      <c r="AV42" s="653"/>
      <c r="AW42" s="653"/>
      <c r="AX42" s="653"/>
      <c r="AY42" s="653"/>
      <c r="AZ42" s="653"/>
      <c r="BA42" s="653"/>
      <c r="BB42" s="653"/>
      <c r="BC42" s="653"/>
      <c r="BD42" s="210"/>
      <c r="BE42" s="652" t="str">
        <f t="shared" si="1"/>
        <v/>
      </c>
      <c r="BF42" s="652"/>
      <c r="BG42" s="653"/>
      <c r="BH42" s="653"/>
      <c r="BI42" s="653"/>
      <c r="BJ42" s="653"/>
      <c r="BK42" s="653"/>
      <c r="BL42" s="653"/>
      <c r="BM42" s="653"/>
      <c r="BN42" s="653"/>
      <c r="BO42" s="653"/>
      <c r="BP42" s="653"/>
      <c r="BQ42" s="653"/>
      <c r="BR42" s="653"/>
      <c r="BS42" s="653"/>
      <c r="BT42" s="653"/>
      <c r="BU42" s="653"/>
      <c r="BV42" s="210"/>
      <c r="BW42" s="652">
        <f t="shared" si="2"/>
        <v>15</v>
      </c>
      <c r="BX42" s="652"/>
      <c r="BY42" s="653" t="str">
        <f>IF('各会計、関係団体の財政状況及び健全化判断比率'!B76="","",'各会計、関係団体の財政状況及び健全化判断比率'!B76)</f>
        <v>山梨県市町村総合事務組合　交通災害共済事業特別会計</v>
      </c>
      <c r="BZ42" s="653"/>
      <c r="CA42" s="653"/>
      <c r="CB42" s="653"/>
      <c r="CC42" s="653"/>
      <c r="CD42" s="653"/>
      <c r="CE42" s="653"/>
      <c r="CF42" s="653"/>
      <c r="CG42" s="653"/>
      <c r="CH42" s="653"/>
      <c r="CI42" s="653"/>
      <c r="CJ42" s="653"/>
      <c r="CK42" s="653"/>
      <c r="CL42" s="653"/>
      <c r="CM42" s="653"/>
      <c r="CN42" s="210"/>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07"/>
      <c r="DG42" s="654" t="str">
        <f>IF('各会計、関係団体の財政状況及び健全化判断比率'!BR15="","",'各会計、関係団体の財政状況及び健全化判断比率'!BR15)</f>
        <v/>
      </c>
      <c r="DH42" s="654"/>
      <c r="DI42" s="214"/>
      <c r="DJ42" s="182"/>
      <c r="DK42" s="182"/>
      <c r="DL42" s="182"/>
      <c r="DM42" s="182"/>
      <c r="DN42" s="182"/>
      <c r="DO42" s="182"/>
    </row>
    <row r="43" spans="1:119" ht="32.25" customHeight="1" x14ac:dyDescent="0.2">
      <c r="A43" s="182"/>
      <c r="B43" s="209"/>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0"/>
      <c r="U43" s="652" t="str">
        <f t="shared" si="4"/>
        <v/>
      </c>
      <c r="V43" s="652"/>
      <c r="W43" s="653"/>
      <c r="X43" s="653"/>
      <c r="Y43" s="653"/>
      <c r="Z43" s="653"/>
      <c r="AA43" s="653"/>
      <c r="AB43" s="653"/>
      <c r="AC43" s="653"/>
      <c r="AD43" s="653"/>
      <c r="AE43" s="653"/>
      <c r="AF43" s="653"/>
      <c r="AG43" s="653"/>
      <c r="AH43" s="653"/>
      <c r="AI43" s="653"/>
      <c r="AJ43" s="653"/>
      <c r="AK43" s="653"/>
      <c r="AL43" s="210"/>
      <c r="AM43" s="652" t="str">
        <f t="shared" si="0"/>
        <v/>
      </c>
      <c r="AN43" s="652"/>
      <c r="AO43" s="653"/>
      <c r="AP43" s="653"/>
      <c r="AQ43" s="653"/>
      <c r="AR43" s="653"/>
      <c r="AS43" s="653"/>
      <c r="AT43" s="653"/>
      <c r="AU43" s="653"/>
      <c r="AV43" s="653"/>
      <c r="AW43" s="653"/>
      <c r="AX43" s="653"/>
      <c r="AY43" s="653"/>
      <c r="AZ43" s="653"/>
      <c r="BA43" s="653"/>
      <c r="BB43" s="653"/>
      <c r="BC43" s="653"/>
      <c r="BD43" s="210"/>
      <c r="BE43" s="652" t="str">
        <f t="shared" si="1"/>
        <v/>
      </c>
      <c r="BF43" s="652"/>
      <c r="BG43" s="653"/>
      <c r="BH43" s="653"/>
      <c r="BI43" s="653"/>
      <c r="BJ43" s="653"/>
      <c r="BK43" s="653"/>
      <c r="BL43" s="653"/>
      <c r="BM43" s="653"/>
      <c r="BN43" s="653"/>
      <c r="BO43" s="653"/>
      <c r="BP43" s="653"/>
      <c r="BQ43" s="653"/>
      <c r="BR43" s="653"/>
      <c r="BS43" s="653"/>
      <c r="BT43" s="653"/>
      <c r="BU43" s="653"/>
      <c r="BV43" s="210"/>
      <c r="BW43" s="652">
        <f t="shared" si="2"/>
        <v>16</v>
      </c>
      <c r="BX43" s="652"/>
      <c r="BY43" s="653" t="str">
        <f>IF('各会計、関係団体の財政状況及び健全化判断比率'!B77="","",'各会計、関係団体の財政状況及び健全化判断比率'!B77)</f>
        <v>青木が原ごみ処理組合</v>
      </c>
      <c r="BZ43" s="653"/>
      <c r="CA43" s="653"/>
      <c r="CB43" s="653"/>
      <c r="CC43" s="653"/>
      <c r="CD43" s="653"/>
      <c r="CE43" s="653"/>
      <c r="CF43" s="653"/>
      <c r="CG43" s="653"/>
      <c r="CH43" s="653"/>
      <c r="CI43" s="653"/>
      <c r="CJ43" s="653"/>
      <c r="CK43" s="653"/>
      <c r="CL43" s="653"/>
      <c r="CM43" s="653"/>
      <c r="CN43" s="210"/>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07"/>
      <c r="DG43" s="654" t="str">
        <f>IF('各会計、関係団体の財政状況及び健全化判断比率'!BR16="","",'各会計、関係団体の財政状況及び健全化判断比率'!BR16)</f>
        <v/>
      </c>
      <c r="DH43" s="654"/>
      <c r="DI43" s="214"/>
      <c r="DJ43" s="182"/>
      <c r="DK43" s="182"/>
      <c r="DL43" s="182"/>
      <c r="DM43" s="182"/>
      <c r="DN43" s="182"/>
      <c r="DO43" s="182"/>
    </row>
    <row r="44" spans="1:119" ht="13.5" customHeight="1" thickBot="1" x14ac:dyDescent="0.25">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2">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2">
      <c r="B46" s="182" t="s">
        <v>201</v>
      </c>
      <c r="C46" s="182"/>
      <c r="D46" s="182"/>
      <c r="E46" s="182" t="s">
        <v>202</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2">
      <c r="B47" s="182"/>
      <c r="C47" s="182"/>
      <c r="D47" s="182"/>
      <c r="E47" s="182" t="s">
        <v>203</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2">
      <c r="B48" s="182"/>
      <c r="C48" s="182"/>
      <c r="D48" s="182"/>
      <c r="E48" s="182" t="s">
        <v>204</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2">
      <c r="E49" s="218" t="s">
        <v>205</v>
      </c>
    </row>
    <row r="50" spans="5:5" x14ac:dyDescent="0.2">
      <c r="E50" s="184" t="s">
        <v>206</v>
      </c>
    </row>
    <row r="51" spans="5:5" x14ac:dyDescent="0.2">
      <c r="E51" s="184" t="s">
        <v>207</v>
      </c>
    </row>
    <row r="52" spans="5:5" x14ac:dyDescent="0.2">
      <c r="E52" s="184" t="s">
        <v>208</v>
      </c>
    </row>
    <row r="53" spans="5:5" x14ac:dyDescent="0.2"/>
    <row r="54" spans="5:5" x14ac:dyDescent="0.2"/>
    <row r="55" spans="5:5" x14ac:dyDescent="0.2"/>
    <row r="56" spans="5:5" x14ac:dyDescent="0.2"/>
  </sheetData>
  <sheetProtection algorithmName="SHA-512" hashValue="NtWj9rc/sFnn1ojNfpLqOlcdP1dYraZHZunaQjxoCU0HtzqwF/WQ2lpiookcMCs1XB82zsBO8/b0nLb+ghRivw==" saltValue="XW3gJhwMZKzSvKLTtNUJ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4" t="s">
        <v>567</v>
      </c>
      <c r="D34" s="1244"/>
      <c r="E34" s="1245"/>
      <c r="F34" s="32">
        <v>9.9700000000000006</v>
      </c>
      <c r="G34" s="33">
        <v>11</v>
      </c>
      <c r="H34" s="33">
        <v>8.64</v>
      </c>
      <c r="I34" s="33">
        <v>14.53</v>
      </c>
      <c r="J34" s="34">
        <v>14.09</v>
      </c>
      <c r="K34" s="22"/>
      <c r="L34" s="22"/>
      <c r="M34" s="22"/>
      <c r="N34" s="22"/>
      <c r="O34" s="22"/>
      <c r="P34" s="22"/>
    </row>
    <row r="35" spans="1:16" ht="39" customHeight="1" x14ac:dyDescent="0.2">
      <c r="A35" s="22"/>
      <c r="B35" s="35"/>
      <c r="C35" s="1238" t="s">
        <v>568</v>
      </c>
      <c r="D35" s="1239"/>
      <c r="E35" s="1240"/>
      <c r="F35" s="36">
        <v>4.71</v>
      </c>
      <c r="G35" s="37">
        <v>5.77</v>
      </c>
      <c r="H35" s="37">
        <v>6.14</v>
      </c>
      <c r="I35" s="37">
        <v>3.24</v>
      </c>
      <c r="J35" s="38">
        <v>2.11</v>
      </c>
      <c r="K35" s="22"/>
      <c r="L35" s="22"/>
      <c r="M35" s="22"/>
      <c r="N35" s="22"/>
      <c r="O35" s="22"/>
      <c r="P35" s="22"/>
    </row>
    <row r="36" spans="1:16" ht="39" customHeight="1" x14ac:dyDescent="0.2">
      <c r="A36" s="22"/>
      <c r="B36" s="35"/>
      <c r="C36" s="1238" t="s">
        <v>569</v>
      </c>
      <c r="D36" s="1239"/>
      <c r="E36" s="1240"/>
      <c r="F36" s="36">
        <v>1.81</v>
      </c>
      <c r="G36" s="37">
        <v>0.95</v>
      </c>
      <c r="H36" s="37">
        <v>0.35</v>
      </c>
      <c r="I36" s="37">
        <v>0.91</v>
      </c>
      <c r="J36" s="38">
        <v>2.0099999999999998</v>
      </c>
      <c r="K36" s="22"/>
      <c r="L36" s="22"/>
      <c r="M36" s="22"/>
      <c r="N36" s="22"/>
      <c r="O36" s="22"/>
      <c r="P36" s="22"/>
    </row>
    <row r="37" spans="1:16" ht="39" customHeight="1" x14ac:dyDescent="0.2">
      <c r="A37" s="22"/>
      <c r="B37" s="35"/>
      <c r="C37" s="1238" t="s">
        <v>570</v>
      </c>
      <c r="D37" s="1239"/>
      <c r="E37" s="1240"/>
      <c r="F37" s="36">
        <v>0.08</v>
      </c>
      <c r="G37" s="37">
        <v>0.88</v>
      </c>
      <c r="H37" s="37">
        <v>0.08</v>
      </c>
      <c r="I37" s="37">
        <v>7.0000000000000007E-2</v>
      </c>
      <c r="J37" s="38">
        <v>0.05</v>
      </c>
      <c r="K37" s="22"/>
      <c r="L37" s="22"/>
      <c r="M37" s="22"/>
      <c r="N37" s="22"/>
      <c r="O37" s="22"/>
      <c r="P37" s="22"/>
    </row>
    <row r="38" spans="1:16" ht="39" customHeight="1" x14ac:dyDescent="0.2">
      <c r="A38" s="22"/>
      <c r="B38" s="35"/>
      <c r="C38" s="1238" t="s">
        <v>571</v>
      </c>
      <c r="D38" s="1239"/>
      <c r="E38" s="1240"/>
      <c r="F38" s="36">
        <v>0</v>
      </c>
      <c r="G38" s="37">
        <v>0</v>
      </c>
      <c r="H38" s="37">
        <v>0</v>
      </c>
      <c r="I38" s="37">
        <v>0</v>
      </c>
      <c r="J38" s="38">
        <v>0</v>
      </c>
      <c r="K38" s="22"/>
      <c r="L38" s="22"/>
      <c r="M38" s="22"/>
      <c r="N38" s="22"/>
      <c r="O38" s="22"/>
      <c r="P38" s="22"/>
    </row>
    <row r="39" spans="1:16" ht="39" customHeight="1" x14ac:dyDescent="0.2">
      <c r="A39" s="22"/>
      <c r="B39" s="35"/>
      <c r="C39" s="1238" t="s">
        <v>572</v>
      </c>
      <c r="D39" s="1239"/>
      <c r="E39" s="1240"/>
      <c r="F39" s="36">
        <v>0</v>
      </c>
      <c r="G39" s="37">
        <v>0</v>
      </c>
      <c r="H39" s="37">
        <v>0</v>
      </c>
      <c r="I39" s="37">
        <v>0</v>
      </c>
      <c r="J39" s="38">
        <v>0</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573</v>
      </c>
      <c r="D42" s="1239"/>
      <c r="E42" s="1240"/>
      <c r="F42" s="36" t="s">
        <v>517</v>
      </c>
      <c r="G42" s="37" t="s">
        <v>517</v>
      </c>
      <c r="H42" s="37" t="s">
        <v>517</v>
      </c>
      <c r="I42" s="37" t="s">
        <v>517</v>
      </c>
      <c r="J42" s="38" t="s">
        <v>517</v>
      </c>
      <c r="K42" s="22"/>
      <c r="L42" s="22"/>
      <c r="M42" s="22"/>
      <c r="N42" s="22"/>
      <c r="O42" s="22"/>
      <c r="P42" s="22"/>
    </row>
    <row r="43" spans="1:16" ht="39" customHeight="1" thickBot="1" x14ac:dyDescent="0.25">
      <c r="A43" s="22"/>
      <c r="B43" s="40"/>
      <c r="C43" s="1241" t="s">
        <v>574</v>
      </c>
      <c r="D43" s="1242"/>
      <c r="E43" s="1243"/>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LmBqnPcUmOwgGnrU+88eIl1SZi9rVSWTixLQIJoYYLVdD6SA+dMCSzlFhtmnKD04cPcuBc6s0UzHhZwMSAjOQ==" saltValue="GcZKiARkA8EiUwMFbqij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52</v>
      </c>
      <c r="L45" s="60">
        <v>68</v>
      </c>
      <c r="M45" s="60">
        <v>78</v>
      </c>
      <c r="N45" s="60">
        <v>79</v>
      </c>
      <c r="O45" s="61">
        <v>83</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2">
      <c r="A48" s="48"/>
      <c r="B48" s="1248"/>
      <c r="C48" s="1249"/>
      <c r="D48" s="62"/>
      <c r="E48" s="1254" t="s">
        <v>15</v>
      </c>
      <c r="F48" s="1254"/>
      <c r="G48" s="1254"/>
      <c r="H48" s="1254"/>
      <c r="I48" s="1254"/>
      <c r="J48" s="1255"/>
      <c r="K48" s="63" t="s">
        <v>517</v>
      </c>
      <c r="L48" s="64" t="s">
        <v>517</v>
      </c>
      <c r="M48" s="64" t="s">
        <v>517</v>
      </c>
      <c r="N48" s="64" t="s">
        <v>517</v>
      </c>
      <c r="O48" s="65" t="s">
        <v>517</v>
      </c>
      <c r="P48" s="48"/>
      <c r="Q48" s="48"/>
      <c r="R48" s="48"/>
      <c r="S48" s="48"/>
      <c r="T48" s="48"/>
      <c r="U48" s="48"/>
    </row>
    <row r="49" spans="1:21" ht="30.75" customHeight="1" x14ac:dyDescent="0.2">
      <c r="A49" s="48"/>
      <c r="B49" s="1248"/>
      <c r="C49" s="1249"/>
      <c r="D49" s="62"/>
      <c r="E49" s="1254" t="s">
        <v>16</v>
      </c>
      <c r="F49" s="1254"/>
      <c r="G49" s="1254"/>
      <c r="H49" s="1254"/>
      <c r="I49" s="1254"/>
      <c r="J49" s="1255"/>
      <c r="K49" s="63">
        <v>6</v>
      </c>
      <c r="L49" s="64">
        <v>14</v>
      </c>
      <c r="M49" s="64">
        <v>17</v>
      </c>
      <c r="N49" s="64">
        <v>16</v>
      </c>
      <c r="O49" s="65">
        <v>19</v>
      </c>
      <c r="P49" s="48"/>
      <c r="Q49" s="48"/>
      <c r="R49" s="48"/>
      <c r="S49" s="48"/>
      <c r="T49" s="48"/>
      <c r="U49" s="48"/>
    </row>
    <row r="50" spans="1:21" ht="30.75" customHeight="1" x14ac:dyDescent="0.2">
      <c r="A50" s="48"/>
      <c r="B50" s="1248"/>
      <c r="C50" s="1249"/>
      <c r="D50" s="62"/>
      <c r="E50" s="1254" t="s">
        <v>17</v>
      </c>
      <c r="F50" s="1254"/>
      <c r="G50" s="1254"/>
      <c r="H50" s="1254"/>
      <c r="I50" s="1254"/>
      <c r="J50" s="1255"/>
      <c r="K50" s="63">
        <v>11</v>
      </c>
      <c r="L50" s="64">
        <v>11</v>
      </c>
      <c r="M50" s="64">
        <v>8</v>
      </c>
      <c r="N50" s="64">
        <v>8</v>
      </c>
      <c r="O50" s="65">
        <v>8</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105</v>
      </c>
      <c r="L52" s="64">
        <v>112</v>
      </c>
      <c r="M52" s="64">
        <v>129</v>
      </c>
      <c r="N52" s="64">
        <v>131</v>
      </c>
      <c r="O52" s="65">
        <v>139</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-36</v>
      </c>
      <c r="L53" s="69">
        <v>-19</v>
      </c>
      <c r="M53" s="69">
        <v>-26</v>
      </c>
      <c r="N53" s="69">
        <v>-28</v>
      </c>
      <c r="O53" s="70">
        <v>-29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62" t="s">
        <v>25</v>
      </c>
      <c r="C57" s="1263"/>
      <c r="D57" s="1266" t="s">
        <v>26</v>
      </c>
      <c r="E57" s="1267"/>
      <c r="F57" s="1267"/>
      <c r="G57" s="1267"/>
      <c r="H57" s="1267"/>
      <c r="I57" s="1267"/>
      <c r="J57" s="1268"/>
      <c r="K57" s="83" t="s">
        <v>596</v>
      </c>
      <c r="L57" s="83" t="s">
        <v>596</v>
      </c>
      <c r="M57" s="83" t="s">
        <v>596</v>
      </c>
      <c r="N57" s="83" t="s">
        <v>596</v>
      </c>
      <c r="O57" s="83" t="s">
        <v>596</v>
      </c>
    </row>
    <row r="58" spans="1:21" ht="31.5" customHeight="1" thickBot="1" x14ac:dyDescent="0.25">
      <c r="B58" s="1264"/>
      <c r="C58" s="1265"/>
      <c r="D58" s="1269" t="s">
        <v>27</v>
      </c>
      <c r="E58" s="1270"/>
      <c r="F58" s="1270"/>
      <c r="G58" s="1270"/>
      <c r="H58" s="1270"/>
      <c r="I58" s="1270"/>
      <c r="J58" s="1271"/>
      <c r="K58" s="84" t="s">
        <v>596</v>
      </c>
      <c r="L58" s="84" t="s">
        <v>596</v>
      </c>
      <c r="M58" s="84" t="s">
        <v>596</v>
      </c>
      <c r="N58" s="84" t="s">
        <v>596</v>
      </c>
      <c r="O58" s="84" t="s">
        <v>596</v>
      </c>
    </row>
    <row r="59" spans="1:21" ht="24" customHeight="1" x14ac:dyDescent="0.2">
      <c r="B59" s="85"/>
      <c r="C59" s="85"/>
      <c r="D59" s="86" t="s">
        <v>28</v>
      </c>
      <c r="E59" s="87"/>
      <c r="F59" s="87"/>
      <c r="G59" s="87"/>
      <c r="H59" s="87"/>
      <c r="I59" s="87"/>
      <c r="J59" s="87"/>
      <c r="K59" s="87"/>
      <c r="L59" s="87"/>
      <c r="M59" s="87"/>
      <c r="N59" s="87"/>
      <c r="O59" s="87"/>
    </row>
    <row r="60" spans="1:21" ht="24" customHeight="1" x14ac:dyDescent="0.2">
      <c r="B60" s="88"/>
      <c r="C60" s="88"/>
      <c r="D60" s="86" t="s">
        <v>29</v>
      </c>
      <c r="E60" s="87"/>
      <c r="F60" s="87"/>
      <c r="G60" s="87"/>
      <c r="H60" s="87"/>
      <c r="I60" s="87"/>
      <c r="J60" s="87"/>
      <c r="K60" s="87"/>
      <c r="L60" s="87"/>
      <c r="M60" s="87"/>
      <c r="N60" s="87"/>
      <c r="O60" s="87"/>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YUMEVcOwvXeL7hfitiUGgyKnvIUwbOZLB+xirrIMh6wR1E/pbgeK58ogmXGe9ZNINYG9OThKCLzYUG3eU9NCQ==" saltValue="EmwYgDHvI4GSI7r0+o6W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89" customWidth="1"/>
    <col min="2" max="3" width="12.6640625" style="89" customWidth="1"/>
    <col min="4" max="4" width="11.6640625" style="89" customWidth="1"/>
    <col min="5" max="8" width="10.33203125" style="89" customWidth="1"/>
    <col min="9" max="13" width="16.33203125" style="89" customWidth="1"/>
    <col min="14" max="19" width="12.6640625" style="89" customWidth="1"/>
    <col min="20" max="16384" width="0" style="8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0" t="s">
        <v>9</v>
      </c>
    </row>
    <row r="40" spans="2:13" ht="27.75" customHeight="1" thickBot="1" x14ac:dyDescent="0.25">
      <c r="B40" s="91" t="s">
        <v>10</v>
      </c>
      <c r="C40" s="92"/>
      <c r="D40" s="92"/>
      <c r="E40" s="93"/>
      <c r="F40" s="93"/>
      <c r="G40" s="93"/>
      <c r="H40" s="94" t="s">
        <v>2</v>
      </c>
      <c r="I40" s="95" t="s">
        <v>559</v>
      </c>
      <c r="J40" s="96" t="s">
        <v>560</v>
      </c>
      <c r="K40" s="96" t="s">
        <v>561</v>
      </c>
      <c r="L40" s="96" t="s">
        <v>562</v>
      </c>
      <c r="M40" s="97" t="s">
        <v>563</v>
      </c>
    </row>
    <row r="41" spans="2:13" ht="27.75" customHeight="1" x14ac:dyDescent="0.2">
      <c r="B41" s="1272" t="s">
        <v>30</v>
      </c>
      <c r="C41" s="1273"/>
      <c r="D41" s="98"/>
      <c r="E41" s="1278" t="s">
        <v>31</v>
      </c>
      <c r="F41" s="1278"/>
      <c r="G41" s="1278"/>
      <c r="H41" s="1279"/>
      <c r="I41" s="99">
        <v>607</v>
      </c>
      <c r="J41" s="100">
        <v>549</v>
      </c>
      <c r="K41" s="100">
        <v>474</v>
      </c>
      <c r="L41" s="100">
        <v>443</v>
      </c>
      <c r="M41" s="101">
        <v>362</v>
      </c>
    </row>
    <row r="42" spans="2:13" ht="27.75" customHeight="1" x14ac:dyDescent="0.2">
      <c r="B42" s="1274"/>
      <c r="C42" s="1275"/>
      <c r="D42" s="102"/>
      <c r="E42" s="1280" t="s">
        <v>32</v>
      </c>
      <c r="F42" s="1280"/>
      <c r="G42" s="1280"/>
      <c r="H42" s="1281"/>
      <c r="I42" s="103">
        <v>80</v>
      </c>
      <c r="J42" s="104">
        <v>68</v>
      </c>
      <c r="K42" s="104">
        <v>61</v>
      </c>
      <c r="L42" s="104">
        <v>53</v>
      </c>
      <c r="M42" s="105">
        <v>45</v>
      </c>
    </row>
    <row r="43" spans="2:13" ht="27.75" customHeight="1" x14ac:dyDescent="0.2">
      <c r="B43" s="1274"/>
      <c r="C43" s="1275"/>
      <c r="D43" s="102"/>
      <c r="E43" s="1280" t="s">
        <v>33</v>
      </c>
      <c r="F43" s="1280"/>
      <c r="G43" s="1280"/>
      <c r="H43" s="1281"/>
      <c r="I43" s="103" t="s">
        <v>517</v>
      </c>
      <c r="J43" s="104" t="s">
        <v>517</v>
      </c>
      <c r="K43" s="104" t="s">
        <v>517</v>
      </c>
      <c r="L43" s="104" t="s">
        <v>517</v>
      </c>
      <c r="M43" s="105" t="s">
        <v>517</v>
      </c>
    </row>
    <row r="44" spans="2:13" ht="27.75" customHeight="1" x14ac:dyDescent="0.2">
      <c r="B44" s="1274"/>
      <c r="C44" s="1275"/>
      <c r="D44" s="102"/>
      <c r="E44" s="1280" t="s">
        <v>34</v>
      </c>
      <c r="F44" s="1280"/>
      <c r="G44" s="1280"/>
      <c r="H44" s="1281"/>
      <c r="I44" s="103">
        <v>202</v>
      </c>
      <c r="J44" s="104">
        <v>192</v>
      </c>
      <c r="K44" s="104">
        <v>179</v>
      </c>
      <c r="L44" s="104">
        <v>168</v>
      </c>
      <c r="M44" s="105">
        <v>169</v>
      </c>
    </row>
    <row r="45" spans="2:13" ht="27.75" customHeight="1" x14ac:dyDescent="0.2">
      <c r="B45" s="1274"/>
      <c r="C45" s="1275"/>
      <c r="D45" s="102"/>
      <c r="E45" s="1280" t="s">
        <v>35</v>
      </c>
      <c r="F45" s="1280"/>
      <c r="G45" s="1280"/>
      <c r="H45" s="1281"/>
      <c r="I45" s="103">
        <v>375</v>
      </c>
      <c r="J45" s="104">
        <v>313</v>
      </c>
      <c r="K45" s="104">
        <v>327</v>
      </c>
      <c r="L45" s="104">
        <v>316</v>
      </c>
      <c r="M45" s="105">
        <v>306</v>
      </c>
    </row>
    <row r="46" spans="2:13" ht="27.75" customHeight="1" x14ac:dyDescent="0.2">
      <c r="B46" s="1274"/>
      <c r="C46" s="1275"/>
      <c r="D46" s="106"/>
      <c r="E46" s="1280" t="s">
        <v>36</v>
      </c>
      <c r="F46" s="1280"/>
      <c r="G46" s="1280"/>
      <c r="H46" s="1281"/>
      <c r="I46" s="103" t="s">
        <v>517</v>
      </c>
      <c r="J46" s="104" t="s">
        <v>517</v>
      </c>
      <c r="K46" s="104" t="s">
        <v>517</v>
      </c>
      <c r="L46" s="104" t="s">
        <v>517</v>
      </c>
      <c r="M46" s="105" t="s">
        <v>517</v>
      </c>
    </row>
    <row r="47" spans="2:13" ht="27.75" customHeight="1" x14ac:dyDescent="0.2">
      <c r="B47" s="1274"/>
      <c r="C47" s="1275"/>
      <c r="D47" s="107"/>
      <c r="E47" s="1282" t="s">
        <v>37</v>
      </c>
      <c r="F47" s="1283"/>
      <c r="G47" s="1283"/>
      <c r="H47" s="1284"/>
      <c r="I47" s="103" t="s">
        <v>517</v>
      </c>
      <c r="J47" s="104" t="s">
        <v>517</v>
      </c>
      <c r="K47" s="104" t="s">
        <v>517</v>
      </c>
      <c r="L47" s="104" t="s">
        <v>517</v>
      </c>
      <c r="M47" s="105" t="s">
        <v>517</v>
      </c>
    </row>
    <row r="48" spans="2:13" ht="27.75" customHeight="1" x14ac:dyDescent="0.2">
      <c r="B48" s="1274"/>
      <c r="C48" s="1275"/>
      <c r="D48" s="102"/>
      <c r="E48" s="1280" t="s">
        <v>38</v>
      </c>
      <c r="F48" s="1280"/>
      <c r="G48" s="1280"/>
      <c r="H48" s="1281"/>
      <c r="I48" s="103" t="s">
        <v>517</v>
      </c>
      <c r="J48" s="104" t="s">
        <v>517</v>
      </c>
      <c r="K48" s="104" t="s">
        <v>517</v>
      </c>
      <c r="L48" s="104" t="s">
        <v>517</v>
      </c>
      <c r="M48" s="105" t="s">
        <v>517</v>
      </c>
    </row>
    <row r="49" spans="2:13" ht="27.75" customHeight="1" x14ac:dyDescent="0.2">
      <c r="B49" s="1276"/>
      <c r="C49" s="1277"/>
      <c r="D49" s="102"/>
      <c r="E49" s="1280" t="s">
        <v>39</v>
      </c>
      <c r="F49" s="1280"/>
      <c r="G49" s="1280"/>
      <c r="H49" s="1281"/>
      <c r="I49" s="103" t="s">
        <v>517</v>
      </c>
      <c r="J49" s="104" t="s">
        <v>517</v>
      </c>
      <c r="K49" s="104" t="s">
        <v>517</v>
      </c>
      <c r="L49" s="104" t="s">
        <v>517</v>
      </c>
      <c r="M49" s="105" t="s">
        <v>517</v>
      </c>
    </row>
    <row r="50" spans="2:13" ht="27.75" customHeight="1" x14ac:dyDescent="0.2">
      <c r="B50" s="1285" t="s">
        <v>40</v>
      </c>
      <c r="C50" s="1286"/>
      <c r="D50" s="108"/>
      <c r="E50" s="1280" t="s">
        <v>41</v>
      </c>
      <c r="F50" s="1280"/>
      <c r="G50" s="1280"/>
      <c r="H50" s="1281"/>
      <c r="I50" s="103">
        <v>3049</v>
      </c>
      <c r="J50" s="104">
        <v>3178</v>
      </c>
      <c r="K50" s="104">
        <v>3308</v>
      </c>
      <c r="L50" s="104">
        <v>3405</v>
      </c>
      <c r="M50" s="105">
        <v>3435</v>
      </c>
    </row>
    <row r="51" spans="2:13" ht="27.75" customHeight="1" x14ac:dyDescent="0.2">
      <c r="B51" s="1274"/>
      <c r="C51" s="1275"/>
      <c r="D51" s="102"/>
      <c r="E51" s="1280" t="s">
        <v>42</v>
      </c>
      <c r="F51" s="1280"/>
      <c r="G51" s="1280"/>
      <c r="H51" s="1281"/>
      <c r="I51" s="103" t="s">
        <v>517</v>
      </c>
      <c r="J51" s="104" t="s">
        <v>517</v>
      </c>
      <c r="K51" s="104" t="s">
        <v>517</v>
      </c>
      <c r="L51" s="104" t="s">
        <v>517</v>
      </c>
      <c r="M51" s="105" t="s">
        <v>517</v>
      </c>
    </row>
    <row r="52" spans="2:13" ht="27.75" customHeight="1" x14ac:dyDescent="0.2">
      <c r="B52" s="1276"/>
      <c r="C52" s="1277"/>
      <c r="D52" s="102"/>
      <c r="E52" s="1280" t="s">
        <v>43</v>
      </c>
      <c r="F52" s="1280"/>
      <c r="G52" s="1280"/>
      <c r="H52" s="1281"/>
      <c r="I52" s="103">
        <v>1736</v>
      </c>
      <c r="J52" s="104">
        <v>1735</v>
      </c>
      <c r="K52" s="104">
        <v>1747</v>
      </c>
      <c r="L52" s="104">
        <v>1724</v>
      </c>
      <c r="M52" s="105">
        <v>1674</v>
      </c>
    </row>
    <row r="53" spans="2:13" ht="27.75" customHeight="1" thickBot="1" x14ac:dyDescent="0.25">
      <c r="B53" s="1287" t="s">
        <v>44</v>
      </c>
      <c r="C53" s="1288"/>
      <c r="D53" s="109"/>
      <c r="E53" s="1289" t="s">
        <v>45</v>
      </c>
      <c r="F53" s="1289"/>
      <c r="G53" s="1289"/>
      <c r="H53" s="1290"/>
      <c r="I53" s="110">
        <v>-3521</v>
      </c>
      <c r="J53" s="111">
        <v>-3790</v>
      </c>
      <c r="K53" s="111">
        <v>-4015</v>
      </c>
      <c r="L53" s="111">
        <v>-4150</v>
      </c>
      <c r="M53" s="112">
        <v>-4227</v>
      </c>
    </row>
    <row r="54" spans="2:13" ht="27.75" customHeight="1" x14ac:dyDescent="0.2">
      <c r="B54" s="113" t="s">
        <v>46</v>
      </c>
      <c r="C54" s="114"/>
      <c r="D54" s="114"/>
      <c r="E54" s="115"/>
      <c r="F54" s="115"/>
      <c r="G54" s="115"/>
      <c r="H54" s="115"/>
      <c r="I54" s="116"/>
      <c r="J54" s="116"/>
      <c r="K54" s="116"/>
      <c r="L54" s="116"/>
      <c r="M54" s="116"/>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VpeSH/13OLvsyVgFUFDHLAQEL0Bq3y1rn5UJUqosYboU7Y/cThlvU6G9HSBPkwz/A5lRLOWQC+SOuh7164sZA==" saltValue="zLcPLyCeWvox2IaZqun7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7" t="s">
        <v>47</v>
      </c>
    </row>
    <row r="54" spans="2:8" ht="29.25" customHeight="1" thickBot="1" x14ac:dyDescent="0.3">
      <c r="B54" s="118" t="s">
        <v>1</v>
      </c>
      <c r="C54" s="119"/>
      <c r="D54" s="119"/>
      <c r="E54" s="120" t="s">
        <v>2</v>
      </c>
      <c r="F54" s="121" t="s">
        <v>561</v>
      </c>
      <c r="G54" s="121" t="s">
        <v>562</v>
      </c>
      <c r="H54" s="122" t="s">
        <v>563</v>
      </c>
    </row>
    <row r="55" spans="2:8" ht="52.5" customHeight="1" x14ac:dyDescent="0.2">
      <c r="B55" s="123"/>
      <c r="C55" s="1299" t="s">
        <v>48</v>
      </c>
      <c r="D55" s="1299"/>
      <c r="E55" s="1300"/>
      <c r="F55" s="124">
        <v>1728</v>
      </c>
      <c r="G55" s="124">
        <v>1607</v>
      </c>
      <c r="H55" s="125">
        <v>1380</v>
      </c>
    </row>
    <row r="56" spans="2:8" ht="52.5" customHeight="1" x14ac:dyDescent="0.2">
      <c r="B56" s="126"/>
      <c r="C56" s="1301" t="s">
        <v>49</v>
      </c>
      <c r="D56" s="1301"/>
      <c r="E56" s="1302"/>
      <c r="F56" s="127">
        <v>61</v>
      </c>
      <c r="G56" s="127">
        <v>61</v>
      </c>
      <c r="H56" s="128">
        <v>61</v>
      </c>
    </row>
    <row r="57" spans="2:8" ht="53.25" customHeight="1" x14ac:dyDescent="0.2">
      <c r="B57" s="126"/>
      <c r="C57" s="1303" t="s">
        <v>50</v>
      </c>
      <c r="D57" s="1303"/>
      <c r="E57" s="1304"/>
      <c r="F57" s="129">
        <v>1339</v>
      </c>
      <c r="G57" s="129">
        <v>1522</v>
      </c>
      <c r="H57" s="130">
        <v>1777</v>
      </c>
    </row>
    <row r="58" spans="2:8" ht="45.75" customHeight="1" x14ac:dyDescent="0.2">
      <c r="B58" s="131"/>
      <c r="C58" s="1291" t="s">
        <v>597</v>
      </c>
      <c r="D58" s="1292"/>
      <c r="E58" s="1293"/>
      <c r="F58" s="132">
        <v>811</v>
      </c>
      <c r="G58" s="132">
        <v>962</v>
      </c>
      <c r="H58" s="133">
        <v>1191</v>
      </c>
    </row>
    <row r="59" spans="2:8" ht="45.75" customHeight="1" x14ac:dyDescent="0.2">
      <c r="B59" s="131"/>
      <c r="C59" s="1291" t="s">
        <v>598</v>
      </c>
      <c r="D59" s="1292"/>
      <c r="E59" s="1293"/>
      <c r="F59" s="132">
        <v>162</v>
      </c>
      <c r="G59" s="132">
        <v>187</v>
      </c>
      <c r="H59" s="133">
        <v>218</v>
      </c>
    </row>
    <row r="60" spans="2:8" ht="45.75" customHeight="1" x14ac:dyDescent="0.2">
      <c r="B60" s="131"/>
      <c r="C60" s="1291" t="s">
        <v>599</v>
      </c>
      <c r="D60" s="1292"/>
      <c r="E60" s="1293"/>
      <c r="F60" s="132">
        <v>140</v>
      </c>
      <c r="G60" s="132">
        <v>140</v>
      </c>
      <c r="H60" s="133">
        <v>140</v>
      </c>
    </row>
    <row r="61" spans="2:8" ht="45.75" customHeight="1" x14ac:dyDescent="0.2">
      <c r="B61" s="131"/>
      <c r="C61" s="1291" t="s">
        <v>600</v>
      </c>
      <c r="D61" s="1292"/>
      <c r="E61" s="1293"/>
      <c r="F61" s="132">
        <v>100</v>
      </c>
      <c r="G61" s="132">
        <v>100</v>
      </c>
      <c r="H61" s="133">
        <v>100</v>
      </c>
    </row>
    <row r="62" spans="2:8" ht="45.75" customHeight="1" thickBot="1" x14ac:dyDescent="0.25">
      <c r="B62" s="134"/>
      <c r="C62" s="1294" t="s">
        <v>601</v>
      </c>
      <c r="D62" s="1295"/>
      <c r="E62" s="1296"/>
      <c r="F62" s="135">
        <v>78</v>
      </c>
      <c r="G62" s="135">
        <v>78</v>
      </c>
      <c r="H62" s="136">
        <v>78</v>
      </c>
    </row>
    <row r="63" spans="2:8" ht="52.5" customHeight="1" thickBot="1" x14ac:dyDescent="0.25">
      <c r="B63" s="137"/>
      <c r="C63" s="1297" t="s">
        <v>51</v>
      </c>
      <c r="D63" s="1297"/>
      <c r="E63" s="1298"/>
      <c r="F63" s="138">
        <v>3128</v>
      </c>
      <c r="G63" s="138">
        <v>3190</v>
      </c>
      <c r="H63" s="139">
        <v>3217</v>
      </c>
    </row>
    <row r="64" spans="2:8" ht="15" customHeight="1" x14ac:dyDescent="0.2"/>
  </sheetData>
  <sheetProtection algorithmName="SHA-512" hashValue="j0W537x0RCa/bt8Ahyd4nnQhBapna8sAKC0jHp7WrkohhPdbtQx5iplNpTXuYjY5mnCrf+szALAkhXGYDhi4uw==" saltValue="aY09aGgXWHeDPofNV5x4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2"/>
  <cols>
    <col min="1" max="1" width="6.33203125" style="384" customWidth="1"/>
    <col min="2" max="107" width="2.44140625" style="384" customWidth="1"/>
    <col min="108" max="108" width="6.109375" style="392" customWidth="1"/>
    <col min="109" max="109" width="5.88671875" style="391" customWidth="1"/>
    <col min="110" max="110" width="19.109375" style="384" hidden="1"/>
    <col min="111" max="115" width="12.6640625" style="384" hidden="1"/>
    <col min="116" max="349" width="8.6640625" style="384" hidden="1"/>
    <col min="350" max="355" width="14.88671875" style="384" hidden="1"/>
    <col min="356" max="357" width="15.88671875" style="384" hidden="1"/>
    <col min="358" max="363" width="16.109375" style="384" hidden="1"/>
    <col min="364" max="364" width="6.109375" style="384" hidden="1"/>
    <col min="365" max="365" width="3" style="384" hidden="1"/>
    <col min="366" max="605" width="8.6640625" style="384" hidden="1"/>
    <col min="606" max="611" width="14.88671875" style="384" hidden="1"/>
    <col min="612" max="613" width="15.88671875" style="384" hidden="1"/>
    <col min="614" max="619" width="16.109375" style="384" hidden="1"/>
    <col min="620" max="620" width="6.109375" style="384" hidden="1"/>
    <col min="621" max="621" width="3" style="384" hidden="1"/>
    <col min="622" max="861" width="8.6640625" style="384" hidden="1"/>
    <col min="862" max="867" width="14.88671875" style="384" hidden="1"/>
    <col min="868" max="869" width="15.88671875" style="384" hidden="1"/>
    <col min="870" max="875" width="16.109375" style="384" hidden="1"/>
    <col min="876" max="876" width="6.109375" style="384" hidden="1"/>
    <col min="877" max="877" width="3" style="384" hidden="1"/>
    <col min="878" max="1117" width="8.6640625" style="384" hidden="1"/>
    <col min="1118" max="1123" width="14.88671875" style="384" hidden="1"/>
    <col min="1124" max="1125" width="15.88671875" style="384" hidden="1"/>
    <col min="1126" max="1131" width="16.109375" style="384" hidden="1"/>
    <col min="1132" max="1132" width="6.109375" style="384" hidden="1"/>
    <col min="1133" max="1133" width="3" style="384" hidden="1"/>
    <col min="1134" max="1373" width="8.6640625" style="384" hidden="1"/>
    <col min="1374" max="1379" width="14.88671875" style="384" hidden="1"/>
    <col min="1380" max="1381" width="15.88671875" style="384" hidden="1"/>
    <col min="1382" max="1387" width="16.109375" style="384" hidden="1"/>
    <col min="1388" max="1388" width="6.109375" style="384" hidden="1"/>
    <col min="1389" max="1389" width="3" style="384" hidden="1"/>
    <col min="1390" max="1629" width="8.6640625" style="384" hidden="1"/>
    <col min="1630" max="1635" width="14.88671875" style="384" hidden="1"/>
    <col min="1636" max="1637" width="15.88671875" style="384" hidden="1"/>
    <col min="1638" max="1643" width="16.109375" style="384" hidden="1"/>
    <col min="1644" max="1644" width="6.109375" style="384" hidden="1"/>
    <col min="1645" max="1645" width="3" style="384" hidden="1"/>
    <col min="1646" max="1885" width="8.6640625" style="384" hidden="1"/>
    <col min="1886" max="1891" width="14.88671875" style="384" hidden="1"/>
    <col min="1892" max="1893" width="15.88671875" style="384" hidden="1"/>
    <col min="1894" max="1899" width="16.109375" style="384" hidden="1"/>
    <col min="1900" max="1900" width="6.109375" style="384" hidden="1"/>
    <col min="1901" max="1901" width="3" style="384" hidden="1"/>
    <col min="1902" max="2141" width="8.6640625" style="384" hidden="1"/>
    <col min="2142" max="2147" width="14.88671875" style="384" hidden="1"/>
    <col min="2148" max="2149" width="15.88671875" style="384" hidden="1"/>
    <col min="2150" max="2155" width="16.109375" style="384" hidden="1"/>
    <col min="2156" max="2156" width="6.109375" style="384" hidden="1"/>
    <col min="2157" max="2157" width="3" style="384" hidden="1"/>
    <col min="2158" max="2397" width="8.6640625" style="384" hidden="1"/>
    <col min="2398" max="2403" width="14.88671875" style="384" hidden="1"/>
    <col min="2404" max="2405" width="15.88671875" style="384" hidden="1"/>
    <col min="2406" max="2411" width="16.109375" style="384" hidden="1"/>
    <col min="2412" max="2412" width="6.109375" style="384" hidden="1"/>
    <col min="2413" max="2413" width="3" style="384" hidden="1"/>
    <col min="2414" max="2653" width="8.6640625" style="384" hidden="1"/>
    <col min="2654" max="2659" width="14.88671875" style="384" hidden="1"/>
    <col min="2660" max="2661" width="15.88671875" style="384" hidden="1"/>
    <col min="2662" max="2667" width="16.109375" style="384" hidden="1"/>
    <col min="2668" max="2668" width="6.109375" style="384" hidden="1"/>
    <col min="2669" max="2669" width="3" style="384" hidden="1"/>
    <col min="2670" max="2909" width="8.6640625" style="384" hidden="1"/>
    <col min="2910" max="2915" width="14.88671875" style="384" hidden="1"/>
    <col min="2916" max="2917" width="15.88671875" style="384" hidden="1"/>
    <col min="2918" max="2923" width="16.109375" style="384" hidden="1"/>
    <col min="2924" max="2924" width="6.109375" style="384" hidden="1"/>
    <col min="2925" max="2925" width="3" style="384" hidden="1"/>
    <col min="2926" max="3165" width="8.6640625" style="384" hidden="1"/>
    <col min="3166" max="3171" width="14.88671875" style="384" hidden="1"/>
    <col min="3172" max="3173" width="15.88671875" style="384" hidden="1"/>
    <col min="3174" max="3179" width="16.109375" style="384" hidden="1"/>
    <col min="3180" max="3180" width="6.109375" style="384" hidden="1"/>
    <col min="3181" max="3181" width="3" style="384" hidden="1"/>
    <col min="3182" max="3421" width="8.6640625" style="384" hidden="1"/>
    <col min="3422" max="3427" width="14.88671875" style="384" hidden="1"/>
    <col min="3428" max="3429" width="15.88671875" style="384" hidden="1"/>
    <col min="3430" max="3435" width="16.109375" style="384" hidden="1"/>
    <col min="3436" max="3436" width="6.109375" style="384" hidden="1"/>
    <col min="3437" max="3437" width="3" style="384" hidden="1"/>
    <col min="3438" max="3677" width="8.6640625" style="384" hidden="1"/>
    <col min="3678" max="3683" width="14.88671875" style="384" hidden="1"/>
    <col min="3684" max="3685" width="15.88671875" style="384" hidden="1"/>
    <col min="3686" max="3691" width="16.109375" style="384" hidden="1"/>
    <col min="3692" max="3692" width="6.109375" style="384" hidden="1"/>
    <col min="3693" max="3693" width="3" style="384" hidden="1"/>
    <col min="3694" max="3933" width="8.6640625" style="384" hidden="1"/>
    <col min="3934" max="3939" width="14.88671875" style="384" hidden="1"/>
    <col min="3940" max="3941" width="15.88671875" style="384" hidden="1"/>
    <col min="3942" max="3947" width="16.109375" style="384" hidden="1"/>
    <col min="3948" max="3948" width="6.109375" style="384" hidden="1"/>
    <col min="3949" max="3949" width="3" style="384" hidden="1"/>
    <col min="3950" max="4189" width="8.6640625" style="384" hidden="1"/>
    <col min="4190" max="4195" width="14.88671875" style="384" hidden="1"/>
    <col min="4196" max="4197" width="15.88671875" style="384" hidden="1"/>
    <col min="4198" max="4203" width="16.109375" style="384" hidden="1"/>
    <col min="4204" max="4204" width="6.109375" style="384" hidden="1"/>
    <col min="4205" max="4205" width="3" style="384" hidden="1"/>
    <col min="4206" max="4445" width="8.6640625" style="384" hidden="1"/>
    <col min="4446" max="4451" width="14.88671875" style="384" hidden="1"/>
    <col min="4452" max="4453" width="15.88671875" style="384" hidden="1"/>
    <col min="4454" max="4459" width="16.109375" style="384" hidden="1"/>
    <col min="4460" max="4460" width="6.109375" style="384" hidden="1"/>
    <col min="4461" max="4461" width="3" style="384" hidden="1"/>
    <col min="4462" max="4701" width="8.6640625" style="384" hidden="1"/>
    <col min="4702" max="4707" width="14.88671875" style="384" hidden="1"/>
    <col min="4708" max="4709" width="15.88671875" style="384" hidden="1"/>
    <col min="4710" max="4715" width="16.109375" style="384" hidden="1"/>
    <col min="4716" max="4716" width="6.109375" style="384" hidden="1"/>
    <col min="4717" max="4717" width="3" style="384" hidden="1"/>
    <col min="4718" max="4957" width="8.6640625" style="384" hidden="1"/>
    <col min="4958" max="4963" width="14.88671875" style="384" hidden="1"/>
    <col min="4964" max="4965" width="15.88671875" style="384" hidden="1"/>
    <col min="4966" max="4971" width="16.109375" style="384" hidden="1"/>
    <col min="4972" max="4972" width="6.109375" style="384" hidden="1"/>
    <col min="4973" max="4973" width="3" style="384" hidden="1"/>
    <col min="4974" max="5213" width="8.6640625" style="384" hidden="1"/>
    <col min="5214" max="5219" width="14.88671875" style="384" hidden="1"/>
    <col min="5220" max="5221" width="15.88671875" style="384" hidden="1"/>
    <col min="5222" max="5227" width="16.109375" style="384" hidden="1"/>
    <col min="5228" max="5228" width="6.109375" style="384" hidden="1"/>
    <col min="5229" max="5229" width="3" style="384" hidden="1"/>
    <col min="5230" max="5469" width="8.6640625" style="384" hidden="1"/>
    <col min="5470" max="5475" width="14.88671875" style="384" hidden="1"/>
    <col min="5476" max="5477" width="15.88671875" style="384" hidden="1"/>
    <col min="5478" max="5483" width="16.109375" style="384" hidden="1"/>
    <col min="5484" max="5484" width="6.109375" style="384" hidden="1"/>
    <col min="5485" max="5485" width="3" style="384" hidden="1"/>
    <col min="5486" max="5725" width="8.6640625" style="384" hidden="1"/>
    <col min="5726" max="5731" width="14.88671875" style="384" hidden="1"/>
    <col min="5732" max="5733" width="15.88671875" style="384" hidden="1"/>
    <col min="5734" max="5739" width="16.109375" style="384" hidden="1"/>
    <col min="5740" max="5740" width="6.109375" style="384" hidden="1"/>
    <col min="5741" max="5741" width="3" style="384" hidden="1"/>
    <col min="5742" max="5981" width="8.6640625" style="384" hidden="1"/>
    <col min="5982" max="5987" width="14.88671875" style="384" hidden="1"/>
    <col min="5988" max="5989" width="15.88671875" style="384" hidden="1"/>
    <col min="5990" max="5995" width="16.109375" style="384" hidden="1"/>
    <col min="5996" max="5996" width="6.109375" style="384" hidden="1"/>
    <col min="5997" max="5997" width="3" style="384" hidden="1"/>
    <col min="5998" max="6237" width="8.6640625" style="384" hidden="1"/>
    <col min="6238" max="6243" width="14.88671875" style="384" hidden="1"/>
    <col min="6244" max="6245" width="15.88671875" style="384" hidden="1"/>
    <col min="6246" max="6251" width="16.109375" style="384" hidden="1"/>
    <col min="6252" max="6252" width="6.109375" style="384" hidden="1"/>
    <col min="6253" max="6253" width="3" style="384" hidden="1"/>
    <col min="6254" max="6493" width="8.6640625" style="384" hidden="1"/>
    <col min="6494" max="6499" width="14.88671875" style="384" hidden="1"/>
    <col min="6500" max="6501" width="15.88671875" style="384" hidden="1"/>
    <col min="6502" max="6507" width="16.109375" style="384" hidden="1"/>
    <col min="6508" max="6508" width="6.109375" style="384" hidden="1"/>
    <col min="6509" max="6509" width="3" style="384" hidden="1"/>
    <col min="6510" max="6749" width="8.6640625" style="384" hidden="1"/>
    <col min="6750" max="6755" width="14.88671875" style="384" hidden="1"/>
    <col min="6756" max="6757" width="15.88671875" style="384" hidden="1"/>
    <col min="6758" max="6763" width="16.109375" style="384" hidden="1"/>
    <col min="6764" max="6764" width="6.109375" style="384" hidden="1"/>
    <col min="6765" max="6765" width="3" style="384" hidden="1"/>
    <col min="6766" max="7005" width="8.6640625" style="384" hidden="1"/>
    <col min="7006" max="7011" width="14.88671875" style="384" hidden="1"/>
    <col min="7012" max="7013" width="15.88671875" style="384" hidden="1"/>
    <col min="7014" max="7019" width="16.109375" style="384" hidden="1"/>
    <col min="7020" max="7020" width="6.109375" style="384" hidden="1"/>
    <col min="7021" max="7021" width="3" style="384" hidden="1"/>
    <col min="7022" max="7261" width="8.6640625" style="384" hidden="1"/>
    <col min="7262" max="7267" width="14.88671875" style="384" hidden="1"/>
    <col min="7268" max="7269" width="15.88671875" style="384" hidden="1"/>
    <col min="7270" max="7275" width="16.109375" style="384" hidden="1"/>
    <col min="7276" max="7276" width="6.109375" style="384" hidden="1"/>
    <col min="7277" max="7277" width="3" style="384" hidden="1"/>
    <col min="7278" max="7517" width="8.6640625" style="384" hidden="1"/>
    <col min="7518" max="7523" width="14.88671875" style="384" hidden="1"/>
    <col min="7524" max="7525" width="15.88671875" style="384" hidden="1"/>
    <col min="7526" max="7531" width="16.109375" style="384" hidden="1"/>
    <col min="7532" max="7532" width="6.109375" style="384" hidden="1"/>
    <col min="7533" max="7533" width="3" style="384" hidden="1"/>
    <col min="7534" max="7773" width="8.6640625" style="384" hidden="1"/>
    <col min="7774" max="7779" width="14.88671875" style="384" hidden="1"/>
    <col min="7780" max="7781" width="15.88671875" style="384" hidden="1"/>
    <col min="7782" max="7787" width="16.109375" style="384" hidden="1"/>
    <col min="7788" max="7788" width="6.109375" style="384" hidden="1"/>
    <col min="7789" max="7789" width="3" style="384" hidden="1"/>
    <col min="7790" max="8029" width="8.6640625" style="384" hidden="1"/>
    <col min="8030" max="8035" width="14.88671875" style="384" hidden="1"/>
    <col min="8036" max="8037" width="15.88671875" style="384" hidden="1"/>
    <col min="8038" max="8043" width="16.109375" style="384" hidden="1"/>
    <col min="8044" max="8044" width="6.109375" style="384" hidden="1"/>
    <col min="8045" max="8045" width="3" style="384" hidden="1"/>
    <col min="8046" max="8285" width="8.6640625" style="384" hidden="1"/>
    <col min="8286" max="8291" width="14.88671875" style="384" hidden="1"/>
    <col min="8292" max="8293" width="15.88671875" style="384" hidden="1"/>
    <col min="8294" max="8299" width="16.109375" style="384" hidden="1"/>
    <col min="8300" max="8300" width="6.109375" style="384" hidden="1"/>
    <col min="8301" max="8301" width="3" style="384" hidden="1"/>
    <col min="8302" max="8541" width="8.6640625" style="384" hidden="1"/>
    <col min="8542" max="8547" width="14.88671875" style="384" hidden="1"/>
    <col min="8548" max="8549" width="15.88671875" style="384" hidden="1"/>
    <col min="8550" max="8555" width="16.109375" style="384" hidden="1"/>
    <col min="8556" max="8556" width="6.109375" style="384" hidden="1"/>
    <col min="8557" max="8557" width="3" style="384" hidden="1"/>
    <col min="8558" max="8797" width="8.6640625" style="384" hidden="1"/>
    <col min="8798" max="8803" width="14.88671875" style="384" hidden="1"/>
    <col min="8804" max="8805" width="15.88671875" style="384" hidden="1"/>
    <col min="8806" max="8811" width="16.109375" style="384" hidden="1"/>
    <col min="8812" max="8812" width="6.109375" style="384" hidden="1"/>
    <col min="8813" max="8813" width="3" style="384" hidden="1"/>
    <col min="8814" max="9053" width="8.6640625" style="384" hidden="1"/>
    <col min="9054" max="9059" width="14.88671875" style="384" hidden="1"/>
    <col min="9060" max="9061" width="15.88671875" style="384" hidden="1"/>
    <col min="9062" max="9067" width="16.109375" style="384" hidden="1"/>
    <col min="9068" max="9068" width="6.109375" style="384" hidden="1"/>
    <col min="9069" max="9069" width="3" style="384" hidden="1"/>
    <col min="9070" max="9309" width="8.6640625" style="384" hidden="1"/>
    <col min="9310" max="9315" width="14.88671875" style="384" hidden="1"/>
    <col min="9316" max="9317" width="15.88671875" style="384" hidden="1"/>
    <col min="9318" max="9323" width="16.109375" style="384" hidden="1"/>
    <col min="9324" max="9324" width="6.109375" style="384" hidden="1"/>
    <col min="9325" max="9325" width="3" style="384" hidden="1"/>
    <col min="9326" max="9565" width="8.6640625" style="384" hidden="1"/>
    <col min="9566" max="9571" width="14.88671875" style="384" hidden="1"/>
    <col min="9572" max="9573" width="15.88671875" style="384" hidden="1"/>
    <col min="9574" max="9579" width="16.109375" style="384" hidden="1"/>
    <col min="9580" max="9580" width="6.109375" style="384" hidden="1"/>
    <col min="9581" max="9581" width="3" style="384" hidden="1"/>
    <col min="9582" max="9821" width="8.6640625" style="384" hidden="1"/>
    <col min="9822" max="9827" width="14.88671875" style="384" hidden="1"/>
    <col min="9828" max="9829" width="15.88671875" style="384" hidden="1"/>
    <col min="9830" max="9835" width="16.109375" style="384" hidden="1"/>
    <col min="9836" max="9836" width="6.109375" style="384" hidden="1"/>
    <col min="9837" max="9837" width="3" style="384" hidden="1"/>
    <col min="9838" max="10077" width="8.6640625" style="384" hidden="1"/>
    <col min="10078" max="10083" width="14.88671875" style="384" hidden="1"/>
    <col min="10084" max="10085" width="15.88671875" style="384" hidden="1"/>
    <col min="10086" max="10091" width="16.109375" style="384" hidden="1"/>
    <col min="10092" max="10092" width="6.109375" style="384" hidden="1"/>
    <col min="10093" max="10093" width="3" style="384" hidden="1"/>
    <col min="10094" max="10333" width="8.6640625" style="384" hidden="1"/>
    <col min="10334" max="10339" width="14.88671875" style="384" hidden="1"/>
    <col min="10340" max="10341" width="15.88671875" style="384" hidden="1"/>
    <col min="10342" max="10347" width="16.109375" style="384" hidden="1"/>
    <col min="10348" max="10348" width="6.109375" style="384" hidden="1"/>
    <col min="10349" max="10349" width="3" style="384" hidden="1"/>
    <col min="10350" max="10589" width="8.6640625" style="384" hidden="1"/>
    <col min="10590" max="10595" width="14.88671875" style="384" hidden="1"/>
    <col min="10596" max="10597" width="15.88671875" style="384" hidden="1"/>
    <col min="10598" max="10603" width="16.109375" style="384" hidden="1"/>
    <col min="10604" max="10604" width="6.109375" style="384" hidden="1"/>
    <col min="10605" max="10605" width="3" style="384" hidden="1"/>
    <col min="10606" max="10845" width="8.6640625" style="384" hidden="1"/>
    <col min="10846" max="10851" width="14.88671875" style="384" hidden="1"/>
    <col min="10852" max="10853" width="15.88671875" style="384" hidden="1"/>
    <col min="10854" max="10859" width="16.109375" style="384" hidden="1"/>
    <col min="10860" max="10860" width="6.109375" style="384" hidden="1"/>
    <col min="10861" max="10861" width="3" style="384" hidden="1"/>
    <col min="10862" max="11101" width="8.6640625" style="384" hidden="1"/>
    <col min="11102" max="11107" width="14.88671875" style="384" hidden="1"/>
    <col min="11108" max="11109" width="15.88671875" style="384" hidden="1"/>
    <col min="11110" max="11115" width="16.109375" style="384" hidden="1"/>
    <col min="11116" max="11116" width="6.109375" style="384" hidden="1"/>
    <col min="11117" max="11117" width="3" style="384" hidden="1"/>
    <col min="11118" max="11357" width="8.6640625" style="384" hidden="1"/>
    <col min="11358" max="11363" width="14.88671875" style="384" hidden="1"/>
    <col min="11364" max="11365" width="15.88671875" style="384" hidden="1"/>
    <col min="11366" max="11371" width="16.109375" style="384" hidden="1"/>
    <col min="11372" max="11372" width="6.109375" style="384" hidden="1"/>
    <col min="11373" max="11373" width="3" style="384" hidden="1"/>
    <col min="11374" max="11613" width="8.6640625" style="384" hidden="1"/>
    <col min="11614" max="11619" width="14.88671875" style="384" hidden="1"/>
    <col min="11620" max="11621" width="15.88671875" style="384" hidden="1"/>
    <col min="11622" max="11627" width="16.109375" style="384" hidden="1"/>
    <col min="11628" max="11628" width="6.109375" style="384" hidden="1"/>
    <col min="11629" max="11629" width="3" style="384" hidden="1"/>
    <col min="11630" max="11869" width="8.6640625" style="384" hidden="1"/>
    <col min="11870" max="11875" width="14.88671875" style="384" hidden="1"/>
    <col min="11876" max="11877" width="15.88671875" style="384" hidden="1"/>
    <col min="11878" max="11883" width="16.109375" style="384" hidden="1"/>
    <col min="11884" max="11884" width="6.109375" style="384" hidden="1"/>
    <col min="11885" max="11885" width="3" style="384" hidden="1"/>
    <col min="11886" max="12125" width="8.6640625" style="384" hidden="1"/>
    <col min="12126" max="12131" width="14.88671875" style="384" hidden="1"/>
    <col min="12132" max="12133" width="15.88671875" style="384" hidden="1"/>
    <col min="12134" max="12139" width="16.109375" style="384" hidden="1"/>
    <col min="12140" max="12140" width="6.109375" style="384" hidden="1"/>
    <col min="12141" max="12141" width="3" style="384" hidden="1"/>
    <col min="12142" max="12381" width="8.6640625" style="384" hidden="1"/>
    <col min="12382" max="12387" width="14.88671875" style="384" hidden="1"/>
    <col min="12388" max="12389" width="15.88671875" style="384" hidden="1"/>
    <col min="12390" max="12395" width="16.109375" style="384" hidden="1"/>
    <col min="12396" max="12396" width="6.109375" style="384" hidden="1"/>
    <col min="12397" max="12397" width="3" style="384" hidden="1"/>
    <col min="12398" max="12637" width="8.6640625" style="384" hidden="1"/>
    <col min="12638" max="12643" width="14.88671875" style="384" hidden="1"/>
    <col min="12644" max="12645" width="15.88671875" style="384" hidden="1"/>
    <col min="12646" max="12651" width="16.109375" style="384" hidden="1"/>
    <col min="12652" max="12652" width="6.109375" style="384" hidden="1"/>
    <col min="12653" max="12653" width="3" style="384" hidden="1"/>
    <col min="12654" max="12893" width="8.6640625" style="384" hidden="1"/>
    <col min="12894" max="12899" width="14.88671875" style="384" hidden="1"/>
    <col min="12900" max="12901" width="15.88671875" style="384" hidden="1"/>
    <col min="12902" max="12907" width="16.109375" style="384" hidden="1"/>
    <col min="12908" max="12908" width="6.109375" style="384" hidden="1"/>
    <col min="12909" max="12909" width="3" style="384" hidden="1"/>
    <col min="12910" max="13149" width="8.6640625" style="384" hidden="1"/>
    <col min="13150" max="13155" width="14.88671875" style="384" hidden="1"/>
    <col min="13156" max="13157" width="15.88671875" style="384" hidden="1"/>
    <col min="13158" max="13163" width="16.109375" style="384" hidden="1"/>
    <col min="13164" max="13164" width="6.109375" style="384" hidden="1"/>
    <col min="13165" max="13165" width="3" style="384" hidden="1"/>
    <col min="13166" max="13405" width="8.6640625" style="384" hidden="1"/>
    <col min="13406" max="13411" width="14.88671875" style="384" hidden="1"/>
    <col min="13412" max="13413" width="15.88671875" style="384" hidden="1"/>
    <col min="13414" max="13419" width="16.109375" style="384" hidden="1"/>
    <col min="13420" max="13420" width="6.109375" style="384" hidden="1"/>
    <col min="13421" max="13421" width="3" style="384" hidden="1"/>
    <col min="13422" max="13661" width="8.6640625" style="384" hidden="1"/>
    <col min="13662" max="13667" width="14.88671875" style="384" hidden="1"/>
    <col min="13668" max="13669" width="15.88671875" style="384" hidden="1"/>
    <col min="13670" max="13675" width="16.109375" style="384" hidden="1"/>
    <col min="13676" max="13676" width="6.109375" style="384" hidden="1"/>
    <col min="13677" max="13677" width="3" style="384" hidden="1"/>
    <col min="13678" max="13917" width="8.6640625" style="384" hidden="1"/>
    <col min="13918" max="13923" width="14.88671875" style="384" hidden="1"/>
    <col min="13924" max="13925" width="15.88671875" style="384" hidden="1"/>
    <col min="13926" max="13931" width="16.109375" style="384" hidden="1"/>
    <col min="13932" max="13932" width="6.109375" style="384" hidden="1"/>
    <col min="13933" max="13933" width="3" style="384" hidden="1"/>
    <col min="13934" max="14173" width="8.6640625" style="384" hidden="1"/>
    <col min="14174" max="14179" width="14.88671875" style="384" hidden="1"/>
    <col min="14180" max="14181" width="15.88671875" style="384" hidden="1"/>
    <col min="14182" max="14187" width="16.109375" style="384" hidden="1"/>
    <col min="14188" max="14188" width="6.109375" style="384" hidden="1"/>
    <col min="14189" max="14189" width="3" style="384" hidden="1"/>
    <col min="14190" max="14429" width="8.6640625" style="384" hidden="1"/>
    <col min="14430" max="14435" width="14.88671875" style="384" hidden="1"/>
    <col min="14436" max="14437" width="15.88671875" style="384" hidden="1"/>
    <col min="14438" max="14443" width="16.109375" style="384" hidden="1"/>
    <col min="14444" max="14444" width="6.109375" style="384" hidden="1"/>
    <col min="14445" max="14445" width="3" style="384" hidden="1"/>
    <col min="14446" max="14685" width="8.6640625" style="384" hidden="1"/>
    <col min="14686" max="14691" width="14.88671875" style="384" hidden="1"/>
    <col min="14692" max="14693" width="15.88671875" style="384" hidden="1"/>
    <col min="14694" max="14699" width="16.109375" style="384" hidden="1"/>
    <col min="14700" max="14700" width="6.109375" style="384" hidden="1"/>
    <col min="14701" max="14701" width="3" style="384" hidden="1"/>
    <col min="14702" max="14941" width="8.6640625" style="384" hidden="1"/>
    <col min="14942" max="14947" width="14.88671875" style="384" hidden="1"/>
    <col min="14948" max="14949" width="15.88671875" style="384" hidden="1"/>
    <col min="14950" max="14955" width="16.109375" style="384" hidden="1"/>
    <col min="14956" max="14956" width="6.109375" style="384" hidden="1"/>
    <col min="14957" max="14957" width="3" style="384" hidden="1"/>
    <col min="14958" max="15197" width="8.6640625" style="384" hidden="1"/>
    <col min="15198" max="15203" width="14.88671875" style="384" hidden="1"/>
    <col min="15204" max="15205" width="15.88671875" style="384" hidden="1"/>
    <col min="15206" max="15211" width="16.109375" style="384" hidden="1"/>
    <col min="15212" max="15212" width="6.109375" style="384" hidden="1"/>
    <col min="15213" max="15213" width="3" style="384" hidden="1"/>
    <col min="15214" max="15453" width="8.6640625" style="384" hidden="1"/>
    <col min="15454" max="15459" width="14.88671875" style="384" hidden="1"/>
    <col min="15460" max="15461" width="15.88671875" style="384" hidden="1"/>
    <col min="15462" max="15467" width="16.109375" style="384" hidden="1"/>
    <col min="15468" max="15468" width="6.109375" style="384" hidden="1"/>
    <col min="15469" max="15469" width="3" style="384" hidden="1"/>
    <col min="15470" max="15709" width="8.6640625" style="384" hidden="1"/>
    <col min="15710" max="15715" width="14.88671875" style="384" hidden="1"/>
    <col min="15716" max="15717" width="15.88671875" style="384" hidden="1"/>
    <col min="15718" max="15723" width="16.109375" style="384" hidden="1"/>
    <col min="15724" max="15724" width="6.109375" style="384" hidden="1"/>
    <col min="15725" max="15725" width="3" style="384" hidden="1"/>
    <col min="15726" max="15965" width="8.6640625" style="384" hidden="1"/>
    <col min="15966" max="15971" width="14.88671875" style="384" hidden="1"/>
    <col min="15972" max="15973" width="15.88671875" style="384" hidden="1"/>
    <col min="15974" max="15979" width="16.109375" style="384" hidden="1"/>
    <col min="15980" max="15980" width="6.109375" style="384" hidden="1"/>
    <col min="15981" max="15981" width="3" style="384" hidden="1"/>
    <col min="15982" max="16221" width="8.6640625" style="384" hidden="1"/>
    <col min="16222" max="16227" width="14.88671875" style="384" hidden="1"/>
    <col min="16228" max="16229" width="15.88671875" style="384" hidden="1"/>
    <col min="16230" max="16235" width="16.109375" style="384" hidden="1"/>
    <col min="16236" max="16236" width="6.109375" style="384" hidden="1"/>
    <col min="16237" max="16237" width="3" style="384" hidden="1"/>
    <col min="16238" max="16384" width="8.6640625" style="384" hidden="1"/>
  </cols>
  <sheetData>
    <row r="1" spans="1:143" ht="42.75" customHeight="1" x14ac:dyDescent="0.2">
      <c r="A1" s="382"/>
      <c r="B1" s="383"/>
      <c r="DD1" s="384"/>
      <c r="DE1" s="384"/>
    </row>
    <row r="2" spans="1:143" ht="25.5" customHeight="1" x14ac:dyDescent="0.2">
      <c r="A2" s="385"/>
      <c r="C2" s="385"/>
      <c r="O2" s="385"/>
      <c r="P2" s="385"/>
      <c r="Q2" s="385"/>
      <c r="R2" s="385"/>
      <c r="S2" s="385"/>
      <c r="T2" s="385"/>
      <c r="U2" s="385"/>
      <c r="V2" s="385"/>
      <c r="W2" s="385"/>
      <c r="X2" s="385"/>
      <c r="Y2" s="385"/>
      <c r="Z2" s="385"/>
      <c r="AA2" s="385"/>
      <c r="AB2" s="385"/>
      <c r="AC2" s="385"/>
      <c r="AD2" s="385"/>
      <c r="AE2" s="385"/>
      <c r="AF2" s="385"/>
      <c r="AG2" s="385"/>
      <c r="AH2" s="385"/>
      <c r="AI2" s="385"/>
      <c r="AU2" s="385"/>
      <c r="BG2" s="385"/>
      <c r="BS2" s="385"/>
      <c r="CE2" s="385"/>
      <c r="CQ2" s="385"/>
      <c r="DD2" s="384"/>
      <c r="DE2" s="384"/>
    </row>
    <row r="3" spans="1:143" ht="25.5" customHeight="1" x14ac:dyDescent="0.2">
      <c r="A3" s="385"/>
      <c r="C3" s="385"/>
      <c r="O3" s="385"/>
      <c r="P3" s="385"/>
      <c r="Q3" s="385"/>
      <c r="R3" s="385"/>
      <c r="S3" s="385"/>
      <c r="T3" s="385"/>
      <c r="U3" s="385"/>
      <c r="V3" s="385"/>
      <c r="W3" s="385"/>
      <c r="X3" s="385"/>
      <c r="Y3" s="385"/>
      <c r="Z3" s="385"/>
      <c r="AA3" s="385"/>
      <c r="AB3" s="385"/>
      <c r="AC3" s="385"/>
      <c r="AD3" s="385"/>
      <c r="AE3" s="385"/>
      <c r="AF3" s="385"/>
      <c r="AG3" s="385"/>
      <c r="AH3" s="385"/>
      <c r="AI3" s="385"/>
      <c r="AU3" s="385"/>
      <c r="BG3" s="385"/>
      <c r="BS3" s="385"/>
      <c r="CE3" s="385"/>
      <c r="CQ3" s="385"/>
      <c r="DD3" s="384"/>
      <c r="DE3" s="384"/>
    </row>
    <row r="4" spans="1:143" s="287" customFormat="1" ht="13.2" x14ac:dyDescent="0.2">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288"/>
      <c r="DG4" s="288"/>
      <c r="DH4" s="288"/>
      <c r="DI4" s="288"/>
      <c r="DJ4" s="288"/>
      <c r="DK4" s="288"/>
      <c r="DL4" s="288"/>
      <c r="DM4" s="288"/>
      <c r="DN4" s="288"/>
      <c r="DO4" s="288"/>
      <c r="DP4" s="288"/>
      <c r="DQ4" s="288"/>
      <c r="DR4" s="288"/>
      <c r="DS4" s="288"/>
      <c r="DT4" s="288"/>
      <c r="DU4" s="288"/>
      <c r="DV4" s="288"/>
      <c r="DW4" s="288"/>
    </row>
    <row r="5" spans="1:143" s="287" customFormat="1" ht="13.2" x14ac:dyDescent="0.2">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c r="CP5" s="385"/>
      <c r="CQ5" s="385"/>
      <c r="CR5" s="385"/>
      <c r="CS5" s="385"/>
      <c r="CT5" s="385"/>
      <c r="CU5" s="385"/>
      <c r="CV5" s="385"/>
      <c r="CW5" s="385"/>
      <c r="CX5" s="385"/>
      <c r="CY5" s="385"/>
      <c r="CZ5" s="385"/>
      <c r="DA5" s="385"/>
      <c r="DB5" s="385"/>
      <c r="DC5" s="385"/>
      <c r="DD5" s="385"/>
      <c r="DE5" s="385"/>
      <c r="DF5" s="288"/>
      <c r="DG5" s="288"/>
      <c r="DH5" s="288"/>
      <c r="DI5" s="288"/>
      <c r="DJ5" s="288"/>
      <c r="DK5" s="288"/>
      <c r="DL5" s="288"/>
      <c r="DM5" s="288"/>
      <c r="DN5" s="288"/>
      <c r="DO5" s="288"/>
      <c r="DP5" s="288"/>
      <c r="DQ5" s="288"/>
      <c r="DR5" s="288"/>
      <c r="DS5" s="288"/>
      <c r="DT5" s="288"/>
      <c r="DU5" s="288"/>
      <c r="DV5" s="288"/>
      <c r="DW5" s="288"/>
    </row>
    <row r="6" spans="1:143" s="287" customFormat="1" ht="13.2" x14ac:dyDescent="0.2">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385"/>
      <c r="DB6" s="385"/>
      <c r="DC6" s="385"/>
      <c r="DD6" s="385"/>
      <c r="DE6" s="385"/>
      <c r="DF6" s="288"/>
      <c r="DG6" s="288"/>
      <c r="DH6" s="288"/>
      <c r="DI6" s="288"/>
      <c r="DJ6" s="288"/>
      <c r="DK6" s="288"/>
      <c r="DL6" s="288"/>
      <c r="DM6" s="288"/>
      <c r="DN6" s="288"/>
      <c r="DO6" s="288"/>
      <c r="DP6" s="288"/>
      <c r="DQ6" s="288"/>
      <c r="DR6" s="288"/>
      <c r="DS6" s="288"/>
      <c r="DT6" s="288"/>
      <c r="DU6" s="288"/>
      <c r="DV6" s="288"/>
      <c r="DW6" s="288"/>
    </row>
    <row r="7" spans="1:143" s="287" customFormat="1" ht="13.2" x14ac:dyDescent="0.2">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5"/>
      <c r="DE7" s="385"/>
      <c r="DF7" s="288"/>
      <c r="DG7" s="288"/>
      <c r="DH7" s="288"/>
      <c r="DI7" s="288"/>
      <c r="DJ7" s="288"/>
      <c r="DK7" s="288"/>
      <c r="DL7" s="288"/>
      <c r="DM7" s="288"/>
      <c r="DN7" s="288"/>
      <c r="DO7" s="288"/>
      <c r="DP7" s="288"/>
      <c r="DQ7" s="288"/>
      <c r="DR7" s="288"/>
      <c r="DS7" s="288"/>
      <c r="DT7" s="288"/>
      <c r="DU7" s="288"/>
      <c r="DV7" s="288"/>
      <c r="DW7" s="288"/>
    </row>
    <row r="8" spans="1:143" s="287" customFormat="1" ht="13.2" x14ac:dyDescent="0.2">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5"/>
      <c r="DE8" s="385"/>
      <c r="DF8" s="288"/>
      <c r="DG8" s="288"/>
      <c r="DH8" s="288"/>
      <c r="DI8" s="288"/>
      <c r="DJ8" s="288"/>
      <c r="DK8" s="288"/>
      <c r="DL8" s="288"/>
      <c r="DM8" s="288"/>
      <c r="DN8" s="288"/>
      <c r="DO8" s="288"/>
      <c r="DP8" s="288"/>
      <c r="DQ8" s="288"/>
      <c r="DR8" s="288"/>
      <c r="DS8" s="288"/>
      <c r="DT8" s="288"/>
      <c r="DU8" s="288"/>
      <c r="DV8" s="288"/>
      <c r="DW8" s="288"/>
    </row>
    <row r="9" spans="1:143" s="287" customFormat="1" ht="13.2" x14ac:dyDescent="0.2">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c r="BC9" s="38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T9" s="385"/>
      <c r="CU9" s="385"/>
      <c r="CV9" s="385"/>
      <c r="CW9" s="385"/>
      <c r="CX9" s="385"/>
      <c r="CY9" s="385"/>
      <c r="CZ9" s="385"/>
      <c r="DA9" s="385"/>
      <c r="DB9" s="385"/>
      <c r="DC9" s="385"/>
      <c r="DD9" s="385"/>
      <c r="DE9" s="385"/>
      <c r="DF9" s="288"/>
      <c r="DG9" s="288"/>
      <c r="DH9" s="288"/>
      <c r="DI9" s="288"/>
      <c r="DJ9" s="288"/>
      <c r="DK9" s="288"/>
      <c r="DL9" s="288"/>
      <c r="DM9" s="288"/>
      <c r="DN9" s="288"/>
      <c r="DO9" s="288"/>
      <c r="DP9" s="288"/>
      <c r="DQ9" s="288"/>
      <c r="DR9" s="288"/>
      <c r="DS9" s="288"/>
      <c r="DT9" s="288"/>
      <c r="DU9" s="288"/>
      <c r="DV9" s="288"/>
      <c r="DW9" s="288"/>
    </row>
    <row r="10" spans="1:143" s="287" customFormat="1" ht="13.2" x14ac:dyDescent="0.2">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5"/>
      <c r="CQ10" s="385"/>
      <c r="CR10" s="385"/>
      <c r="CS10" s="385"/>
      <c r="CT10" s="385"/>
      <c r="CU10" s="385"/>
      <c r="CV10" s="385"/>
      <c r="CW10" s="385"/>
      <c r="CX10" s="385"/>
      <c r="CY10" s="385"/>
      <c r="CZ10" s="385"/>
      <c r="DA10" s="385"/>
      <c r="DB10" s="385"/>
      <c r="DC10" s="385"/>
      <c r="DD10" s="385"/>
      <c r="DE10" s="385"/>
      <c r="DF10" s="288"/>
      <c r="DG10" s="288"/>
      <c r="DH10" s="288"/>
      <c r="DI10" s="288"/>
      <c r="DJ10" s="288"/>
      <c r="DK10" s="288"/>
      <c r="DL10" s="288"/>
      <c r="DM10" s="288"/>
      <c r="DN10" s="288"/>
      <c r="DO10" s="288"/>
      <c r="DP10" s="288"/>
      <c r="DQ10" s="288"/>
      <c r="DR10" s="288"/>
      <c r="DS10" s="288"/>
      <c r="DT10" s="288"/>
      <c r="DU10" s="288"/>
      <c r="DV10" s="288"/>
      <c r="DW10" s="288"/>
      <c r="EM10" s="287" t="s">
        <v>602</v>
      </c>
    </row>
    <row r="11" spans="1:143" s="287" customFormat="1" ht="13.2" x14ac:dyDescent="0.2">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5"/>
      <c r="DF11" s="288"/>
      <c r="DG11" s="288"/>
      <c r="DH11" s="288"/>
      <c r="DI11" s="288"/>
      <c r="DJ11" s="288"/>
      <c r="DK11" s="288"/>
      <c r="DL11" s="288"/>
      <c r="DM11" s="288"/>
      <c r="DN11" s="288"/>
      <c r="DO11" s="288"/>
      <c r="DP11" s="288"/>
      <c r="DQ11" s="288"/>
      <c r="DR11" s="288"/>
      <c r="DS11" s="288"/>
      <c r="DT11" s="288"/>
      <c r="DU11" s="288"/>
      <c r="DV11" s="288"/>
      <c r="DW11" s="288"/>
    </row>
    <row r="12" spans="1:143" s="287" customFormat="1" ht="13.2" x14ac:dyDescent="0.2">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c r="CP12" s="385"/>
      <c r="CQ12" s="385"/>
      <c r="CR12" s="385"/>
      <c r="CS12" s="385"/>
      <c r="CT12" s="385"/>
      <c r="CU12" s="385"/>
      <c r="CV12" s="385"/>
      <c r="CW12" s="385"/>
      <c r="CX12" s="385"/>
      <c r="CY12" s="385"/>
      <c r="CZ12" s="385"/>
      <c r="DA12" s="385"/>
      <c r="DB12" s="385"/>
      <c r="DC12" s="385"/>
      <c r="DD12" s="385"/>
      <c r="DE12" s="385"/>
      <c r="DF12" s="288"/>
      <c r="DG12" s="288"/>
      <c r="DH12" s="288"/>
      <c r="DI12" s="288"/>
      <c r="DJ12" s="288"/>
      <c r="DK12" s="288"/>
      <c r="DL12" s="288"/>
      <c r="DM12" s="288"/>
      <c r="DN12" s="288"/>
      <c r="DO12" s="288"/>
      <c r="DP12" s="288"/>
      <c r="DQ12" s="288"/>
      <c r="DR12" s="288"/>
      <c r="DS12" s="288"/>
      <c r="DT12" s="288"/>
      <c r="DU12" s="288"/>
      <c r="DV12" s="288"/>
      <c r="DW12" s="288"/>
      <c r="EM12" s="287" t="s">
        <v>602</v>
      </c>
    </row>
    <row r="13" spans="1:143" s="287" customFormat="1" ht="13.2" x14ac:dyDescent="0.2">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5"/>
      <c r="CT13" s="385"/>
      <c r="CU13" s="385"/>
      <c r="CV13" s="385"/>
      <c r="CW13" s="385"/>
      <c r="CX13" s="385"/>
      <c r="CY13" s="385"/>
      <c r="CZ13" s="385"/>
      <c r="DA13" s="385"/>
      <c r="DB13" s="385"/>
      <c r="DC13" s="385"/>
      <c r="DD13" s="385"/>
      <c r="DE13" s="385"/>
      <c r="DF13" s="288"/>
      <c r="DG13" s="288"/>
      <c r="DH13" s="288"/>
      <c r="DI13" s="288"/>
      <c r="DJ13" s="288"/>
      <c r="DK13" s="288"/>
      <c r="DL13" s="288"/>
      <c r="DM13" s="288"/>
      <c r="DN13" s="288"/>
      <c r="DO13" s="288"/>
      <c r="DP13" s="288"/>
      <c r="DQ13" s="288"/>
      <c r="DR13" s="288"/>
      <c r="DS13" s="288"/>
      <c r="DT13" s="288"/>
      <c r="DU13" s="288"/>
      <c r="DV13" s="288"/>
      <c r="DW13" s="288"/>
    </row>
    <row r="14" spans="1:143" s="287" customFormat="1" ht="13.2" x14ac:dyDescent="0.2">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288"/>
      <c r="DG14" s="288"/>
      <c r="DH14" s="288"/>
      <c r="DI14" s="288"/>
      <c r="DJ14" s="288"/>
      <c r="DK14" s="288"/>
      <c r="DL14" s="288"/>
      <c r="DM14" s="288"/>
      <c r="DN14" s="288"/>
      <c r="DO14" s="288"/>
      <c r="DP14" s="288"/>
      <c r="DQ14" s="288"/>
      <c r="DR14" s="288"/>
      <c r="DS14" s="288"/>
      <c r="DT14" s="288"/>
      <c r="DU14" s="288"/>
      <c r="DV14" s="288"/>
      <c r="DW14" s="288"/>
    </row>
    <row r="15" spans="1:143" s="287" customFormat="1" ht="13.2" x14ac:dyDescent="0.2">
      <c r="A15" s="384"/>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288"/>
      <c r="DG15" s="288"/>
      <c r="DH15" s="288"/>
      <c r="DI15" s="288"/>
      <c r="DJ15" s="288"/>
      <c r="DK15" s="288"/>
      <c r="DL15" s="288"/>
      <c r="DM15" s="288"/>
      <c r="DN15" s="288"/>
      <c r="DO15" s="288"/>
      <c r="DP15" s="288"/>
      <c r="DQ15" s="288"/>
      <c r="DR15" s="288"/>
      <c r="DS15" s="288"/>
      <c r="DT15" s="288"/>
      <c r="DU15" s="288"/>
      <c r="DV15" s="288"/>
      <c r="DW15" s="288"/>
    </row>
    <row r="16" spans="1:143" s="287" customFormat="1" ht="13.2" x14ac:dyDescent="0.2">
      <c r="A16" s="384"/>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288"/>
      <c r="DG16" s="288"/>
      <c r="DH16" s="288"/>
      <c r="DI16" s="288"/>
      <c r="DJ16" s="288"/>
      <c r="DK16" s="288"/>
      <c r="DL16" s="288"/>
      <c r="DM16" s="288"/>
      <c r="DN16" s="288"/>
      <c r="DO16" s="288"/>
      <c r="DP16" s="288"/>
      <c r="DQ16" s="288"/>
      <c r="DR16" s="288"/>
      <c r="DS16" s="288"/>
      <c r="DT16" s="288"/>
      <c r="DU16" s="288"/>
      <c r="DV16" s="288"/>
      <c r="DW16" s="288"/>
    </row>
    <row r="17" spans="1:351" s="287" customFormat="1" ht="13.2" x14ac:dyDescent="0.2">
      <c r="A17" s="384"/>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288"/>
      <c r="DG17" s="288"/>
      <c r="DH17" s="288"/>
      <c r="DI17" s="288"/>
      <c r="DJ17" s="288"/>
      <c r="DK17" s="288"/>
      <c r="DL17" s="288"/>
      <c r="DM17" s="288"/>
      <c r="DN17" s="288"/>
      <c r="DO17" s="288"/>
      <c r="DP17" s="288"/>
      <c r="DQ17" s="288"/>
      <c r="DR17" s="288"/>
      <c r="DS17" s="288"/>
      <c r="DT17" s="288"/>
      <c r="DU17" s="288"/>
      <c r="DV17" s="288"/>
      <c r="DW17" s="288"/>
    </row>
    <row r="18" spans="1:351" s="287" customFormat="1" ht="13.2" x14ac:dyDescent="0.2">
      <c r="A18" s="384"/>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288"/>
      <c r="DG18" s="288"/>
      <c r="DH18" s="288"/>
      <c r="DI18" s="288"/>
      <c r="DJ18" s="288"/>
      <c r="DK18" s="288"/>
      <c r="DL18" s="288"/>
      <c r="DM18" s="288"/>
      <c r="DN18" s="288"/>
      <c r="DO18" s="288"/>
      <c r="DP18" s="288"/>
      <c r="DQ18" s="288"/>
      <c r="DR18" s="288"/>
      <c r="DS18" s="288"/>
      <c r="DT18" s="288"/>
      <c r="DU18" s="288"/>
      <c r="DV18" s="288"/>
      <c r="DW18" s="288"/>
    </row>
    <row r="19" spans="1:351" ht="13.2" x14ac:dyDescent="0.2">
      <c r="DD19" s="384"/>
      <c r="DE19" s="384"/>
    </row>
    <row r="20" spans="1:351" ht="13.2" x14ac:dyDescent="0.2">
      <c r="DD20" s="384"/>
      <c r="DE20" s="384"/>
    </row>
    <row r="21" spans="1:351" ht="16.2" x14ac:dyDescent="0.2">
      <c r="B21" s="386"/>
      <c r="C21" s="387"/>
      <c r="D21" s="387"/>
      <c r="E21" s="387"/>
      <c r="F21" s="387"/>
      <c r="G21" s="387"/>
      <c r="H21" s="387"/>
      <c r="I21" s="387"/>
      <c r="J21" s="387"/>
      <c r="K21" s="387"/>
      <c r="L21" s="387"/>
      <c r="M21" s="387"/>
      <c r="N21" s="388"/>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8"/>
      <c r="AU21" s="387"/>
      <c r="AV21" s="387"/>
      <c r="AW21" s="387"/>
      <c r="AX21" s="387"/>
      <c r="AY21" s="387"/>
      <c r="AZ21" s="387"/>
      <c r="BA21" s="387"/>
      <c r="BB21" s="387"/>
      <c r="BC21" s="387"/>
      <c r="BD21" s="387"/>
      <c r="BE21" s="387"/>
      <c r="BF21" s="388"/>
      <c r="BG21" s="387"/>
      <c r="BH21" s="387"/>
      <c r="BI21" s="387"/>
      <c r="BJ21" s="387"/>
      <c r="BK21" s="387"/>
      <c r="BL21" s="387"/>
      <c r="BM21" s="387"/>
      <c r="BN21" s="387"/>
      <c r="BO21" s="387"/>
      <c r="BP21" s="387"/>
      <c r="BQ21" s="387"/>
      <c r="BR21" s="388"/>
      <c r="BS21" s="387"/>
      <c r="BT21" s="387"/>
      <c r="BU21" s="387"/>
      <c r="BV21" s="387"/>
      <c r="BW21" s="387"/>
      <c r="BX21" s="387"/>
      <c r="BY21" s="387"/>
      <c r="BZ21" s="387"/>
      <c r="CA21" s="387"/>
      <c r="CB21" s="387"/>
      <c r="CC21" s="387"/>
      <c r="CD21" s="388"/>
      <c r="CE21" s="387"/>
      <c r="CF21" s="387"/>
      <c r="CG21" s="387"/>
      <c r="CH21" s="387"/>
      <c r="CI21" s="387"/>
      <c r="CJ21" s="387"/>
      <c r="CK21" s="387"/>
      <c r="CL21" s="387"/>
      <c r="CM21" s="387"/>
      <c r="CN21" s="387"/>
      <c r="CO21" s="387"/>
      <c r="CP21" s="388"/>
      <c r="CQ21" s="387"/>
      <c r="CR21" s="387"/>
      <c r="CS21" s="387"/>
      <c r="CT21" s="387"/>
      <c r="CU21" s="387"/>
      <c r="CV21" s="387"/>
      <c r="CW21" s="387"/>
      <c r="CX21" s="387"/>
      <c r="CY21" s="387"/>
      <c r="CZ21" s="387"/>
      <c r="DA21" s="387"/>
      <c r="DB21" s="388"/>
      <c r="DC21" s="387"/>
      <c r="DD21" s="389"/>
      <c r="DE21" s="384"/>
      <c r="MM21" s="390"/>
    </row>
    <row r="22" spans="1:351" ht="16.2" x14ac:dyDescent="0.2">
      <c r="B22" s="391"/>
      <c r="MM22" s="390"/>
    </row>
    <row r="23" spans="1:351" ht="13.2" x14ac:dyDescent="0.2">
      <c r="B23" s="391"/>
    </row>
    <row r="24" spans="1:351" ht="13.2" x14ac:dyDescent="0.2">
      <c r="B24" s="391"/>
    </row>
    <row r="25" spans="1:351" ht="13.2" x14ac:dyDescent="0.2">
      <c r="B25" s="391"/>
    </row>
    <row r="26" spans="1:351" ht="13.2" x14ac:dyDescent="0.2">
      <c r="B26" s="391"/>
    </row>
    <row r="27" spans="1:351" ht="13.2" x14ac:dyDescent="0.2">
      <c r="B27" s="391"/>
    </row>
    <row r="28" spans="1:351" ht="13.2" x14ac:dyDescent="0.2">
      <c r="B28" s="391"/>
    </row>
    <row r="29" spans="1:351" ht="13.2" x14ac:dyDescent="0.2">
      <c r="B29" s="391"/>
    </row>
    <row r="30" spans="1:351" ht="13.2" x14ac:dyDescent="0.2">
      <c r="B30" s="391"/>
    </row>
    <row r="31" spans="1:351" ht="13.2" x14ac:dyDescent="0.2">
      <c r="B31" s="391"/>
    </row>
    <row r="32" spans="1:351" ht="13.2" x14ac:dyDescent="0.2">
      <c r="B32" s="391"/>
    </row>
    <row r="33" spans="2:109" ht="13.2" x14ac:dyDescent="0.2">
      <c r="B33" s="391"/>
    </row>
    <row r="34" spans="2:109" ht="13.2" x14ac:dyDescent="0.2">
      <c r="B34" s="391"/>
    </row>
    <row r="35" spans="2:109" ht="13.2" x14ac:dyDescent="0.2">
      <c r="B35" s="391"/>
    </row>
    <row r="36" spans="2:109" ht="13.2" x14ac:dyDescent="0.2">
      <c r="B36" s="391"/>
    </row>
    <row r="37" spans="2:109" ht="13.2" x14ac:dyDescent="0.2">
      <c r="B37" s="391"/>
    </row>
    <row r="38" spans="2:109" ht="13.2" x14ac:dyDescent="0.2">
      <c r="B38" s="391"/>
    </row>
    <row r="39" spans="2:109" ht="13.2" x14ac:dyDescent="0.2">
      <c r="B39" s="393"/>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5"/>
    </row>
    <row r="40" spans="2:109" ht="13.2" x14ac:dyDescent="0.2">
      <c r="B40" s="396"/>
      <c r="DD40" s="396"/>
      <c r="DE40" s="384"/>
    </row>
    <row r="41" spans="2:109" ht="16.2" x14ac:dyDescent="0.2">
      <c r="B41" s="397" t="s">
        <v>603</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9"/>
    </row>
    <row r="42" spans="2:109" ht="13.2" x14ac:dyDescent="0.2">
      <c r="B42" s="391"/>
      <c r="G42" s="398"/>
      <c r="I42" s="399"/>
      <c r="J42" s="399"/>
      <c r="K42" s="399"/>
      <c r="AM42" s="398"/>
      <c r="AN42" s="398" t="s">
        <v>604</v>
      </c>
      <c r="AP42" s="399"/>
      <c r="AQ42" s="399"/>
      <c r="AR42" s="399"/>
      <c r="AY42" s="398"/>
      <c r="BA42" s="399"/>
      <c r="BB42" s="399"/>
      <c r="BC42" s="399"/>
      <c r="BK42" s="398"/>
      <c r="BM42" s="399"/>
      <c r="BN42" s="399"/>
      <c r="BO42" s="399"/>
      <c r="BW42" s="398"/>
      <c r="BY42" s="399"/>
      <c r="BZ42" s="399"/>
      <c r="CA42" s="399"/>
      <c r="CI42" s="398"/>
      <c r="CK42" s="399"/>
      <c r="CL42" s="399"/>
      <c r="CM42" s="399"/>
      <c r="CU42" s="398"/>
      <c r="CW42" s="399"/>
      <c r="CX42" s="399"/>
      <c r="CY42" s="399"/>
    </row>
    <row r="43" spans="2:109" ht="13.5" customHeight="1" x14ac:dyDescent="0.2">
      <c r="B43" s="391"/>
      <c r="AN43" s="1313" t="s">
        <v>612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1"/>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1"/>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1"/>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1"/>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1"/>
      <c r="H48" s="400"/>
      <c r="I48" s="400"/>
      <c r="J48" s="400"/>
      <c r="AN48" s="400"/>
      <c r="AO48" s="400"/>
      <c r="AP48" s="400"/>
      <c r="AZ48" s="400"/>
      <c r="BA48" s="400"/>
      <c r="BB48" s="400"/>
      <c r="BL48" s="400"/>
      <c r="BM48" s="400"/>
      <c r="BN48" s="400"/>
      <c r="BX48" s="400"/>
      <c r="BY48" s="400"/>
      <c r="BZ48" s="400"/>
      <c r="CJ48" s="400"/>
      <c r="CK48" s="400"/>
      <c r="CL48" s="400"/>
      <c r="CV48" s="400"/>
      <c r="CW48" s="400"/>
      <c r="CX48" s="400"/>
    </row>
    <row r="49" spans="1:109" ht="13.2" x14ac:dyDescent="0.2">
      <c r="B49" s="391"/>
      <c r="AN49" s="384" t="s">
        <v>605</v>
      </c>
    </row>
    <row r="50" spans="1:109" ht="13.2" x14ac:dyDescent="0.2">
      <c r="B50" s="391"/>
      <c r="G50" s="1305"/>
      <c r="H50" s="1305"/>
      <c r="I50" s="1305"/>
      <c r="J50" s="1305"/>
      <c r="K50" s="401"/>
      <c r="L50" s="401"/>
      <c r="M50" s="402"/>
      <c r="N50" s="402"/>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2">
      <c r="B51" s="391"/>
      <c r="G51" s="1322"/>
      <c r="H51" s="1322"/>
      <c r="I51" s="1326"/>
      <c r="J51" s="1326"/>
      <c r="K51" s="1312"/>
      <c r="L51" s="1312"/>
      <c r="M51" s="1312"/>
      <c r="N51" s="1312"/>
      <c r="AM51" s="400"/>
      <c r="AN51" s="1310" t="s">
        <v>606</v>
      </c>
      <c r="AO51" s="1310"/>
      <c r="AP51" s="1310"/>
      <c r="AQ51" s="1310"/>
      <c r="AR51" s="1310"/>
      <c r="AS51" s="1310"/>
      <c r="AT51" s="1310"/>
      <c r="AU51" s="1310"/>
      <c r="AV51" s="1310"/>
      <c r="AW51" s="1310"/>
      <c r="AX51" s="1310"/>
      <c r="AY51" s="1310"/>
      <c r="AZ51" s="1310"/>
      <c r="BA51" s="1310"/>
      <c r="BB51" s="1310" t="s">
        <v>607</v>
      </c>
      <c r="BC51" s="1310"/>
      <c r="BD51" s="1310"/>
      <c r="BE51" s="1310"/>
      <c r="BF51" s="1310"/>
      <c r="BG51" s="1310"/>
      <c r="BH51" s="1310"/>
      <c r="BI51" s="1310"/>
      <c r="BJ51" s="1310"/>
      <c r="BK51" s="1310"/>
      <c r="BL51" s="1310"/>
      <c r="BM51" s="1310"/>
      <c r="BN51" s="1310"/>
      <c r="BO51" s="1310"/>
      <c r="BP51" s="130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1"/>
      <c r="G52" s="1322"/>
      <c r="H52" s="1322"/>
      <c r="I52" s="1326"/>
      <c r="J52" s="1326"/>
      <c r="K52" s="1312"/>
      <c r="L52" s="1312"/>
      <c r="M52" s="1312"/>
      <c r="N52" s="1312"/>
      <c r="AM52" s="400"/>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399"/>
      <c r="B53" s="391"/>
      <c r="G53" s="1322"/>
      <c r="H53" s="1322"/>
      <c r="I53" s="1305"/>
      <c r="J53" s="1305"/>
      <c r="K53" s="1312"/>
      <c r="L53" s="1312"/>
      <c r="M53" s="1312"/>
      <c r="N53" s="1312"/>
      <c r="AM53" s="400"/>
      <c r="AN53" s="1310"/>
      <c r="AO53" s="1310"/>
      <c r="AP53" s="1310"/>
      <c r="AQ53" s="1310"/>
      <c r="AR53" s="1310"/>
      <c r="AS53" s="1310"/>
      <c r="AT53" s="1310"/>
      <c r="AU53" s="1310"/>
      <c r="AV53" s="1310"/>
      <c r="AW53" s="1310"/>
      <c r="AX53" s="1310"/>
      <c r="AY53" s="1310"/>
      <c r="AZ53" s="1310"/>
      <c r="BA53" s="1310"/>
      <c r="BB53" s="1310" t="s">
        <v>608</v>
      </c>
      <c r="BC53" s="1310"/>
      <c r="BD53" s="1310"/>
      <c r="BE53" s="1310"/>
      <c r="BF53" s="1310"/>
      <c r="BG53" s="1310"/>
      <c r="BH53" s="1310"/>
      <c r="BI53" s="1310"/>
      <c r="BJ53" s="1310"/>
      <c r="BK53" s="1310"/>
      <c r="BL53" s="1310"/>
      <c r="BM53" s="1310"/>
      <c r="BN53" s="1310"/>
      <c r="BO53" s="1310"/>
      <c r="BP53" s="1307">
        <v>47</v>
      </c>
      <c r="BQ53" s="1307"/>
      <c r="BR53" s="1307"/>
      <c r="BS53" s="1307"/>
      <c r="BT53" s="1307"/>
      <c r="BU53" s="1307"/>
      <c r="BV53" s="1307"/>
      <c r="BW53" s="1307"/>
      <c r="BX53" s="1307">
        <v>49</v>
      </c>
      <c r="BY53" s="1307"/>
      <c r="BZ53" s="1307"/>
      <c r="CA53" s="1307"/>
      <c r="CB53" s="1307"/>
      <c r="CC53" s="1307"/>
      <c r="CD53" s="1307"/>
      <c r="CE53" s="1307"/>
      <c r="CF53" s="1307">
        <v>50.3</v>
      </c>
      <c r="CG53" s="1307"/>
      <c r="CH53" s="1307"/>
      <c r="CI53" s="1307"/>
      <c r="CJ53" s="1307"/>
      <c r="CK53" s="1307"/>
      <c r="CL53" s="1307"/>
      <c r="CM53" s="1307"/>
      <c r="CN53" s="1307">
        <v>52</v>
      </c>
      <c r="CO53" s="1307"/>
      <c r="CP53" s="1307"/>
      <c r="CQ53" s="1307"/>
      <c r="CR53" s="1307"/>
      <c r="CS53" s="1307"/>
      <c r="CT53" s="1307"/>
      <c r="CU53" s="1307"/>
      <c r="CV53" s="1307">
        <v>53.8</v>
      </c>
      <c r="CW53" s="1307"/>
      <c r="CX53" s="1307"/>
      <c r="CY53" s="1307"/>
      <c r="CZ53" s="1307"/>
      <c r="DA53" s="1307"/>
      <c r="DB53" s="1307"/>
      <c r="DC53" s="1307"/>
    </row>
    <row r="54" spans="1:109" ht="13.2" x14ac:dyDescent="0.2">
      <c r="A54" s="399"/>
      <c r="B54" s="391"/>
      <c r="G54" s="1322"/>
      <c r="H54" s="1322"/>
      <c r="I54" s="1305"/>
      <c r="J54" s="1305"/>
      <c r="K54" s="1312"/>
      <c r="L54" s="1312"/>
      <c r="M54" s="1312"/>
      <c r="N54" s="1312"/>
      <c r="AM54" s="400"/>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399"/>
      <c r="B55" s="391"/>
      <c r="G55" s="1305"/>
      <c r="H55" s="1305"/>
      <c r="I55" s="1305"/>
      <c r="J55" s="1305"/>
      <c r="K55" s="1312"/>
      <c r="L55" s="1312"/>
      <c r="M55" s="1312"/>
      <c r="N55" s="1312"/>
      <c r="AN55" s="1311" t="s">
        <v>609</v>
      </c>
      <c r="AO55" s="1311"/>
      <c r="AP55" s="1311"/>
      <c r="AQ55" s="1311"/>
      <c r="AR55" s="1311"/>
      <c r="AS55" s="1311"/>
      <c r="AT55" s="1311"/>
      <c r="AU55" s="1311"/>
      <c r="AV55" s="1311"/>
      <c r="AW55" s="1311"/>
      <c r="AX55" s="1311"/>
      <c r="AY55" s="1311"/>
      <c r="AZ55" s="1311"/>
      <c r="BA55" s="1311"/>
      <c r="BB55" s="1310" t="s">
        <v>607</v>
      </c>
      <c r="BC55" s="1310"/>
      <c r="BD55" s="1310"/>
      <c r="BE55" s="1310"/>
      <c r="BF55" s="1310"/>
      <c r="BG55" s="1310"/>
      <c r="BH55" s="1310"/>
      <c r="BI55" s="1310"/>
      <c r="BJ55" s="1310"/>
      <c r="BK55" s="1310"/>
      <c r="BL55" s="1310"/>
      <c r="BM55" s="1310"/>
      <c r="BN55" s="1310"/>
      <c r="BO55" s="1310"/>
      <c r="BP55" s="1307">
        <v>0</v>
      </c>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2" x14ac:dyDescent="0.2">
      <c r="A56" s="399"/>
      <c r="B56" s="391"/>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399" customFormat="1" ht="13.2" x14ac:dyDescent="0.2">
      <c r="B57" s="403"/>
      <c r="G57" s="1305"/>
      <c r="H57" s="1305"/>
      <c r="I57" s="1308"/>
      <c r="J57" s="1308"/>
      <c r="K57" s="1312"/>
      <c r="L57" s="1312"/>
      <c r="M57" s="1312"/>
      <c r="N57" s="1312"/>
      <c r="AM57" s="384"/>
      <c r="AN57" s="1311"/>
      <c r="AO57" s="1311"/>
      <c r="AP57" s="1311"/>
      <c r="AQ57" s="1311"/>
      <c r="AR57" s="1311"/>
      <c r="AS57" s="1311"/>
      <c r="AT57" s="1311"/>
      <c r="AU57" s="1311"/>
      <c r="AV57" s="1311"/>
      <c r="AW57" s="1311"/>
      <c r="AX57" s="1311"/>
      <c r="AY57" s="1311"/>
      <c r="AZ57" s="1311"/>
      <c r="BA57" s="1311"/>
      <c r="BB57" s="1310" t="s">
        <v>608</v>
      </c>
      <c r="BC57" s="1310"/>
      <c r="BD57" s="1310"/>
      <c r="BE57" s="1310"/>
      <c r="BF57" s="1310"/>
      <c r="BG57" s="1310"/>
      <c r="BH57" s="1310"/>
      <c r="BI57" s="1310"/>
      <c r="BJ57" s="1310"/>
      <c r="BK57" s="1310"/>
      <c r="BL57" s="1310"/>
      <c r="BM57" s="1310"/>
      <c r="BN57" s="1310"/>
      <c r="BO57" s="1310"/>
      <c r="BP57" s="1307">
        <v>55.8</v>
      </c>
      <c r="BQ57" s="1307"/>
      <c r="BR57" s="1307"/>
      <c r="BS57" s="1307"/>
      <c r="BT57" s="1307"/>
      <c r="BU57" s="1307"/>
      <c r="BV57" s="1307"/>
      <c r="BW57" s="1307"/>
      <c r="BX57" s="1307">
        <v>57.5</v>
      </c>
      <c r="BY57" s="1307"/>
      <c r="BZ57" s="1307"/>
      <c r="CA57" s="1307"/>
      <c r="CB57" s="1307"/>
      <c r="CC57" s="1307"/>
      <c r="CD57" s="1307"/>
      <c r="CE57" s="1307"/>
      <c r="CF57" s="1307">
        <v>58.4</v>
      </c>
      <c r="CG57" s="1307"/>
      <c r="CH57" s="1307"/>
      <c r="CI57" s="1307"/>
      <c r="CJ57" s="1307"/>
      <c r="CK57" s="1307"/>
      <c r="CL57" s="1307"/>
      <c r="CM57" s="1307"/>
      <c r="CN57" s="1307">
        <v>61.8</v>
      </c>
      <c r="CO57" s="1307"/>
      <c r="CP57" s="1307"/>
      <c r="CQ57" s="1307"/>
      <c r="CR57" s="1307"/>
      <c r="CS57" s="1307"/>
      <c r="CT57" s="1307"/>
      <c r="CU57" s="1307"/>
      <c r="CV57" s="1307">
        <v>62.3</v>
      </c>
      <c r="CW57" s="1307"/>
      <c r="CX57" s="1307"/>
      <c r="CY57" s="1307"/>
      <c r="CZ57" s="1307"/>
      <c r="DA57" s="1307"/>
      <c r="DB57" s="1307"/>
      <c r="DC57" s="1307"/>
      <c r="DD57" s="404"/>
      <c r="DE57" s="403"/>
    </row>
    <row r="58" spans="1:109" s="399" customFormat="1" ht="13.2" x14ac:dyDescent="0.2">
      <c r="A58" s="384"/>
      <c r="B58" s="403"/>
      <c r="G58" s="1305"/>
      <c r="H58" s="1305"/>
      <c r="I58" s="1308"/>
      <c r="J58" s="1308"/>
      <c r="K58" s="1312"/>
      <c r="L58" s="1312"/>
      <c r="M58" s="1312"/>
      <c r="N58" s="1312"/>
      <c r="AM58" s="384"/>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4"/>
      <c r="DE58" s="403"/>
    </row>
    <row r="59" spans="1:109" s="399" customFormat="1" ht="13.2" x14ac:dyDescent="0.2">
      <c r="A59" s="384"/>
      <c r="B59" s="403"/>
      <c r="K59" s="405"/>
      <c r="L59" s="405"/>
      <c r="M59" s="405"/>
      <c r="N59" s="405"/>
      <c r="AQ59" s="405"/>
      <c r="AR59" s="405"/>
      <c r="AS59" s="405"/>
      <c r="AT59" s="405"/>
      <c r="BC59" s="405"/>
      <c r="BD59" s="405"/>
      <c r="BE59" s="405"/>
      <c r="BF59" s="405"/>
      <c r="BO59" s="405"/>
      <c r="BP59" s="405"/>
      <c r="BQ59" s="405"/>
      <c r="BR59" s="405"/>
      <c r="CA59" s="405"/>
      <c r="CB59" s="405"/>
      <c r="CC59" s="405"/>
      <c r="CD59" s="405"/>
      <c r="CM59" s="405"/>
      <c r="CN59" s="405"/>
      <c r="CO59" s="405"/>
      <c r="CP59" s="405"/>
      <c r="CY59" s="405"/>
      <c r="CZ59" s="405"/>
      <c r="DA59" s="405"/>
      <c r="DB59" s="405"/>
      <c r="DC59" s="405"/>
      <c r="DD59" s="404"/>
      <c r="DE59" s="403"/>
    </row>
    <row r="60" spans="1:109" s="399" customFormat="1" ht="13.2" x14ac:dyDescent="0.2">
      <c r="A60" s="384"/>
      <c r="B60" s="403"/>
      <c r="K60" s="405"/>
      <c r="L60" s="405"/>
      <c r="M60" s="405"/>
      <c r="N60" s="405"/>
      <c r="AQ60" s="405"/>
      <c r="AR60" s="405"/>
      <c r="AS60" s="405"/>
      <c r="AT60" s="405"/>
      <c r="BC60" s="405"/>
      <c r="BD60" s="405"/>
      <c r="BE60" s="405"/>
      <c r="BF60" s="405"/>
      <c r="BO60" s="405"/>
      <c r="BP60" s="405"/>
      <c r="BQ60" s="405"/>
      <c r="BR60" s="405"/>
      <c r="CA60" s="405"/>
      <c r="CB60" s="405"/>
      <c r="CC60" s="405"/>
      <c r="CD60" s="405"/>
      <c r="CM60" s="405"/>
      <c r="CN60" s="405"/>
      <c r="CO60" s="405"/>
      <c r="CP60" s="405"/>
      <c r="CY60" s="405"/>
      <c r="CZ60" s="405"/>
      <c r="DA60" s="405"/>
      <c r="DB60" s="405"/>
      <c r="DC60" s="405"/>
      <c r="DD60" s="404"/>
      <c r="DE60" s="403"/>
    </row>
    <row r="61" spans="1:109" s="399" customFormat="1" ht="13.2" x14ac:dyDescent="0.2">
      <c r="A61" s="384"/>
      <c r="B61" s="406"/>
      <c r="C61" s="407"/>
      <c r="D61" s="407"/>
      <c r="E61" s="407"/>
      <c r="F61" s="407"/>
      <c r="G61" s="407"/>
      <c r="H61" s="407"/>
      <c r="I61" s="407"/>
      <c r="J61" s="407"/>
      <c r="K61" s="407"/>
      <c r="L61" s="407"/>
      <c r="M61" s="408"/>
      <c r="N61" s="408"/>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8"/>
      <c r="AT61" s="408"/>
      <c r="AU61" s="407"/>
      <c r="AV61" s="407"/>
      <c r="AW61" s="407"/>
      <c r="AX61" s="407"/>
      <c r="AY61" s="407"/>
      <c r="AZ61" s="407"/>
      <c r="BA61" s="407"/>
      <c r="BB61" s="407"/>
      <c r="BC61" s="407"/>
      <c r="BD61" s="407"/>
      <c r="BE61" s="408"/>
      <c r="BF61" s="408"/>
      <c r="BG61" s="407"/>
      <c r="BH61" s="407"/>
      <c r="BI61" s="407"/>
      <c r="BJ61" s="407"/>
      <c r="BK61" s="407"/>
      <c r="BL61" s="407"/>
      <c r="BM61" s="407"/>
      <c r="BN61" s="407"/>
      <c r="BO61" s="407"/>
      <c r="BP61" s="407"/>
      <c r="BQ61" s="408"/>
      <c r="BR61" s="408"/>
      <c r="BS61" s="407"/>
      <c r="BT61" s="407"/>
      <c r="BU61" s="407"/>
      <c r="BV61" s="407"/>
      <c r="BW61" s="407"/>
      <c r="BX61" s="407"/>
      <c r="BY61" s="407"/>
      <c r="BZ61" s="407"/>
      <c r="CA61" s="407"/>
      <c r="CB61" s="407"/>
      <c r="CC61" s="408"/>
      <c r="CD61" s="408"/>
      <c r="CE61" s="407"/>
      <c r="CF61" s="407"/>
      <c r="CG61" s="407"/>
      <c r="CH61" s="407"/>
      <c r="CI61" s="407"/>
      <c r="CJ61" s="407"/>
      <c r="CK61" s="407"/>
      <c r="CL61" s="407"/>
      <c r="CM61" s="407"/>
      <c r="CN61" s="407"/>
      <c r="CO61" s="408"/>
      <c r="CP61" s="408"/>
      <c r="CQ61" s="407"/>
      <c r="CR61" s="407"/>
      <c r="CS61" s="407"/>
      <c r="CT61" s="407"/>
      <c r="CU61" s="407"/>
      <c r="CV61" s="407"/>
      <c r="CW61" s="407"/>
      <c r="CX61" s="407"/>
      <c r="CY61" s="407"/>
      <c r="CZ61" s="407"/>
      <c r="DA61" s="408"/>
      <c r="DB61" s="408"/>
      <c r="DC61" s="408"/>
      <c r="DD61" s="409"/>
      <c r="DE61" s="403"/>
    </row>
    <row r="62" spans="1:109" ht="13.2" x14ac:dyDescent="0.2">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6"/>
      <c r="CO62" s="396"/>
      <c r="CP62" s="396"/>
      <c r="CQ62" s="396"/>
      <c r="CR62" s="396"/>
      <c r="CS62" s="396"/>
      <c r="CT62" s="396"/>
      <c r="CU62" s="396"/>
      <c r="CV62" s="396"/>
      <c r="CW62" s="396"/>
      <c r="CX62" s="396"/>
      <c r="CY62" s="396"/>
      <c r="CZ62" s="396"/>
      <c r="DA62" s="396"/>
      <c r="DB62" s="396"/>
      <c r="DC62" s="396"/>
      <c r="DD62" s="396"/>
      <c r="DE62" s="384"/>
    </row>
    <row r="63" spans="1:109" ht="16.2" x14ac:dyDescent="0.2">
      <c r="B63" s="410" t="s">
        <v>610</v>
      </c>
    </row>
    <row r="64" spans="1:109" ht="13.2" x14ac:dyDescent="0.2">
      <c r="B64" s="391"/>
      <c r="G64" s="398"/>
      <c r="I64" s="411"/>
      <c r="J64" s="411"/>
      <c r="K64" s="411"/>
      <c r="L64" s="411"/>
      <c r="M64" s="411"/>
      <c r="N64" s="412"/>
      <c r="AM64" s="398"/>
      <c r="AN64" s="398" t="s">
        <v>604</v>
      </c>
      <c r="AP64" s="399"/>
      <c r="AQ64" s="399"/>
      <c r="AR64" s="399"/>
      <c r="AY64" s="398"/>
      <c r="BA64" s="399"/>
      <c r="BB64" s="399"/>
      <c r="BC64" s="399"/>
      <c r="BK64" s="398"/>
      <c r="BM64" s="399"/>
      <c r="BN64" s="399"/>
      <c r="BO64" s="399"/>
      <c r="BW64" s="398"/>
      <c r="BY64" s="399"/>
      <c r="BZ64" s="399"/>
      <c r="CA64" s="399"/>
      <c r="CI64" s="398"/>
      <c r="CK64" s="399"/>
      <c r="CL64" s="399"/>
      <c r="CM64" s="399"/>
      <c r="CU64" s="398"/>
      <c r="CW64" s="399"/>
      <c r="CX64" s="399"/>
      <c r="CY64" s="399"/>
    </row>
    <row r="65" spans="2:107" ht="13.2" x14ac:dyDescent="0.2">
      <c r="B65" s="391"/>
      <c r="AN65" s="1313" t="s">
        <v>613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1"/>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1"/>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1"/>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1"/>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1"/>
      <c r="H70" s="413"/>
      <c r="I70" s="413"/>
      <c r="J70" s="414"/>
      <c r="K70" s="414"/>
      <c r="L70" s="415"/>
      <c r="M70" s="414"/>
      <c r="N70" s="415"/>
      <c r="AN70" s="400"/>
      <c r="AO70" s="400"/>
      <c r="AP70" s="400"/>
      <c r="AZ70" s="400"/>
      <c r="BA70" s="400"/>
      <c r="BB70" s="400"/>
      <c r="BL70" s="400"/>
      <c r="BM70" s="400"/>
      <c r="BN70" s="400"/>
      <c r="BX70" s="400"/>
      <c r="BY70" s="400"/>
      <c r="BZ70" s="400"/>
      <c r="CJ70" s="400"/>
      <c r="CK70" s="400"/>
      <c r="CL70" s="400"/>
      <c r="CV70" s="400"/>
      <c r="CW70" s="400"/>
      <c r="CX70" s="400"/>
    </row>
    <row r="71" spans="2:107" ht="13.2" x14ac:dyDescent="0.2">
      <c r="B71" s="391"/>
      <c r="G71" s="416"/>
      <c r="I71" s="417"/>
      <c r="J71" s="414"/>
      <c r="K71" s="414"/>
      <c r="L71" s="415"/>
      <c r="M71" s="414"/>
      <c r="N71" s="415"/>
      <c r="AM71" s="416"/>
      <c r="AN71" s="384" t="s">
        <v>605</v>
      </c>
    </row>
    <row r="72" spans="2:107" ht="13.2" x14ac:dyDescent="0.2">
      <c r="B72" s="391"/>
      <c r="G72" s="1305"/>
      <c r="H72" s="1305"/>
      <c r="I72" s="1305"/>
      <c r="J72" s="1305"/>
      <c r="K72" s="401"/>
      <c r="L72" s="401"/>
      <c r="M72" s="402"/>
      <c r="N72" s="402"/>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ht="13.2" x14ac:dyDescent="0.2">
      <c r="B73" s="391"/>
      <c r="G73" s="1322"/>
      <c r="H73" s="1322"/>
      <c r="I73" s="1322"/>
      <c r="J73" s="1322"/>
      <c r="K73" s="1306"/>
      <c r="L73" s="1306"/>
      <c r="M73" s="1306"/>
      <c r="N73" s="1306"/>
      <c r="AM73" s="400"/>
      <c r="AN73" s="1310" t="s">
        <v>606</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1"/>
      <c r="G74" s="1322"/>
      <c r="H74" s="1322"/>
      <c r="I74" s="1322"/>
      <c r="J74" s="1322"/>
      <c r="K74" s="1306"/>
      <c r="L74" s="1306"/>
      <c r="M74" s="1306"/>
      <c r="N74" s="1306"/>
      <c r="AM74" s="400"/>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1"/>
      <c r="G75" s="1322"/>
      <c r="H75" s="1322"/>
      <c r="I75" s="1305"/>
      <c r="J75" s="1305"/>
      <c r="K75" s="1312"/>
      <c r="L75" s="1312"/>
      <c r="M75" s="1312"/>
      <c r="N75" s="1312"/>
      <c r="AM75" s="400"/>
      <c r="AN75" s="1310"/>
      <c r="AO75" s="1310"/>
      <c r="AP75" s="1310"/>
      <c r="AQ75" s="1310"/>
      <c r="AR75" s="1310"/>
      <c r="AS75" s="1310"/>
      <c r="AT75" s="1310"/>
      <c r="AU75" s="1310"/>
      <c r="AV75" s="1310"/>
      <c r="AW75" s="1310"/>
      <c r="AX75" s="1310"/>
      <c r="AY75" s="1310"/>
      <c r="AZ75" s="1310"/>
      <c r="BA75" s="1310"/>
      <c r="BB75" s="1310" t="s">
        <v>611</v>
      </c>
      <c r="BC75" s="1310"/>
      <c r="BD75" s="1310"/>
      <c r="BE75" s="1310"/>
      <c r="BF75" s="1310"/>
      <c r="BG75" s="1310"/>
      <c r="BH75" s="1310"/>
      <c r="BI75" s="1310"/>
      <c r="BJ75" s="1310"/>
      <c r="BK75" s="1310"/>
      <c r="BL75" s="1310"/>
      <c r="BM75" s="1310"/>
      <c r="BN75" s="1310"/>
      <c r="BO75" s="1310"/>
      <c r="BP75" s="1307">
        <v>-1.9</v>
      </c>
      <c r="BQ75" s="1307"/>
      <c r="BR75" s="1307"/>
      <c r="BS75" s="1307"/>
      <c r="BT75" s="1307"/>
      <c r="BU75" s="1307"/>
      <c r="BV75" s="1307"/>
      <c r="BW75" s="1307"/>
      <c r="BX75" s="1307">
        <v>-2.5</v>
      </c>
      <c r="BY75" s="1307"/>
      <c r="BZ75" s="1307"/>
      <c r="CA75" s="1307"/>
      <c r="CB75" s="1307"/>
      <c r="CC75" s="1307"/>
      <c r="CD75" s="1307"/>
      <c r="CE75" s="1307"/>
      <c r="CF75" s="1307">
        <v>-2.1</v>
      </c>
      <c r="CG75" s="1307"/>
      <c r="CH75" s="1307"/>
      <c r="CI75" s="1307"/>
      <c r="CJ75" s="1307"/>
      <c r="CK75" s="1307"/>
      <c r="CL75" s="1307"/>
      <c r="CM75" s="1307"/>
      <c r="CN75" s="1307">
        <v>-1.9</v>
      </c>
      <c r="CO75" s="1307"/>
      <c r="CP75" s="1307"/>
      <c r="CQ75" s="1307"/>
      <c r="CR75" s="1307"/>
      <c r="CS75" s="1307"/>
      <c r="CT75" s="1307"/>
      <c r="CU75" s="1307"/>
      <c r="CV75" s="1307">
        <v>-2.1</v>
      </c>
      <c r="CW75" s="1307"/>
      <c r="CX75" s="1307"/>
      <c r="CY75" s="1307"/>
      <c r="CZ75" s="1307"/>
      <c r="DA75" s="1307"/>
      <c r="DB75" s="1307"/>
      <c r="DC75" s="1307"/>
    </row>
    <row r="76" spans="2:107" ht="13.2" x14ac:dyDescent="0.2">
      <c r="B76" s="391"/>
      <c r="G76" s="1322"/>
      <c r="H76" s="1322"/>
      <c r="I76" s="1305"/>
      <c r="J76" s="1305"/>
      <c r="K76" s="1312"/>
      <c r="L76" s="1312"/>
      <c r="M76" s="1312"/>
      <c r="N76" s="1312"/>
      <c r="AM76" s="400"/>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1"/>
      <c r="G77" s="1305"/>
      <c r="H77" s="1305"/>
      <c r="I77" s="1305"/>
      <c r="J77" s="1305"/>
      <c r="K77" s="1306"/>
      <c r="L77" s="1306"/>
      <c r="M77" s="1306"/>
      <c r="N77" s="1306"/>
      <c r="AN77" s="1311" t="s">
        <v>609</v>
      </c>
      <c r="AO77" s="1311"/>
      <c r="AP77" s="1311"/>
      <c r="AQ77" s="1311"/>
      <c r="AR77" s="1311"/>
      <c r="AS77" s="1311"/>
      <c r="AT77" s="1311"/>
      <c r="AU77" s="1311"/>
      <c r="AV77" s="1311"/>
      <c r="AW77" s="1311"/>
      <c r="AX77" s="1311"/>
      <c r="AY77" s="1311"/>
      <c r="AZ77" s="1311"/>
      <c r="BA77" s="1311"/>
      <c r="BB77" s="1310" t="s">
        <v>607</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391"/>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1"/>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611</v>
      </c>
      <c r="BC79" s="1310"/>
      <c r="BD79" s="1310"/>
      <c r="BE79" s="1310"/>
      <c r="BF79" s="1310"/>
      <c r="BG79" s="1310"/>
      <c r="BH79" s="1310"/>
      <c r="BI79" s="1310"/>
      <c r="BJ79" s="1310"/>
      <c r="BK79" s="1310"/>
      <c r="BL79" s="1310"/>
      <c r="BM79" s="1310"/>
      <c r="BN79" s="1310"/>
      <c r="BO79" s="1310"/>
      <c r="BP79" s="1307">
        <v>7.2</v>
      </c>
      <c r="BQ79" s="1307"/>
      <c r="BR79" s="1307"/>
      <c r="BS79" s="1307"/>
      <c r="BT79" s="1307"/>
      <c r="BU79" s="1307"/>
      <c r="BV79" s="1307"/>
      <c r="BW79" s="1307"/>
      <c r="BX79" s="1307">
        <v>6</v>
      </c>
      <c r="BY79" s="1307"/>
      <c r="BZ79" s="1307"/>
      <c r="CA79" s="1307"/>
      <c r="CB79" s="1307"/>
      <c r="CC79" s="1307"/>
      <c r="CD79" s="1307"/>
      <c r="CE79" s="1307"/>
      <c r="CF79" s="1307">
        <v>5.6</v>
      </c>
      <c r="CG79" s="1307"/>
      <c r="CH79" s="1307"/>
      <c r="CI79" s="1307"/>
      <c r="CJ79" s="1307"/>
      <c r="CK79" s="1307"/>
      <c r="CL79" s="1307"/>
      <c r="CM79" s="1307"/>
      <c r="CN79" s="1307">
        <v>5.3</v>
      </c>
      <c r="CO79" s="1307"/>
      <c r="CP79" s="1307"/>
      <c r="CQ79" s="1307"/>
      <c r="CR79" s="1307"/>
      <c r="CS79" s="1307"/>
      <c r="CT79" s="1307"/>
      <c r="CU79" s="1307"/>
      <c r="CV79" s="1307">
        <v>5.8</v>
      </c>
      <c r="CW79" s="1307"/>
      <c r="CX79" s="1307"/>
      <c r="CY79" s="1307"/>
      <c r="CZ79" s="1307"/>
      <c r="DA79" s="1307"/>
      <c r="DB79" s="1307"/>
      <c r="DC79" s="1307"/>
    </row>
    <row r="80" spans="2:107" ht="13.2" x14ac:dyDescent="0.2">
      <c r="B80" s="391"/>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1"/>
    </row>
    <row r="82" spans="2:109" ht="16.2" x14ac:dyDescent="0.2">
      <c r="B82" s="391"/>
      <c r="K82" s="418"/>
      <c r="L82" s="418"/>
      <c r="M82" s="418"/>
      <c r="N82" s="418"/>
      <c r="AQ82" s="418"/>
      <c r="AR82" s="418"/>
      <c r="AS82" s="418"/>
      <c r="AT82" s="418"/>
      <c r="BC82" s="418"/>
      <c r="BD82" s="418"/>
      <c r="BE82" s="418"/>
      <c r="BF82" s="418"/>
      <c r="BO82" s="418"/>
      <c r="BP82" s="418"/>
      <c r="BQ82" s="418"/>
      <c r="BR82" s="418"/>
      <c r="CA82" s="418"/>
      <c r="CB82" s="418"/>
      <c r="CC82" s="418"/>
      <c r="CD82" s="418"/>
      <c r="CM82" s="418"/>
      <c r="CN82" s="418"/>
      <c r="CO82" s="418"/>
      <c r="CP82" s="418"/>
      <c r="CY82" s="418"/>
      <c r="CZ82" s="418"/>
      <c r="DA82" s="418"/>
      <c r="DB82" s="418"/>
      <c r="DC82" s="418"/>
    </row>
    <row r="83" spans="2:109" ht="13.2" x14ac:dyDescent="0.2">
      <c r="B83" s="393"/>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5"/>
    </row>
    <row r="84" spans="2:109" ht="13.2" x14ac:dyDescent="0.2">
      <c r="DD84" s="384"/>
      <c r="DE84" s="384"/>
    </row>
    <row r="85" spans="2:109" ht="13.2" x14ac:dyDescent="0.2">
      <c r="DD85" s="384"/>
      <c r="DE85" s="384"/>
    </row>
    <row r="86" spans="2:109" ht="13.2" hidden="1" x14ac:dyDescent="0.2">
      <c r="DD86" s="384"/>
      <c r="DE86" s="384"/>
    </row>
    <row r="87" spans="2:109" ht="13.2" hidden="1" x14ac:dyDescent="0.2">
      <c r="K87" s="419"/>
      <c r="AQ87" s="419"/>
      <c r="BC87" s="419"/>
      <c r="BO87" s="419"/>
      <c r="CA87" s="419"/>
      <c r="CM87" s="419"/>
      <c r="CY87" s="419"/>
      <c r="DD87" s="384"/>
      <c r="DE87" s="384"/>
    </row>
    <row r="88" spans="2:109" ht="13.2" hidden="1" x14ac:dyDescent="0.2">
      <c r="DD88" s="384"/>
      <c r="DE88" s="384"/>
    </row>
    <row r="89" spans="2:109" ht="13.2" hidden="1" x14ac:dyDescent="0.2">
      <c r="DD89" s="384"/>
      <c r="DE89" s="384"/>
    </row>
    <row r="90" spans="2:109" ht="13.2" hidden="1" x14ac:dyDescent="0.2">
      <c r="DD90" s="384"/>
      <c r="DE90" s="384"/>
    </row>
    <row r="91" spans="2:109" ht="13.2" hidden="1" x14ac:dyDescent="0.2">
      <c r="DD91" s="384"/>
      <c r="DE91" s="384"/>
    </row>
    <row r="92" spans="2:109" ht="13.5" hidden="1" customHeight="1" x14ac:dyDescent="0.2">
      <c r="DD92" s="384"/>
      <c r="DE92" s="384"/>
    </row>
    <row r="93" spans="2:109" ht="13.5" hidden="1" customHeight="1" x14ac:dyDescent="0.2">
      <c r="DD93" s="384"/>
      <c r="DE93" s="384"/>
    </row>
    <row r="94" spans="2:109" ht="13.5" hidden="1" customHeight="1" x14ac:dyDescent="0.2">
      <c r="DD94" s="384"/>
      <c r="DE94" s="384"/>
    </row>
    <row r="95" spans="2:109" ht="13.5" hidden="1" customHeight="1" x14ac:dyDescent="0.2">
      <c r="DD95" s="384"/>
      <c r="DE95" s="384"/>
    </row>
    <row r="96" spans="2:109" ht="13.5" hidden="1" customHeight="1" x14ac:dyDescent="0.2">
      <c r="DD96" s="384"/>
      <c r="DE96" s="384"/>
    </row>
    <row r="97" s="384" customFormat="1" ht="13.5" hidden="1" customHeight="1" x14ac:dyDescent="0.2"/>
    <row r="98" s="384" customFormat="1" ht="13.5" hidden="1" customHeight="1" x14ac:dyDescent="0.2"/>
    <row r="99" s="384" customFormat="1" ht="13.5" hidden="1" customHeight="1" x14ac:dyDescent="0.2"/>
    <row r="100" s="384" customFormat="1" ht="13.5" hidden="1" customHeight="1" x14ac:dyDescent="0.2"/>
    <row r="101" s="384" customFormat="1" ht="13.5" hidden="1" customHeight="1" x14ac:dyDescent="0.2"/>
    <row r="102" s="384" customFormat="1" ht="13.5" hidden="1" customHeight="1" x14ac:dyDescent="0.2"/>
    <row r="103" s="384" customFormat="1" ht="13.5" hidden="1" customHeight="1" x14ac:dyDescent="0.2"/>
    <row r="104" s="384" customFormat="1" ht="13.5" hidden="1" customHeight="1" x14ac:dyDescent="0.2"/>
    <row r="105" s="384" customFormat="1" ht="13.5" hidden="1" customHeight="1" x14ac:dyDescent="0.2"/>
    <row r="106" s="384" customFormat="1" ht="13.5" hidden="1" customHeight="1" x14ac:dyDescent="0.2"/>
    <row r="107" s="384" customFormat="1" ht="13.5" hidden="1" customHeight="1" x14ac:dyDescent="0.2"/>
    <row r="108" s="384" customFormat="1" ht="13.5" hidden="1" customHeight="1" x14ac:dyDescent="0.2"/>
    <row r="109" s="384" customFormat="1" ht="13.5" hidden="1" customHeight="1" x14ac:dyDescent="0.2"/>
    <row r="110" s="384" customFormat="1" ht="13.5" hidden="1" customHeight="1" x14ac:dyDescent="0.2"/>
    <row r="111" s="384" customFormat="1" ht="13.5" hidden="1" customHeight="1" x14ac:dyDescent="0.2"/>
    <row r="112" s="384" customFormat="1" ht="13.5" hidden="1" customHeight="1" x14ac:dyDescent="0.2"/>
    <row r="113" s="384" customFormat="1" ht="13.5" hidden="1" customHeight="1" x14ac:dyDescent="0.2"/>
    <row r="114" s="384" customFormat="1" ht="13.5" hidden="1" customHeight="1" x14ac:dyDescent="0.2"/>
    <row r="115" s="384" customFormat="1" ht="13.5" hidden="1" customHeight="1" x14ac:dyDescent="0.2"/>
    <row r="116" s="384" customFormat="1" ht="13.5" hidden="1" customHeight="1" x14ac:dyDescent="0.2"/>
    <row r="117" s="384" customFormat="1" ht="13.5" hidden="1" customHeight="1" x14ac:dyDescent="0.2"/>
    <row r="118" s="384" customFormat="1" ht="13.5" hidden="1" customHeight="1" x14ac:dyDescent="0.2"/>
    <row r="119" s="384" customFormat="1" ht="13.5" hidden="1" customHeight="1" x14ac:dyDescent="0.2"/>
    <row r="120" s="384" customFormat="1" ht="13.5" hidden="1" customHeight="1" x14ac:dyDescent="0.2"/>
    <row r="121" s="384" customFormat="1" ht="13.5" hidden="1" customHeight="1" x14ac:dyDescent="0.2"/>
    <row r="122" s="384" customFormat="1" ht="13.5" hidden="1" customHeight="1" x14ac:dyDescent="0.2"/>
    <row r="123" s="384" customFormat="1" ht="13.5" hidden="1" customHeight="1" x14ac:dyDescent="0.2"/>
    <row r="124" s="384" customFormat="1" ht="13.5" hidden="1" customHeight="1" x14ac:dyDescent="0.2"/>
    <row r="125" s="384" customFormat="1" ht="13.5" hidden="1" customHeight="1" x14ac:dyDescent="0.2"/>
    <row r="126" s="384" customFormat="1" ht="13.5" hidden="1" customHeight="1" x14ac:dyDescent="0.2"/>
    <row r="127" s="384" customFormat="1" ht="13.5" hidden="1" customHeight="1" x14ac:dyDescent="0.2"/>
    <row r="128" s="384" customFormat="1" ht="13.5" hidden="1" customHeight="1" x14ac:dyDescent="0.2"/>
    <row r="129" s="384" customFormat="1" ht="13.5" hidden="1" customHeight="1" x14ac:dyDescent="0.2"/>
    <row r="130" s="384" customFormat="1" ht="13.5" hidden="1" customHeight="1" x14ac:dyDescent="0.2"/>
    <row r="131" s="384" customFormat="1" ht="13.5" hidden="1" customHeight="1" x14ac:dyDescent="0.2"/>
    <row r="132" s="384" customFormat="1" ht="13.5" hidden="1" customHeight="1" x14ac:dyDescent="0.2"/>
    <row r="133" s="384" customFormat="1" ht="13.5" hidden="1" customHeight="1" x14ac:dyDescent="0.2"/>
    <row r="134" s="384" customFormat="1" ht="13.5" hidden="1" customHeight="1" x14ac:dyDescent="0.2"/>
    <row r="135" s="384" customFormat="1" ht="13.5" hidden="1" customHeight="1" x14ac:dyDescent="0.2"/>
    <row r="136" s="384" customFormat="1" ht="13.5" hidden="1" customHeight="1" x14ac:dyDescent="0.2"/>
    <row r="137" s="384" customFormat="1" ht="13.5" hidden="1" customHeight="1" x14ac:dyDescent="0.2"/>
    <row r="138" s="384" customFormat="1" ht="13.5" hidden="1" customHeight="1" x14ac:dyDescent="0.2"/>
    <row r="139" s="384" customFormat="1" ht="13.5" hidden="1" customHeight="1" x14ac:dyDescent="0.2"/>
    <row r="140" s="384" customFormat="1" ht="13.5" hidden="1" customHeight="1" x14ac:dyDescent="0.2"/>
    <row r="141" s="384" customFormat="1" ht="13.5" hidden="1" customHeight="1" x14ac:dyDescent="0.2"/>
    <row r="142" s="384" customFormat="1" ht="13.5" hidden="1" customHeight="1" x14ac:dyDescent="0.2"/>
    <row r="143" s="384" customFormat="1" ht="13.5" hidden="1" customHeight="1" x14ac:dyDescent="0.2"/>
    <row r="144" s="384" customFormat="1" ht="13.5" hidden="1" customHeight="1" x14ac:dyDescent="0.2"/>
    <row r="145" s="384" customFormat="1" ht="13.5" hidden="1" customHeight="1" x14ac:dyDescent="0.2"/>
    <row r="146" s="384" customFormat="1" ht="13.5" hidden="1" customHeight="1" x14ac:dyDescent="0.2"/>
    <row r="147" s="384" customFormat="1" ht="13.5" hidden="1" customHeight="1" x14ac:dyDescent="0.2"/>
    <row r="148" s="384" customFormat="1" ht="13.5" hidden="1" customHeight="1" x14ac:dyDescent="0.2"/>
    <row r="149" s="384" customFormat="1" ht="13.5" hidden="1" customHeight="1" x14ac:dyDescent="0.2"/>
    <row r="150" s="384" customFormat="1" ht="13.5" hidden="1" customHeight="1" x14ac:dyDescent="0.2"/>
    <row r="151" s="384" customFormat="1" ht="13.5" hidden="1" customHeight="1" x14ac:dyDescent="0.2"/>
    <row r="152" s="384" customFormat="1" ht="13.5" hidden="1" customHeight="1" x14ac:dyDescent="0.2"/>
    <row r="153" s="384" customFormat="1" ht="13.5" hidden="1" customHeight="1" x14ac:dyDescent="0.2"/>
    <row r="154" s="384" customFormat="1" ht="13.5" hidden="1" customHeight="1" x14ac:dyDescent="0.2"/>
    <row r="155" s="384" customFormat="1" ht="13.5" hidden="1" customHeight="1" x14ac:dyDescent="0.2"/>
    <row r="156" s="384" customFormat="1" ht="13.5" hidden="1" customHeight="1" x14ac:dyDescent="0.2"/>
    <row r="157" s="384" customFormat="1" ht="13.5" hidden="1" customHeight="1" x14ac:dyDescent="0.2"/>
    <row r="158" s="384" customFormat="1" ht="13.5" hidden="1" customHeight="1" x14ac:dyDescent="0.2"/>
    <row r="159" s="384" customFormat="1" ht="13.5" hidden="1" customHeight="1" x14ac:dyDescent="0.2"/>
    <row r="160" s="384" customFormat="1" ht="13.5" hidden="1" customHeight="1" x14ac:dyDescent="0.2"/>
  </sheetData>
  <sheetProtection algorithmName="SHA-512" hashValue="hTzChcjuCEEOHVfk+RaJ4BaTotOA30rvUoo52vqeqP8Uq1mhOqdbJbVhzHLuR1qhUnQuPO7FNL5W0k6MF+VPoQ==" saltValue="Kfe77kI5tdzkhrxKTWa/h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1:34" ht="13.5" customHeight="1"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ht="13.2" x14ac:dyDescent="0.2">
      <c r="S2" s="287"/>
      <c r="AH2" s="287"/>
    </row>
    <row r="3" spans="1: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ht="13.2" x14ac:dyDescent="0.2"/>
    <row r="5" spans="1:34" ht="13.2" x14ac:dyDescent="0.2"/>
    <row r="6" spans="1:34" ht="13.2" x14ac:dyDescent="0.2"/>
    <row r="7" spans="1:34" ht="13.2" x14ac:dyDescent="0.2"/>
    <row r="8" spans="1:34" ht="13.2" x14ac:dyDescent="0.2"/>
    <row r="9" spans="1:34" ht="13.2" x14ac:dyDescent="0.2">
      <c r="AH9" s="28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505</v>
      </c>
    </row>
  </sheetData>
  <sheetProtection algorithmName="SHA-512" hashValue="MYkNefvzFk2Y0WXe5cmSNrBynjLXZc/gZuFoLQlboERKFF+yULljPrin/XQvOuSeoXHTWqAjwaRNfSz0U0F2WA==" saltValue="cLn7potkZ5fG7Nu8V5Wo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2:34"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ht="13.2" x14ac:dyDescent="0.2">
      <c r="S2" s="287"/>
      <c r="AH2" s="287"/>
    </row>
    <row r="3" spans="2: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ht="13.2" x14ac:dyDescent="0.2"/>
    <row r="5" spans="2:34" ht="13.2" x14ac:dyDescent="0.2"/>
    <row r="6" spans="2:34" ht="13.2" x14ac:dyDescent="0.2"/>
    <row r="7" spans="2:34" ht="13.2" x14ac:dyDescent="0.2"/>
    <row r="8" spans="2:34" ht="13.2" x14ac:dyDescent="0.2"/>
    <row r="9" spans="2:34" ht="13.2" x14ac:dyDescent="0.2">
      <c r="AH9" s="28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c r="AG59" s="287"/>
      <c r="AH59" s="287"/>
    </row>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505</v>
      </c>
    </row>
  </sheetData>
  <sheetProtection algorithmName="SHA-512" hashValue="IdYMlWhcaurgjYiRB4mj5T/Pvg6YNWs++Cl/5JBq5KC/xWOBO63zP8kswmCSSnksVR7n7CdVYQrnbSO+ggpUaw==" saltValue="TyJdm+4NkxcvKerIhF7d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6" customWidth="1"/>
    <col min="2" max="8" width="13.33203125" style="146" customWidth="1"/>
    <col min="9" max="16384" width="11.109375" style="146"/>
  </cols>
  <sheetData>
    <row r="1" spans="1:8" x14ac:dyDescent="0.2">
      <c r="A1" s="140"/>
      <c r="B1" s="141"/>
      <c r="C1" s="142"/>
      <c r="D1" s="143"/>
      <c r="E1" s="144"/>
      <c r="F1" s="144"/>
      <c r="G1" s="144"/>
      <c r="H1" s="145"/>
    </row>
    <row r="2" spans="1:8" x14ac:dyDescent="0.2">
      <c r="A2" s="147"/>
      <c r="B2" s="148"/>
      <c r="C2" s="149"/>
      <c r="D2" s="150" t="s">
        <v>52</v>
      </c>
      <c r="E2" s="151"/>
      <c r="F2" s="152" t="s">
        <v>556</v>
      </c>
      <c r="G2" s="153"/>
      <c r="H2" s="154"/>
    </row>
    <row r="3" spans="1:8" x14ac:dyDescent="0.2">
      <c r="A3" s="150" t="s">
        <v>549</v>
      </c>
      <c r="B3" s="155"/>
      <c r="C3" s="156"/>
      <c r="D3" s="157">
        <v>83946</v>
      </c>
      <c r="E3" s="158"/>
      <c r="F3" s="159">
        <v>245039</v>
      </c>
      <c r="G3" s="160"/>
      <c r="H3" s="161"/>
    </row>
    <row r="4" spans="1:8" x14ac:dyDescent="0.2">
      <c r="A4" s="162"/>
      <c r="B4" s="163"/>
      <c r="C4" s="164"/>
      <c r="D4" s="165">
        <v>43449</v>
      </c>
      <c r="E4" s="166"/>
      <c r="F4" s="167">
        <v>108922</v>
      </c>
      <c r="G4" s="168"/>
      <c r="H4" s="169"/>
    </row>
    <row r="5" spans="1:8" x14ac:dyDescent="0.2">
      <c r="A5" s="150" t="s">
        <v>551</v>
      </c>
      <c r="B5" s="155"/>
      <c r="C5" s="156"/>
      <c r="D5" s="157">
        <v>96315</v>
      </c>
      <c r="E5" s="158"/>
      <c r="F5" s="159">
        <v>237994</v>
      </c>
      <c r="G5" s="160"/>
      <c r="H5" s="161"/>
    </row>
    <row r="6" spans="1:8" x14ac:dyDescent="0.2">
      <c r="A6" s="162"/>
      <c r="B6" s="163"/>
      <c r="C6" s="164"/>
      <c r="D6" s="165">
        <v>74073</v>
      </c>
      <c r="E6" s="166"/>
      <c r="F6" s="167">
        <v>110361</v>
      </c>
      <c r="G6" s="168"/>
      <c r="H6" s="169"/>
    </row>
    <row r="7" spans="1:8" x14ac:dyDescent="0.2">
      <c r="A7" s="150" t="s">
        <v>552</v>
      </c>
      <c r="B7" s="155"/>
      <c r="C7" s="156"/>
      <c r="D7" s="157">
        <v>57011</v>
      </c>
      <c r="E7" s="158"/>
      <c r="F7" s="159">
        <v>267911</v>
      </c>
      <c r="G7" s="160"/>
      <c r="H7" s="161"/>
    </row>
    <row r="8" spans="1:8" x14ac:dyDescent="0.2">
      <c r="A8" s="162"/>
      <c r="B8" s="163"/>
      <c r="C8" s="164"/>
      <c r="D8" s="165">
        <v>43299</v>
      </c>
      <c r="E8" s="166"/>
      <c r="F8" s="167">
        <v>106425</v>
      </c>
      <c r="G8" s="168"/>
      <c r="H8" s="169"/>
    </row>
    <row r="9" spans="1:8" x14ac:dyDescent="0.2">
      <c r="A9" s="150" t="s">
        <v>553</v>
      </c>
      <c r="B9" s="155"/>
      <c r="C9" s="156"/>
      <c r="D9" s="157">
        <v>86362</v>
      </c>
      <c r="E9" s="158"/>
      <c r="F9" s="159">
        <v>228215</v>
      </c>
      <c r="G9" s="160"/>
      <c r="H9" s="161"/>
    </row>
    <row r="10" spans="1:8" x14ac:dyDescent="0.2">
      <c r="A10" s="162"/>
      <c r="B10" s="163"/>
      <c r="C10" s="164"/>
      <c r="D10" s="165">
        <v>66804</v>
      </c>
      <c r="E10" s="166"/>
      <c r="F10" s="167">
        <v>117571</v>
      </c>
      <c r="G10" s="168"/>
      <c r="H10" s="169"/>
    </row>
    <row r="11" spans="1:8" x14ac:dyDescent="0.2">
      <c r="A11" s="150" t="s">
        <v>554</v>
      </c>
      <c r="B11" s="155"/>
      <c r="C11" s="156"/>
      <c r="D11" s="157">
        <v>88466</v>
      </c>
      <c r="E11" s="158"/>
      <c r="F11" s="159">
        <v>264232</v>
      </c>
      <c r="G11" s="160"/>
      <c r="H11" s="161"/>
    </row>
    <row r="12" spans="1:8" x14ac:dyDescent="0.2">
      <c r="A12" s="162"/>
      <c r="B12" s="163"/>
      <c r="C12" s="170"/>
      <c r="D12" s="165">
        <v>78296</v>
      </c>
      <c r="E12" s="166"/>
      <c r="F12" s="167">
        <v>133959</v>
      </c>
      <c r="G12" s="168"/>
      <c r="H12" s="169"/>
    </row>
    <row r="13" spans="1:8" x14ac:dyDescent="0.2">
      <c r="A13" s="150"/>
      <c r="B13" s="155"/>
      <c r="C13" s="171"/>
      <c r="D13" s="172">
        <v>82420</v>
      </c>
      <c r="E13" s="173"/>
      <c r="F13" s="174">
        <v>248678</v>
      </c>
      <c r="G13" s="175"/>
      <c r="H13" s="161"/>
    </row>
    <row r="14" spans="1:8" x14ac:dyDescent="0.2">
      <c r="A14" s="162"/>
      <c r="B14" s="163"/>
      <c r="C14" s="164"/>
      <c r="D14" s="165">
        <v>61184</v>
      </c>
      <c r="E14" s="166"/>
      <c r="F14" s="167">
        <v>115448</v>
      </c>
      <c r="G14" s="168"/>
      <c r="H14" s="169"/>
    </row>
    <row r="17" spans="1:11" x14ac:dyDescent="0.2">
      <c r="A17" s="146" t="s">
        <v>53</v>
      </c>
    </row>
    <row r="18" spans="1:11" x14ac:dyDescent="0.2">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2">
      <c r="A19" s="176" t="s">
        <v>54</v>
      </c>
      <c r="B19" s="176">
        <f>ROUND(VALUE(SUBSTITUTE(実質収支比率等に係る経年分析!F$48,"▲","-")),2)</f>
        <v>9.98</v>
      </c>
      <c r="C19" s="176">
        <f>ROUND(VALUE(SUBSTITUTE(実質収支比率等に係る経年分析!G$48,"▲","-")),2)</f>
        <v>11.01</v>
      </c>
      <c r="D19" s="176">
        <f>ROUND(VALUE(SUBSTITUTE(実質収支比率等に係る経年分析!H$48,"▲","-")),2)</f>
        <v>8.64</v>
      </c>
      <c r="E19" s="176">
        <f>ROUND(VALUE(SUBSTITUTE(実質収支比率等に係る経年分析!I$48,"▲","-")),2)</f>
        <v>14.53</v>
      </c>
      <c r="F19" s="176">
        <f>ROUND(VALUE(SUBSTITUTE(実質収支比率等に係る経年分析!J$48,"▲","-")),2)</f>
        <v>14.09</v>
      </c>
    </row>
    <row r="20" spans="1:11" x14ac:dyDescent="0.2">
      <c r="A20" s="176" t="s">
        <v>55</v>
      </c>
      <c r="B20" s="176">
        <f>ROUND(VALUE(SUBSTITUTE(実質収支比率等に係る経年分析!F$47,"▲","-")),2)</f>
        <v>123.21</v>
      </c>
      <c r="C20" s="176">
        <f>ROUND(VALUE(SUBSTITUTE(実質収支比率等に係る経年分析!G$47,"▲","-")),2)</f>
        <v>124.31</v>
      </c>
      <c r="D20" s="176">
        <f>ROUND(VALUE(SUBSTITUTE(実質収支比率等に係る経年分析!H$47,"▲","-")),2)</f>
        <v>122.31</v>
      </c>
      <c r="E20" s="176">
        <f>ROUND(VALUE(SUBSTITUTE(実質収支比率等に係る経年分析!I$47,"▲","-")),2)</f>
        <v>113.74</v>
      </c>
      <c r="F20" s="176">
        <f>ROUND(VALUE(SUBSTITUTE(実質収支比率等に係る経年分析!J$47,"▲","-")),2)</f>
        <v>96.96</v>
      </c>
    </row>
    <row r="21" spans="1:11" x14ac:dyDescent="0.2">
      <c r="A21" s="176" t="s">
        <v>56</v>
      </c>
      <c r="B21" s="176">
        <f>IF(ISNUMBER(VALUE(SUBSTITUTE(実質収支比率等に係る経年分析!F$49,"▲","-"))),ROUND(VALUE(SUBSTITUTE(実質収支比率等に係る経年分析!F$49,"▲","-")),2),NA())</f>
        <v>13.82</v>
      </c>
      <c r="C21" s="176">
        <f>IF(ISNUMBER(VALUE(SUBSTITUTE(実質収支比率等に係る経年分析!G$49,"▲","-"))),ROUND(VALUE(SUBSTITUTE(実質収支比率等に係る経年分析!G$49,"▲","-")),2),NA())</f>
        <v>1.01</v>
      </c>
      <c r="D21" s="176">
        <f>IF(ISNUMBER(VALUE(SUBSTITUTE(実質収支比率等に係る経年分析!H$49,"▲","-"))),ROUND(VALUE(SUBSTITUTE(実質収支比率等に係る経年分析!H$49,"▲","-")),2),NA())</f>
        <v>-2.12</v>
      </c>
      <c r="E21" s="176">
        <f>IF(ISNUMBER(VALUE(SUBSTITUTE(実質収支比率等に係る経年分析!I$49,"▲","-"))),ROUND(VALUE(SUBSTITUTE(実質収支比率等に係る経年分析!I$49,"▲","-")),2),NA())</f>
        <v>-2.63</v>
      </c>
      <c r="F21" s="176">
        <f>IF(ISNUMBER(VALUE(SUBSTITUTE(実質収支比率等に係る経年分析!J$49,"▲","-"))),ROUND(VALUE(SUBSTITUTE(実質収支比率等に係る経年分析!J$49,"▲","-")),2),NA())</f>
        <v>-16.34</v>
      </c>
    </row>
    <row r="24" spans="1:11" x14ac:dyDescent="0.2">
      <c r="A24" s="146" t="s">
        <v>57</v>
      </c>
    </row>
    <row r="25" spans="1:11" x14ac:dyDescent="0.2">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2">
      <c r="A26" s="177"/>
      <c r="B26" s="177" t="s">
        <v>58</v>
      </c>
      <c r="C26" s="177" t="s">
        <v>59</v>
      </c>
      <c r="D26" s="177" t="s">
        <v>58</v>
      </c>
      <c r="E26" s="177" t="s">
        <v>59</v>
      </c>
      <c r="F26" s="177" t="s">
        <v>58</v>
      </c>
      <c r="G26" s="177" t="s">
        <v>59</v>
      </c>
      <c r="H26" s="177" t="s">
        <v>58</v>
      </c>
      <c r="I26" s="177" t="s">
        <v>59</v>
      </c>
      <c r="J26" s="177" t="s">
        <v>58</v>
      </c>
      <c r="K26" s="177" t="s">
        <v>59</v>
      </c>
    </row>
    <row r="27" spans="1:11" x14ac:dyDescent="0.2">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#VALUE!</v>
      </c>
      <c r="C27" s="177" t="e">
        <f>IF(ROUND(VALUE(SUBSTITUTE(連結実質赤字比率に係る赤字・黒字の構成分析!F$43,"▲", "-")), 2) &gt;= 0, ABS(ROUND(VALUE(SUBSTITUTE(連結実質赤字比率に係る赤字・黒字の構成分析!F$43,"▲", "-")), 2)), NA())</f>
        <v>#VALUE!</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2">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2">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2">
      <c r="A30" s="177" t="e">
        <f>IF(連結実質赤字比率に係る赤字・黒字の構成分析!C$40="",NA(),連結実質赤字比率に係る赤字・黒字の構成分析!C$40)</f>
        <v>#N/A</v>
      </c>
      <c r="B30" s="177" t="e">
        <f>IF(ROUND(VALUE(SUBSTITUTE(連結実質赤字比率に係る赤字・黒字の構成分析!F$40,"▲", "-")), 2) &lt; 0, ABS(ROUND(VALUE(SUBSTITUTE(連結実質赤字比率に係る赤字・黒字の構成分析!F$40,"▲", "-")), 2)), NA())</f>
        <v>#VALUE!</v>
      </c>
      <c r="C30" s="177" t="e">
        <f>IF(ROUND(VALUE(SUBSTITUTE(連結実質赤字比率に係る赤字・黒字の構成分析!F$40,"▲", "-")), 2) &gt;= 0, ABS(ROUND(VALUE(SUBSTITUTE(連結実質赤字比率に係る赤字・黒字の構成分析!F$40,"▲", "-")), 2)), NA())</f>
        <v>#VALUE!</v>
      </c>
      <c r="D30" s="177" t="e">
        <f>IF(ROUND(VALUE(SUBSTITUTE(連結実質赤字比率に係る赤字・黒字の構成分析!G$40,"▲", "-")), 2) &lt; 0, ABS(ROUND(VALUE(SUBSTITUTE(連結実質赤字比率に係る赤字・黒字の構成分析!G$40,"▲", "-")), 2)), NA())</f>
        <v>#VALUE!</v>
      </c>
      <c r="E30" s="177" t="e">
        <f>IF(ROUND(VALUE(SUBSTITUTE(連結実質赤字比率に係る赤字・黒字の構成分析!G$40,"▲", "-")), 2) &gt;= 0, ABS(ROUND(VALUE(SUBSTITUTE(連結実質赤字比率に係る赤字・黒字の構成分析!G$40,"▲", "-")), 2)), NA())</f>
        <v>#VALUE!</v>
      </c>
      <c r="F30" s="177" t="e">
        <f>IF(ROUND(VALUE(SUBSTITUTE(連結実質赤字比率に係る赤字・黒字の構成分析!H$40,"▲", "-")), 2) &lt; 0, ABS(ROUND(VALUE(SUBSTITUTE(連結実質赤字比率に係る赤字・黒字の構成分析!H$40,"▲", "-")), 2)), NA())</f>
        <v>#VALUE!</v>
      </c>
      <c r="G30" s="177" t="e">
        <f>IF(ROUND(VALUE(SUBSTITUTE(連結実質赤字比率に係る赤字・黒字の構成分析!H$40,"▲", "-")), 2) &gt;= 0, ABS(ROUND(VALUE(SUBSTITUTE(連結実質赤字比率に係る赤字・黒字の構成分析!H$40,"▲", "-")), 2)), NA())</f>
        <v>#VALUE!</v>
      </c>
      <c r="H30" s="177" t="e">
        <f>IF(ROUND(VALUE(SUBSTITUTE(連結実質赤字比率に係る赤字・黒字の構成分析!I$40,"▲", "-")), 2) &lt; 0, ABS(ROUND(VALUE(SUBSTITUTE(連結実質赤字比率に係る赤字・黒字の構成分析!I$40,"▲", "-")), 2)), NA())</f>
        <v>#VALUE!</v>
      </c>
      <c r="I30" s="177" t="e">
        <f>IF(ROUND(VALUE(SUBSTITUTE(連結実質赤字比率に係る赤字・黒字の構成分析!I$40,"▲", "-")), 2) &gt;= 0, ABS(ROUND(VALUE(SUBSTITUTE(連結実質赤字比率に係る赤字・黒字の構成分析!I$40,"▲", "-")), 2)), NA())</f>
        <v>#VALUE!</v>
      </c>
      <c r="J30" s="177" t="e">
        <f>IF(ROUND(VALUE(SUBSTITUTE(連結実質赤字比率に係る赤字・黒字の構成分析!J$40,"▲", "-")), 2) &lt; 0, ABS(ROUND(VALUE(SUBSTITUTE(連結実質赤字比率に係る赤字・黒字の構成分析!J$40,"▲", "-")), 2)), NA())</f>
        <v>#VALUE!</v>
      </c>
      <c r="K30" s="177" t="e">
        <f>IF(ROUND(VALUE(SUBSTITUTE(連結実質赤字比率に係る赤字・黒字の構成分析!J$40,"▲", "-")), 2) &gt;= 0, ABS(ROUND(VALUE(SUBSTITUTE(連結実質赤字比率に係る赤字・黒字の構成分析!J$40,"▲", "-")), 2)), NA())</f>
        <v>#VALUE!</v>
      </c>
    </row>
    <row r="31" spans="1:11" x14ac:dyDescent="0.2">
      <c r="A31" s="177" t="str">
        <f>IF(連結実質赤字比率に係る赤字・黒字の構成分析!C$39="",NA(),連結実質赤字比率に係る赤字・黒字の構成分析!C$39)</f>
        <v>介護予防支援事業特別会計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v>
      </c>
    </row>
    <row r="32" spans="1:11" x14ac:dyDescent="0.2">
      <c r="A32" s="177" t="str">
        <f>IF(連結実質赤字比率に係る赤字・黒字の構成分析!C$38="",NA(),連結実質赤字比率に係る赤字・黒字の構成分析!C$38)</f>
        <v>後期高齢者医療特別会計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v>
      </c>
    </row>
    <row r="33" spans="1:16" x14ac:dyDescent="0.2">
      <c r="A33" s="177" t="str">
        <f>IF(連結実質赤字比率に係る赤字・黒字の構成分析!C$37="",NA(),連結実質赤字比率に係る赤字・黒字の構成分析!C$37)</f>
        <v>簡易水道事業特別会計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0.08</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0.88</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0.08</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7.0000000000000007E-2</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0.05</v>
      </c>
    </row>
    <row r="34" spans="1:16" x14ac:dyDescent="0.2">
      <c r="A34" s="177" t="str">
        <f>IF(連結実質赤字比率に係る赤字・黒字の構成分析!C$36="",NA(),連結実質赤字比率に係る赤字・黒字の構成分析!C$36)</f>
        <v>介護保険特別会計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1.81</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0.95</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0.35</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0.91</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2.0099999999999998</v>
      </c>
    </row>
    <row r="35" spans="1:16" x14ac:dyDescent="0.2">
      <c r="A35" s="177" t="str">
        <f>IF(連結実質赤字比率に係る赤字・黒字の構成分析!C$35="",NA(),連結実質赤字比率に係る赤字・黒字の構成分析!C$35)</f>
        <v>国民健康保険特別会計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4.71</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5.77</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6.14</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3.24</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2.11</v>
      </c>
    </row>
    <row r="36" spans="1:16" x14ac:dyDescent="0.2">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9.9700000000000006</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11</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8.64</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14.53</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14.09</v>
      </c>
    </row>
    <row r="39" spans="1:16" x14ac:dyDescent="0.2">
      <c r="A39" s="146" t="s">
        <v>60</v>
      </c>
    </row>
    <row r="40" spans="1:16" x14ac:dyDescent="0.2">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2">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2">
      <c r="A42" s="178" t="s">
        <v>63</v>
      </c>
      <c r="B42" s="178"/>
      <c r="C42" s="178"/>
      <c r="D42" s="178">
        <f>'実質公債費比率（分子）の構造'!K$52</f>
        <v>105</v>
      </c>
      <c r="E42" s="178"/>
      <c r="F42" s="178"/>
      <c r="G42" s="178">
        <f>'実質公債費比率（分子）の構造'!L$52</f>
        <v>112</v>
      </c>
      <c r="H42" s="178"/>
      <c r="I42" s="178"/>
      <c r="J42" s="178">
        <f>'実質公債費比率（分子）の構造'!M$52</f>
        <v>129</v>
      </c>
      <c r="K42" s="178"/>
      <c r="L42" s="178"/>
      <c r="M42" s="178">
        <f>'実質公債費比率（分子）の構造'!N$52</f>
        <v>131</v>
      </c>
      <c r="N42" s="178"/>
      <c r="O42" s="178"/>
      <c r="P42" s="178">
        <f>'実質公債費比率（分子）の構造'!O$52</f>
        <v>139</v>
      </c>
    </row>
    <row r="43" spans="1:16" x14ac:dyDescent="0.2">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x14ac:dyDescent="0.2">
      <c r="A44" s="178" t="s">
        <v>65</v>
      </c>
      <c r="B44" s="178">
        <f>'実質公債費比率（分子）の構造'!K$50</f>
        <v>11</v>
      </c>
      <c r="C44" s="178"/>
      <c r="D44" s="178"/>
      <c r="E44" s="178">
        <f>'実質公債費比率（分子）の構造'!L$50</f>
        <v>11</v>
      </c>
      <c r="F44" s="178"/>
      <c r="G44" s="178"/>
      <c r="H44" s="178">
        <f>'実質公債費比率（分子）の構造'!M$50</f>
        <v>8</v>
      </c>
      <c r="I44" s="178"/>
      <c r="J44" s="178"/>
      <c r="K44" s="178">
        <f>'実質公債費比率（分子）の構造'!N$50</f>
        <v>8</v>
      </c>
      <c r="L44" s="178"/>
      <c r="M44" s="178"/>
      <c r="N44" s="178">
        <f>'実質公債費比率（分子）の構造'!O$50</f>
        <v>8</v>
      </c>
      <c r="O44" s="178"/>
      <c r="P44" s="178"/>
    </row>
    <row r="45" spans="1:16" x14ac:dyDescent="0.2">
      <c r="A45" s="178" t="s">
        <v>66</v>
      </c>
      <c r="B45" s="178">
        <f>'実質公債費比率（分子）の構造'!K$49</f>
        <v>6</v>
      </c>
      <c r="C45" s="178"/>
      <c r="D45" s="178"/>
      <c r="E45" s="178">
        <f>'実質公債費比率（分子）の構造'!L$49</f>
        <v>14</v>
      </c>
      <c r="F45" s="178"/>
      <c r="G45" s="178"/>
      <c r="H45" s="178">
        <f>'実質公債費比率（分子）の構造'!M$49</f>
        <v>17</v>
      </c>
      <c r="I45" s="178"/>
      <c r="J45" s="178"/>
      <c r="K45" s="178">
        <f>'実質公債費比率（分子）の構造'!N$49</f>
        <v>16</v>
      </c>
      <c r="L45" s="178"/>
      <c r="M45" s="178"/>
      <c r="N45" s="178">
        <f>'実質公債費比率（分子）の構造'!O$49</f>
        <v>19</v>
      </c>
      <c r="O45" s="178"/>
      <c r="P45" s="178"/>
    </row>
    <row r="46" spans="1:16" x14ac:dyDescent="0.2">
      <c r="A46" s="178" t="s">
        <v>67</v>
      </c>
      <c r="B46" s="178" t="str">
        <f>'実質公債費比率（分子）の構造'!K$48</f>
        <v>-</v>
      </c>
      <c r="C46" s="178"/>
      <c r="D46" s="178"/>
      <c r="E46" s="178" t="str">
        <f>'実質公債費比率（分子）の構造'!L$48</f>
        <v>-</v>
      </c>
      <c r="F46" s="178"/>
      <c r="G46" s="178"/>
      <c r="H46" s="178" t="str">
        <f>'実質公債費比率（分子）の構造'!M$48</f>
        <v>-</v>
      </c>
      <c r="I46" s="178"/>
      <c r="J46" s="178"/>
      <c r="K46" s="178" t="str">
        <f>'実質公債費比率（分子）の構造'!N$48</f>
        <v>-</v>
      </c>
      <c r="L46" s="178"/>
      <c r="M46" s="178"/>
      <c r="N46" s="178" t="str">
        <f>'実質公債費比率（分子）の構造'!O$48</f>
        <v>-</v>
      </c>
      <c r="O46" s="178"/>
      <c r="P46" s="178"/>
    </row>
    <row r="47" spans="1:16" x14ac:dyDescent="0.2">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2">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2">
      <c r="A49" s="178" t="s">
        <v>70</v>
      </c>
      <c r="B49" s="178">
        <f>'実質公債費比率（分子）の構造'!K$45</f>
        <v>52</v>
      </c>
      <c r="C49" s="178"/>
      <c r="D49" s="178"/>
      <c r="E49" s="178">
        <f>'実質公債費比率（分子）の構造'!L$45</f>
        <v>68</v>
      </c>
      <c r="F49" s="178"/>
      <c r="G49" s="178"/>
      <c r="H49" s="178">
        <f>'実質公債費比率（分子）の構造'!M$45</f>
        <v>78</v>
      </c>
      <c r="I49" s="178"/>
      <c r="J49" s="178"/>
      <c r="K49" s="178">
        <f>'実質公債費比率（分子）の構造'!N$45</f>
        <v>79</v>
      </c>
      <c r="L49" s="178"/>
      <c r="M49" s="178"/>
      <c r="N49" s="178">
        <f>'実質公債費比率（分子）の構造'!O$45</f>
        <v>83</v>
      </c>
      <c r="O49" s="178"/>
      <c r="P49" s="178"/>
    </row>
    <row r="50" spans="1:16" x14ac:dyDescent="0.2">
      <c r="A50" s="178" t="s">
        <v>71</v>
      </c>
      <c r="B50" s="178" t="e">
        <f>NA()</f>
        <v>#N/A</v>
      </c>
      <c r="C50" s="178">
        <f>IF(ISNUMBER('実質公債費比率（分子）の構造'!K$53),'実質公債費比率（分子）の構造'!K$53,NA())</f>
        <v>-36</v>
      </c>
      <c r="D50" s="178" t="e">
        <f>NA()</f>
        <v>#N/A</v>
      </c>
      <c r="E50" s="178" t="e">
        <f>NA()</f>
        <v>#N/A</v>
      </c>
      <c r="F50" s="178">
        <f>IF(ISNUMBER('実質公債費比率（分子）の構造'!L$53),'実質公債費比率（分子）の構造'!L$53,NA())</f>
        <v>-19</v>
      </c>
      <c r="G50" s="178" t="e">
        <f>NA()</f>
        <v>#N/A</v>
      </c>
      <c r="H50" s="178" t="e">
        <f>NA()</f>
        <v>#N/A</v>
      </c>
      <c r="I50" s="178">
        <f>IF(ISNUMBER('実質公債費比率（分子）の構造'!M$53),'実質公債費比率（分子）の構造'!M$53,NA())</f>
        <v>-26</v>
      </c>
      <c r="J50" s="178" t="e">
        <f>NA()</f>
        <v>#N/A</v>
      </c>
      <c r="K50" s="178" t="e">
        <f>NA()</f>
        <v>#N/A</v>
      </c>
      <c r="L50" s="178">
        <f>IF(ISNUMBER('実質公債費比率（分子）の構造'!N$53),'実質公債費比率（分子）の構造'!N$53,NA())</f>
        <v>-28</v>
      </c>
      <c r="M50" s="178" t="e">
        <f>NA()</f>
        <v>#N/A</v>
      </c>
      <c r="N50" s="178" t="e">
        <f>NA()</f>
        <v>#N/A</v>
      </c>
      <c r="O50" s="178">
        <f>IF(ISNUMBER('実質公債費比率（分子）の構造'!O$53),'実質公債費比率（分子）の構造'!O$53,NA())</f>
        <v>-29</v>
      </c>
      <c r="P50" s="178" t="e">
        <f>NA()</f>
        <v>#N/A</v>
      </c>
    </row>
    <row r="53" spans="1:16" x14ac:dyDescent="0.2">
      <c r="A53" s="146" t="s">
        <v>72</v>
      </c>
    </row>
    <row r="54" spans="1:16" x14ac:dyDescent="0.2">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2">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2">
      <c r="A56" s="177" t="s">
        <v>43</v>
      </c>
      <c r="B56" s="177"/>
      <c r="C56" s="177"/>
      <c r="D56" s="177">
        <f>'将来負担比率（分子）の構造'!I$52</f>
        <v>1736</v>
      </c>
      <c r="E56" s="177"/>
      <c r="F56" s="177"/>
      <c r="G56" s="177">
        <f>'将来負担比率（分子）の構造'!J$52</f>
        <v>1735</v>
      </c>
      <c r="H56" s="177"/>
      <c r="I56" s="177"/>
      <c r="J56" s="177">
        <f>'将来負担比率（分子）の構造'!K$52</f>
        <v>1747</v>
      </c>
      <c r="K56" s="177"/>
      <c r="L56" s="177"/>
      <c r="M56" s="177">
        <f>'将来負担比率（分子）の構造'!L$52</f>
        <v>1724</v>
      </c>
      <c r="N56" s="177"/>
      <c r="O56" s="177"/>
      <c r="P56" s="177">
        <f>'将来負担比率（分子）の構造'!M$52</f>
        <v>1674</v>
      </c>
    </row>
    <row r="57" spans="1:16" x14ac:dyDescent="0.2">
      <c r="A57" s="177" t="s">
        <v>42</v>
      </c>
      <c r="B57" s="177"/>
      <c r="C57" s="177"/>
      <c r="D57" s="177" t="str">
        <f>'将来負担比率（分子）の構造'!I$51</f>
        <v>-</v>
      </c>
      <c r="E57" s="177"/>
      <c r="F57" s="177"/>
      <c r="G57" s="177" t="str">
        <f>'将来負担比率（分子）の構造'!J$51</f>
        <v>-</v>
      </c>
      <c r="H57" s="177"/>
      <c r="I57" s="177"/>
      <c r="J57" s="177" t="str">
        <f>'将来負担比率（分子）の構造'!K$51</f>
        <v>-</v>
      </c>
      <c r="K57" s="177"/>
      <c r="L57" s="177"/>
      <c r="M57" s="177" t="str">
        <f>'将来負担比率（分子）の構造'!L$51</f>
        <v>-</v>
      </c>
      <c r="N57" s="177"/>
      <c r="O57" s="177"/>
      <c r="P57" s="177" t="str">
        <f>'将来負担比率（分子）の構造'!M$51</f>
        <v>-</v>
      </c>
    </row>
    <row r="58" spans="1:16" x14ac:dyDescent="0.2">
      <c r="A58" s="177" t="s">
        <v>41</v>
      </c>
      <c r="B58" s="177"/>
      <c r="C58" s="177"/>
      <c r="D58" s="177">
        <f>'将来負担比率（分子）の構造'!I$50</f>
        <v>3049</v>
      </c>
      <c r="E58" s="177"/>
      <c r="F58" s="177"/>
      <c r="G58" s="177">
        <f>'将来負担比率（分子）の構造'!J$50</f>
        <v>3178</v>
      </c>
      <c r="H58" s="177"/>
      <c r="I58" s="177"/>
      <c r="J58" s="177">
        <f>'将来負担比率（分子）の構造'!K$50</f>
        <v>3308</v>
      </c>
      <c r="K58" s="177"/>
      <c r="L58" s="177"/>
      <c r="M58" s="177">
        <f>'将来負担比率（分子）の構造'!L$50</f>
        <v>3405</v>
      </c>
      <c r="N58" s="177"/>
      <c r="O58" s="177"/>
      <c r="P58" s="177">
        <f>'将来負担比率（分子）の構造'!M$50</f>
        <v>3435</v>
      </c>
    </row>
    <row r="59" spans="1:16" x14ac:dyDescent="0.2">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2">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2">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2">
      <c r="A62" s="177" t="s">
        <v>35</v>
      </c>
      <c r="B62" s="177">
        <f>'将来負担比率（分子）の構造'!I$45</f>
        <v>375</v>
      </c>
      <c r="C62" s="177"/>
      <c r="D62" s="177"/>
      <c r="E62" s="177">
        <f>'将来負担比率（分子）の構造'!J$45</f>
        <v>313</v>
      </c>
      <c r="F62" s="177"/>
      <c r="G62" s="177"/>
      <c r="H62" s="177">
        <f>'将来負担比率（分子）の構造'!K$45</f>
        <v>327</v>
      </c>
      <c r="I62" s="177"/>
      <c r="J62" s="177"/>
      <c r="K62" s="177">
        <f>'将来負担比率（分子）の構造'!L$45</f>
        <v>316</v>
      </c>
      <c r="L62" s="177"/>
      <c r="M62" s="177"/>
      <c r="N62" s="177">
        <f>'将来負担比率（分子）の構造'!M$45</f>
        <v>306</v>
      </c>
      <c r="O62" s="177"/>
      <c r="P62" s="177"/>
    </row>
    <row r="63" spans="1:16" x14ac:dyDescent="0.2">
      <c r="A63" s="177" t="s">
        <v>34</v>
      </c>
      <c r="B63" s="177">
        <f>'将来負担比率（分子）の構造'!I$44</f>
        <v>202</v>
      </c>
      <c r="C63" s="177"/>
      <c r="D63" s="177"/>
      <c r="E63" s="177">
        <f>'将来負担比率（分子）の構造'!J$44</f>
        <v>192</v>
      </c>
      <c r="F63" s="177"/>
      <c r="G63" s="177"/>
      <c r="H63" s="177">
        <f>'将来負担比率（分子）の構造'!K$44</f>
        <v>179</v>
      </c>
      <c r="I63" s="177"/>
      <c r="J63" s="177"/>
      <c r="K63" s="177">
        <f>'将来負担比率（分子）の構造'!L$44</f>
        <v>168</v>
      </c>
      <c r="L63" s="177"/>
      <c r="M63" s="177"/>
      <c r="N63" s="177">
        <f>'将来負担比率（分子）の構造'!M$44</f>
        <v>169</v>
      </c>
      <c r="O63" s="177"/>
      <c r="P63" s="177"/>
    </row>
    <row r="64" spans="1:16" x14ac:dyDescent="0.2">
      <c r="A64" s="177" t="s">
        <v>33</v>
      </c>
      <c r="B64" s="177" t="str">
        <f>'将来負担比率（分子）の構造'!I$43</f>
        <v>-</v>
      </c>
      <c r="C64" s="177"/>
      <c r="D64" s="177"/>
      <c r="E64" s="177" t="str">
        <f>'将来負担比率（分子）の構造'!J$43</f>
        <v>-</v>
      </c>
      <c r="F64" s="177"/>
      <c r="G64" s="177"/>
      <c r="H64" s="177" t="str">
        <f>'将来負担比率（分子）の構造'!K$43</f>
        <v>-</v>
      </c>
      <c r="I64" s="177"/>
      <c r="J64" s="177"/>
      <c r="K64" s="177" t="str">
        <f>'将来負担比率（分子）の構造'!L$43</f>
        <v>-</v>
      </c>
      <c r="L64" s="177"/>
      <c r="M64" s="177"/>
      <c r="N64" s="177" t="str">
        <f>'将来負担比率（分子）の構造'!M$43</f>
        <v>-</v>
      </c>
      <c r="O64" s="177"/>
      <c r="P64" s="177"/>
    </row>
    <row r="65" spans="1:16" x14ac:dyDescent="0.2">
      <c r="A65" s="177" t="s">
        <v>32</v>
      </c>
      <c r="B65" s="177">
        <f>'将来負担比率（分子）の構造'!I$42</f>
        <v>80</v>
      </c>
      <c r="C65" s="177"/>
      <c r="D65" s="177"/>
      <c r="E65" s="177">
        <f>'将来負担比率（分子）の構造'!J$42</f>
        <v>68</v>
      </c>
      <c r="F65" s="177"/>
      <c r="G65" s="177"/>
      <c r="H65" s="177">
        <f>'将来負担比率（分子）の構造'!K$42</f>
        <v>61</v>
      </c>
      <c r="I65" s="177"/>
      <c r="J65" s="177"/>
      <c r="K65" s="177">
        <f>'将来負担比率（分子）の構造'!L$42</f>
        <v>53</v>
      </c>
      <c r="L65" s="177"/>
      <c r="M65" s="177"/>
      <c r="N65" s="177">
        <f>'将来負担比率（分子）の構造'!M$42</f>
        <v>45</v>
      </c>
      <c r="O65" s="177"/>
      <c r="P65" s="177"/>
    </row>
    <row r="66" spans="1:16" x14ac:dyDescent="0.2">
      <c r="A66" s="177" t="s">
        <v>31</v>
      </c>
      <c r="B66" s="177">
        <f>'将来負担比率（分子）の構造'!I$41</f>
        <v>607</v>
      </c>
      <c r="C66" s="177"/>
      <c r="D66" s="177"/>
      <c r="E66" s="177">
        <f>'将来負担比率（分子）の構造'!J$41</f>
        <v>549</v>
      </c>
      <c r="F66" s="177"/>
      <c r="G66" s="177"/>
      <c r="H66" s="177">
        <f>'将来負担比率（分子）の構造'!K$41</f>
        <v>474</v>
      </c>
      <c r="I66" s="177"/>
      <c r="J66" s="177"/>
      <c r="K66" s="177">
        <f>'将来負担比率（分子）の構造'!L$41</f>
        <v>443</v>
      </c>
      <c r="L66" s="177"/>
      <c r="M66" s="177"/>
      <c r="N66" s="177">
        <f>'将来負担比率（分子）の構造'!M$41</f>
        <v>362</v>
      </c>
      <c r="O66" s="177"/>
      <c r="P66" s="177"/>
    </row>
    <row r="67" spans="1:16" x14ac:dyDescent="0.2">
      <c r="A67" s="177" t="s">
        <v>75</v>
      </c>
      <c r="B67" s="177" t="e">
        <f>NA()</f>
        <v>#N/A</v>
      </c>
      <c r="C67" s="177">
        <f>IF(ISNUMBER('将来負担比率（分子）の構造'!I$53), IF('将来負担比率（分子）の構造'!I$53 &lt; 0, 0, '将来負担比率（分子）の構造'!I$53), NA())</f>
        <v>0</v>
      </c>
      <c r="D67" s="177" t="e">
        <f>NA()</f>
        <v>#N/A</v>
      </c>
      <c r="E67" s="177" t="e">
        <f>NA()</f>
        <v>#N/A</v>
      </c>
      <c r="F67" s="177">
        <f>IF(ISNUMBER('将来負担比率（分子）の構造'!J$53), IF('将来負担比率（分子）の構造'!J$53 &lt; 0, 0, '将来負担比率（分子）の構造'!J$53), NA())</f>
        <v>0</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0</v>
      </c>
      <c r="M67" s="177" t="e">
        <f>NA()</f>
        <v>#N/A</v>
      </c>
      <c r="N67" s="177" t="e">
        <f>NA()</f>
        <v>#N/A</v>
      </c>
      <c r="O67" s="177">
        <f>IF(ISNUMBER('将来負担比率（分子）の構造'!M$53), IF('将来負担比率（分子）の構造'!M$53 &lt; 0, 0, '将来負担比率（分子）の構造'!M$53), NA())</f>
        <v>0</v>
      </c>
      <c r="P67" s="177" t="e">
        <f>NA()</f>
        <v>#N/A</v>
      </c>
    </row>
    <row r="70" spans="1:16" x14ac:dyDescent="0.2">
      <c r="A70" s="179" t="s">
        <v>76</v>
      </c>
      <c r="B70" s="179"/>
      <c r="C70" s="179"/>
      <c r="D70" s="179"/>
      <c r="E70" s="179"/>
      <c r="F70" s="179"/>
    </row>
    <row r="71" spans="1:16" x14ac:dyDescent="0.2">
      <c r="A71" s="180"/>
      <c r="B71" s="180" t="str">
        <f>基金残高に係る経年分析!F54</f>
        <v>H29</v>
      </c>
      <c r="C71" s="180" t="str">
        <f>基金残高に係る経年分析!G54</f>
        <v>H30</v>
      </c>
      <c r="D71" s="180" t="str">
        <f>基金残高に係る経年分析!H54</f>
        <v>R01</v>
      </c>
    </row>
    <row r="72" spans="1:16" x14ac:dyDescent="0.2">
      <c r="A72" s="180" t="s">
        <v>77</v>
      </c>
      <c r="B72" s="181">
        <f>基金残高に係る経年分析!F55</f>
        <v>1728</v>
      </c>
      <c r="C72" s="181">
        <f>基金残高に係る経年分析!G55</f>
        <v>1607</v>
      </c>
      <c r="D72" s="181">
        <f>基金残高に係る経年分析!H55</f>
        <v>1380</v>
      </c>
    </row>
    <row r="73" spans="1:16" x14ac:dyDescent="0.2">
      <c r="A73" s="180" t="s">
        <v>78</v>
      </c>
      <c r="B73" s="181">
        <f>基金残高に係る経年分析!F56</f>
        <v>61</v>
      </c>
      <c r="C73" s="181">
        <f>基金残高に係る経年分析!G56</f>
        <v>61</v>
      </c>
      <c r="D73" s="181">
        <f>基金残高に係る経年分析!H56</f>
        <v>61</v>
      </c>
    </row>
    <row r="74" spans="1:16" x14ac:dyDescent="0.2">
      <c r="A74" s="180" t="s">
        <v>79</v>
      </c>
      <c r="B74" s="181">
        <f>基金残高に係る経年分析!F57</f>
        <v>1339</v>
      </c>
      <c r="C74" s="181">
        <f>基金残高に係る経年分析!G57</f>
        <v>1522</v>
      </c>
      <c r="D74" s="181">
        <f>基金残高に係る経年分析!H57</f>
        <v>1777</v>
      </c>
    </row>
  </sheetData>
  <sheetProtection algorithmName="SHA-512" hashValue="/iFBlAjc1TU8wCxuutXg8qrWmQS6jiXVJ0G0hZ9d9tYk3LsFd2phF5NaVGmEPMe2NK/nkXYbRnCKLQ7vGqftDQ==" saltValue="WPf4r2qrchVzDybN4E4I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2" customWidth="1"/>
    <col min="96" max="133" width="1.6640625" style="238" customWidth="1"/>
    <col min="134" max="143" width="1.6640625" style="222" customWidth="1"/>
    <col min="144" max="16384" width="0" style="222" hidden="1"/>
  </cols>
  <sheetData>
    <row r="1" spans="2:143" ht="22.5" customHeight="1" thickBot="1" x14ac:dyDescent="0.25">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55" t="s">
        <v>209</v>
      </c>
      <c r="DI1" s="656"/>
      <c r="DJ1" s="656"/>
      <c r="DK1" s="656"/>
      <c r="DL1" s="656"/>
      <c r="DM1" s="656"/>
      <c r="DN1" s="657"/>
      <c r="DO1" s="222"/>
      <c r="DP1" s="655" t="s">
        <v>210</v>
      </c>
      <c r="DQ1" s="656"/>
      <c r="DR1" s="656"/>
      <c r="DS1" s="656"/>
      <c r="DT1" s="656"/>
      <c r="DU1" s="656"/>
      <c r="DV1" s="656"/>
      <c r="DW1" s="656"/>
      <c r="DX1" s="656"/>
      <c r="DY1" s="656"/>
      <c r="DZ1" s="656"/>
      <c r="EA1" s="656"/>
      <c r="EB1" s="656"/>
      <c r="EC1" s="657"/>
      <c r="ED1" s="220"/>
      <c r="EE1" s="220"/>
      <c r="EF1" s="220"/>
      <c r="EG1" s="220"/>
      <c r="EH1" s="220"/>
      <c r="EI1" s="220"/>
      <c r="EJ1" s="220"/>
      <c r="EK1" s="220"/>
      <c r="EL1" s="220"/>
      <c r="EM1" s="220"/>
    </row>
    <row r="2" spans="2:143" ht="22.5" customHeight="1" x14ac:dyDescent="0.2">
      <c r="B2" s="223" t="s">
        <v>211</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2">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6" customFormat="1" ht="11.25" customHeight="1" x14ac:dyDescent="0.2">
      <c r="B5" s="665" t="s">
        <v>222</v>
      </c>
      <c r="C5" s="666"/>
      <c r="D5" s="666"/>
      <c r="E5" s="666"/>
      <c r="F5" s="666"/>
      <c r="G5" s="666"/>
      <c r="H5" s="666"/>
      <c r="I5" s="666"/>
      <c r="J5" s="666"/>
      <c r="K5" s="666"/>
      <c r="L5" s="666"/>
      <c r="M5" s="666"/>
      <c r="N5" s="666"/>
      <c r="O5" s="666"/>
      <c r="P5" s="666"/>
      <c r="Q5" s="667"/>
      <c r="R5" s="668">
        <v>830435</v>
      </c>
      <c r="S5" s="669"/>
      <c r="T5" s="669"/>
      <c r="U5" s="669"/>
      <c r="V5" s="669"/>
      <c r="W5" s="669"/>
      <c r="X5" s="669"/>
      <c r="Y5" s="670"/>
      <c r="Z5" s="671">
        <v>35.200000000000003</v>
      </c>
      <c r="AA5" s="671"/>
      <c r="AB5" s="671"/>
      <c r="AC5" s="671"/>
      <c r="AD5" s="672">
        <v>830435</v>
      </c>
      <c r="AE5" s="672"/>
      <c r="AF5" s="672"/>
      <c r="AG5" s="672"/>
      <c r="AH5" s="672"/>
      <c r="AI5" s="672"/>
      <c r="AJ5" s="672"/>
      <c r="AK5" s="672"/>
      <c r="AL5" s="673">
        <v>58.5</v>
      </c>
      <c r="AM5" s="674"/>
      <c r="AN5" s="674"/>
      <c r="AO5" s="675"/>
      <c r="AP5" s="665" t="s">
        <v>223</v>
      </c>
      <c r="AQ5" s="666"/>
      <c r="AR5" s="666"/>
      <c r="AS5" s="666"/>
      <c r="AT5" s="666"/>
      <c r="AU5" s="666"/>
      <c r="AV5" s="666"/>
      <c r="AW5" s="666"/>
      <c r="AX5" s="666"/>
      <c r="AY5" s="666"/>
      <c r="AZ5" s="666"/>
      <c r="BA5" s="666"/>
      <c r="BB5" s="666"/>
      <c r="BC5" s="666"/>
      <c r="BD5" s="666"/>
      <c r="BE5" s="666"/>
      <c r="BF5" s="667"/>
      <c r="BG5" s="679">
        <v>798120</v>
      </c>
      <c r="BH5" s="680"/>
      <c r="BI5" s="680"/>
      <c r="BJ5" s="680"/>
      <c r="BK5" s="680"/>
      <c r="BL5" s="680"/>
      <c r="BM5" s="680"/>
      <c r="BN5" s="681"/>
      <c r="BO5" s="682">
        <v>96.1</v>
      </c>
      <c r="BP5" s="682"/>
      <c r="BQ5" s="682"/>
      <c r="BR5" s="682"/>
      <c r="BS5" s="683" t="s">
        <v>128</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2">
      <c r="B6" s="676" t="s">
        <v>227</v>
      </c>
      <c r="C6" s="677"/>
      <c r="D6" s="677"/>
      <c r="E6" s="677"/>
      <c r="F6" s="677"/>
      <c r="G6" s="677"/>
      <c r="H6" s="677"/>
      <c r="I6" s="677"/>
      <c r="J6" s="677"/>
      <c r="K6" s="677"/>
      <c r="L6" s="677"/>
      <c r="M6" s="677"/>
      <c r="N6" s="677"/>
      <c r="O6" s="677"/>
      <c r="P6" s="677"/>
      <c r="Q6" s="678"/>
      <c r="R6" s="679">
        <v>26769</v>
      </c>
      <c r="S6" s="680"/>
      <c r="T6" s="680"/>
      <c r="U6" s="680"/>
      <c r="V6" s="680"/>
      <c r="W6" s="680"/>
      <c r="X6" s="680"/>
      <c r="Y6" s="681"/>
      <c r="Z6" s="682">
        <v>1.1000000000000001</v>
      </c>
      <c r="AA6" s="682"/>
      <c r="AB6" s="682"/>
      <c r="AC6" s="682"/>
      <c r="AD6" s="683">
        <v>26769</v>
      </c>
      <c r="AE6" s="683"/>
      <c r="AF6" s="683"/>
      <c r="AG6" s="683"/>
      <c r="AH6" s="683"/>
      <c r="AI6" s="683"/>
      <c r="AJ6" s="683"/>
      <c r="AK6" s="683"/>
      <c r="AL6" s="684">
        <v>1.9</v>
      </c>
      <c r="AM6" s="685"/>
      <c r="AN6" s="685"/>
      <c r="AO6" s="686"/>
      <c r="AP6" s="676" t="s">
        <v>228</v>
      </c>
      <c r="AQ6" s="677"/>
      <c r="AR6" s="677"/>
      <c r="AS6" s="677"/>
      <c r="AT6" s="677"/>
      <c r="AU6" s="677"/>
      <c r="AV6" s="677"/>
      <c r="AW6" s="677"/>
      <c r="AX6" s="677"/>
      <c r="AY6" s="677"/>
      <c r="AZ6" s="677"/>
      <c r="BA6" s="677"/>
      <c r="BB6" s="677"/>
      <c r="BC6" s="677"/>
      <c r="BD6" s="677"/>
      <c r="BE6" s="677"/>
      <c r="BF6" s="678"/>
      <c r="BG6" s="679">
        <v>798120</v>
      </c>
      <c r="BH6" s="680"/>
      <c r="BI6" s="680"/>
      <c r="BJ6" s="680"/>
      <c r="BK6" s="680"/>
      <c r="BL6" s="680"/>
      <c r="BM6" s="680"/>
      <c r="BN6" s="681"/>
      <c r="BO6" s="682">
        <v>96.1</v>
      </c>
      <c r="BP6" s="682"/>
      <c r="BQ6" s="682"/>
      <c r="BR6" s="682"/>
      <c r="BS6" s="683" t="s">
        <v>128</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52259</v>
      </c>
      <c r="CS6" s="680"/>
      <c r="CT6" s="680"/>
      <c r="CU6" s="680"/>
      <c r="CV6" s="680"/>
      <c r="CW6" s="680"/>
      <c r="CX6" s="680"/>
      <c r="CY6" s="681"/>
      <c r="CZ6" s="673">
        <v>2.5</v>
      </c>
      <c r="DA6" s="674"/>
      <c r="DB6" s="674"/>
      <c r="DC6" s="693"/>
      <c r="DD6" s="688" t="s">
        <v>230</v>
      </c>
      <c r="DE6" s="680"/>
      <c r="DF6" s="680"/>
      <c r="DG6" s="680"/>
      <c r="DH6" s="680"/>
      <c r="DI6" s="680"/>
      <c r="DJ6" s="680"/>
      <c r="DK6" s="680"/>
      <c r="DL6" s="680"/>
      <c r="DM6" s="680"/>
      <c r="DN6" s="680"/>
      <c r="DO6" s="680"/>
      <c r="DP6" s="681"/>
      <c r="DQ6" s="688">
        <v>52259</v>
      </c>
      <c r="DR6" s="680"/>
      <c r="DS6" s="680"/>
      <c r="DT6" s="680"/>
      <c r="DU6" s="680"/>
      <c r="DV6" s="680"/>
      <c r="DW6" s="680"/>
      <c r="DX6" s="680"/>
      <c r="DY6" s="680"/>
      <c r="DZ6" s="680"/>
      <c r="EA6" s="680"/>
      <c r="EB6" s="680"/>
      <c r="EC6" s="689"/>
    </row>
    <row r="7" spans="2:143" ht="11.25" customHeight="1" x14ac:dyDescent="0.2">
      <c r="B7" s="676" t="s">
        <v>231</v>
      </c>
      <c r="C7" s="677"/>
      <c r="D7" s="677"/>
      <c r="E7" s="677"/>
      <c r="F7" s="677"/>
      <c r="G7" s="677"/>
      <c r="H7" s="677"/>
      <c r="I7" s="677"/>
      <c r="J7" s="677"/>
      <c r="K7" s="677"/>
      <c r="L7" s="677"/>
      <c r="M7" s="677"/>
      <c r="N7" s="677"/>
      <c r="O7" s="677"/>
      <c r="P7" s="677"/>
      <c r="Q7" s="678"/>
      <c r="R7" s="679">
        <v>329</v>
      </c>
      <c r="S7" s="680"/>
      <c r="T7" s="680"/>
      <c r="U7" s="680"/>
      <c r="V7" s="680"/>
      <c r="W7" s="680"/>
      <c r="X7" s="680"/>
      <c r="Y7" s="681"/>
      <c r="Z7" s="682">
        <v>0</v>
      </c>
      <c r="AA7" s="682"/>
      <c r="AB7" s="682"/>
      <c r="AC7" s="682"/>
      <c r="AD7" s="683">
        <v>329</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228735</v>
      </c>
      <c r="BH7" s="680"/>
      <c r="BI7" s="680"/>
      <c r="BJ7" s="680"/>
      <c r="BK7" s="680"/>
      <c r="BL7" s="680"/>
      <c r="BM7" s="680"/>
      <c r="BN7" s="681"/>
      <c r="BO7" s="682">
        <v>27.5</v>
      </c>
      <c r="BP7" s="682"/>
      <c r="BQ7" s="682"/>
      <c r="BR7" s="682"/>
      <c r="BS7" s="683" t="s">
        <v>230</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801516</v>
      </c>
      <c r="CS7" s="680"/>
      <c r="CT7" s="680"/>
      <c r="CU7" s="680"/>
      <c r="CV7" s="680"/>
      <c r="CW7" s="680"/>
      <c r="CX7" s="680"/>
      <c r="CY7" s="681"/>
      <c r="CZ7" s="682">
        <v>37.799999999999997</v>
      </c>
      <c r="DA7" s="682"/>
      <c r="DB7" s="682"/>
      <c r="DC7" s="682"/>
      <c r="DD7" s="688">
        <v>117663</v>
      </c>
      <c r="DE7" s="680"/>
      <c r="DF7" s="680"/>
      <c r="DG7" s="680"/>
      <c r="DH7" s="680"/>
      <c r="DI7" s="680"/>
      <c r="DJ7" s="680"/>
      <c r="DK7" s="680"/>
      <c r="DL7" s="680"/>
      <c r="DM7" s="680"/>
      <c r="DN7" s="680"/>
      <c r="DO7" s="680"/>
      <c r="DP7" s="681"/>
      <c r="DQ7" s="688">
        <v>689238</v>
      </c>
      <c r="DR7" s="680"/>
      <c r="DS7" s="680"/>
      <c r="DT7" s="680"/>
      <c r="DU7" s="680"/>
      <c r="DV7" s="680"/>
      <c r="DW7" s="680"/>
      <c r="DX7" s="680"/>
      <c r="DY7" s="680"/>
      <c r="DZ7" s="680"/>
      <c r="EA7" s="680"/>
      <c r="EB7" s="680"/>
      <c r="EC7" s="689"/>
    </row>
    <row r="8" spans="2:143" ht="11.25" customHeight="1" x14ac:dyDescent="0.2">
      <c r="B8" s="676" t="s">
        <v>234</v>
      </c>
      <c r="C8" s="677"/>
      <c r="D8" s="677"/>
      <c r="E8" s="677"/>
      <c r="F8" s="677"/>
      <c r="G8" s="677"/>
      <c r="H8" s="677"/>
      <c r="I8" s="677"/>
      <c r="J8" s="677"/>
      <c r="K8" s="677"/>
      <c r="L8" s="677"/>
      <c r="M8" s="677"/>
      <c r="N8" s="677"/>
      <c r="O8" s="677"/>
      <c r="P8" s="677"/>
      <c r="Q8" s="678"/>
      <c r="R8" s="679">
        <v>1559</v>
      </c>
      <c r="S8" s="680"/>
      <c r="T8" s="680"/>
      <c r="U8" s="680"/>
      <c r="V8" s="680"/>
      <c r="W8" s="680"/>
      <c r="X8" s="680"/>
      <c r="Y8" s="681"/>
      <c r="Z8" s="682">
        <v>0.1</v>
      </c>
      <c r="AA8" s="682"/>
      <c r="AB8" s="682"/>
      <c r="AC8" s="682"/>
      <c r="AD8" s="683">
        <v>1559</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15354</v>
      </c>
      <c r="BH8" s="680"/>
      <c r="BI8" s="680"/>
      <c r="BJ8" s="680"/>
      <c r="BK8" s="680"/>
      <c r="BL8" s="680"/>
      <c r="BM8" s="680"/>
      <c r="BN8" s="681"/>
      <c r="BO8" s="682">
        <v>1.8</v>
      </c>
      <c r="BP8" s="682"/>
      <c r="BQ8" s="682"/>
      <c r="BR8" s="682"/>
      <c r="BS8" s="688" t="s">
        <v>236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467136</v>
      </c>
      <c r="CS8" s="680"/>
      <c r="CT8" s="680"/>
      <c r="CU8" s="680"/>
      <c r="CV8" s="680"/>
      <c r="CW8" s="680"/>
      <c r="CX8" s="680"/>
      <c r="CY8" s="681"/>
      <c r="CZ8" s="682">
        <v>22</v>
      </c>
      <c r="DA8" s="682"/>
      <c r="DB8" s="682"/>
      <c r="DC8" s="682"/>
      <c r="DD8" s="688">
        <v>9370</v>
      </c>
      <c r="DE8" s="680"/>
      <c r="DF8" s="680"/>
      <c r="DG8" s="680"/>
      <c r="DH8" s="680"/>
      <c r="DI8" s="680"/>
      <c r="DJ8" s="680"/>
      <c r="DK8" s="680"/>
      <c r="DL8" s="680"/>
      <c r="DM8" s="680"/>
      <c r="DN8" s="680"/>
      <c r="DO8" s="680"/>
      <c r="DP8" s="681"/>
      <c r="DQ8" s="688">
        <v>297100</v>
      </c>
      <c r="DR8" s="680"/>
      <c r="DS8" s="680"/>
      <c r="DT8" s="680"/>
      <c r="DU8" s="680"/>
      <c r="DV8" s="680"/>
      <c r="DW8" s="680"/>
      <c r="DX8" s="680"/>
      <c r="DY8" s="680"/>
      <c r="DZ8" s="680"/>
      <c r="EA8" s="680"/>
      <c r="EB8" s="680"/>
      <c r="EC8" s="689"/>
    </row>
    <row r="9" spans="2:143" ht="11.25" customHeight="1" x14ac:dyDescent="0.2">
      <c r="B9" s="676" t="s">
        <v>238</v>
      </c>
      <c r="C9" s="677"/>
      <c r="D9" s="677"/>
      <c r="E9" s="677"/>
      <c r="F9" s="677"/>
      <c r="G9" s="677"/>
      <c r="H9" s="677"/>
      <c r="I9" s="677"/>
      <c r="J9" s="677"/>
      <c r="K9" s="677"/>
      <c r="L9" s="677"/>
      <c r="M9" s="677"/>
      <c r="N9" s="677"/>
      <c r="O9" s="677"/>
      <c r="P9" s="677"/>
      <c r="Q9" s="678"/>
      <c r="R9" s="679">
        <v>1010</v>
      </c>
      <c r="S9" s="680"/>
      <c r="T9" s="680"/>
      <c r="U9" s="680"/>
      <c r="V9" s="680"/>
      <c r="W9" s="680"/>
      <c r="X9" s="680"/>
      <c r="Y9" s="681"/>
      <c r="Z9" s="682">
        <v>0</v>
      </c>
      <c r="AA9" s="682"/>
      <c r="AB9" s="682"/>
      <c r="AC9" s="682"/>
      <c r="AD9" s="683">
        <v>1010</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160434</v>
      </c>
      <c r="BH9" s="680"/>
      <c r="BI9" s="680"/>
      <c r="BJ9" s="680"/>
      <c r="BK9" s="680"/>
      <c r="BL9" s="680"/>
      <c r="BM9" s="680"/>
      <c r="BN9" s="681"/>
      <c r="BO9" s="682">
        <v>19.3</v>
      </c>
      <c r="BP9" s="682"/>
      <c r="BQ9" s="682"/>
      <c r="BR9" s="682"/>
      <c r="BS9" s="688" t="s">
        <v>128</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189974</v>
      </c>
      <c r="CS9" s="680"/>
      <c r="CT9" s="680"/>
      <c r="CU9" s="680"/>
      <c r="CV9" s="680"/>
      <c r="CW9" s="680"/>
      <c r="CX9" s="680"/>
      <c r="CY9" s="681"/>
      <c r="CZ9" s="682">
        <v>9</v>
      </c>
      <c r="DA9" s="682"/>
      <c r="DB9" s="682"/>
      <c r="DC9" s="682"/>
      <c r="DD9" s="688">
        <v>16364</v>
      </c>
      <c r="DE9" s="680"/>
      <c r="DF9" s="680"/>
      <c r="DG9" s="680"/>
      <c r="DH9" s="680"/>
      <c r="DI9" s="680"/>
      <c r="DJ9" s="680"/>
      <c r="DK9" s="680"/>
      <c r="DL9" s="680"/>
      <c r="DM9" s="680"/>
      <c r="DN9" s="680"/>
      <c r="DO9" s="680"/>
      <c r="DP9" s="681"/>
      <c r="DQ9" s="688">
        <v>167902</v>
      </c>
      <c r="DR9" s="680"/>
      <c r="DS9" s="680"/>
      <c r="DT9" s="680"/>
      <c r="DU9" s="680"/>
      <c r="DV9" s="680"/>
      <c r="DW9" s="680"/>
      <c r="DX9" s="680"/>
      <c r="DY9" s="680"/>
      <c r="DZ9" s="680"/>
      <c r="EA9" s="680"/>
      <c r="EB9" s="680"/>
      <c r="EC9" s="689"/>
    </row>
    <row r="10" spans="2:143" ht="11.25" customHeight="1" x14ac:dyDescent="0.2">
      <c r="B10" s="676" t="s">
        <v>241</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230</v>
      </c>
      <c r="AA10" s="682"/>
      <c r="AB10" s="682"/>
      <c r="AC10" s="682"/>
      <c r="AD10" s="683" t="s">
        <v>230</v>
      </c>
      <c r="AE10" s="683"/>
      <c r="AF10" s="683"/>
      <c r="AG10" s="683"/>
      <c r="AH10" s="683"/>
      <c r="AI10" s="683"/>
      <c r="AJ10" s="683"/>
      <c r="AK10" s="683"/>
      <c r="AL10" s="684" t="s">
        <v>230</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35591</v>
      </c>
      <c r="BH10" s="680"/>
      <c r="BI10" s="680"/>
      <c r="BJ10" s="680"/>
      <c r="BK10" s="680"/>
      <c r="BL10" s="680"/>
      <c r="BM10" s="680"/>
      <c r="BN10" s="681"/>
      <c r="BO10" s="682">
        <v>4.3</v>
      </c>
      <c r="BP10" s="682"/>
      <c r="BQ10" s="682"/>
      <c r="BR10" s="682"/>
      <c r="BS10" s="688" t="s">
        <v>128</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t="s">
        <v>128</v>
      </c>
      <c r="CS10" s="680"/>
      <c r="CT10" s="680"/>
      <c r="CU10" s="680"/>
      <c r="CV10" s="680"/>
      <c r="CW10" s="680"/>
      <c r="CX10" s="680"/>
      <c r="CY10" s="681"/>
      <c r="CZ10" s="682" t="s">
        <v>230</v>
      </c>
      <c r="DA10" s="682"/>
      <c r="DB10" s="682"/>
      <c r="DC10" s="682"/>
      <c r="DD10" s="688" t="s">
        <v>128</v>
      </c>
      <c r="DE10" s="680"/>
      <c r="DF10" s="680"/>
      <c r="DG10" s="680"/>
      <c r="DH10" s="680"/>
      <c r="DI10" s="680"/>
      <c r="DJ10" s="680"/>
      <c r="DK10" s="680"/>
      <c r="DL10" s="680"/>
      <c r="DM10" s="680"/>
      <c r="DN10" s="680"/>
      <c r="DO10" s="680"/>
      <c r="DP10" s="681"/>
      <c r="DQ10" s="688" t="s">
        <v>230</v>
      </c>
      <c r="DR10" s="680"/>
      <c r="DS10" s="680"/>
      <c r="DT10" s="680"/>
      <c r="DU10" s="680"/>
      <c r="DV10" s="680"/>
      <c r="DW10" s="680"/>
      <c r="DX10" s="680"/>
      <c r="DY10" s="680"/>
      <c r="DZ10" s="680"/>
      <c r="EA10" s="680"/>
      <c r="EB10" s="680"/>
      <c r="EC10" s="689"/>
    </row>
    <row r="11" spans="2:143" ht="11.25" customHeight="1" x14ac:dyDescent="0.2">
      <c r="B11" s="676" t="s">
        <v>244</v>
      </c>
      <c r="C11" s="677"/>
      <c r="D11" s="677"/>
      <c r="E11" s="677"/>
      <c r="F11" s="677"/>
      <c r="G11" s="677"/>
      <c r="H11" s="677"/>
      <c r="I11" s="677"/>
      <c r="J11" s="677"/>
      <c r="K11" s="677"/>
      <c r="L11" s="677"/>
      <c r="M11" s="677"/>
      <c r="N11" s="677"/>
      <c r="O11" s="677"/>
      <c r="P11" s="677"/>
      <c r="Q11" s="678"/>
      <c r="R11" s="679">
        <v>61148</v>
      </c>
      <c r="S11" s="680"/>
      <c r="T11" s="680"/>
      <c r="U11" s="680"/>
      <c r="V11" s="680"/>
      <c r="W11" s="680"/>
      <c r="X11" s="680"/>
      <c r="Y11" s="681"/>
      <c r="Z11" s="684">
        <v>2.6</v>
      </c>
      <c r="AA11" s="685"/>
      <c r="AB11" s="685"/>
      <c r="AC11" s="697"/>
      <c r="AD11" s="688">
        <v>61148</v>
      </c>
      <c r="AE11" s="680"/>
      <c r="AF11" s="680"/>
      <c r="AG11" s="680"/>
      <c r="AH11" s="680"/>
      <c r="AI11" s="680"/>
      <c r="AJ11" s="680"/>
      <c r="AK11" s="681"/>
      <c r="AL11" s="684">
        <v>4.3</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17356</v>
      </c>
      <c r="BH11" s="680"/>
      <c r="BI11" s="680"/>
      <c r="BJ11" s="680"/>
      <c r="BK11" s="680"/>
      <c r="BL11" s="680"/>
      <c r="BM11" s="680"/>
      <c r="BN11" s="681"/>
      <c r="BO11" s="682">
        <v>2.1</v>
      </c>
      <c r="BP11" s="682"/>
      <c r="BQ11" s="682"/>
      <c r="BR11" s="682"/>
      <c r="BS11" s="688" t="s">
        <v>128</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54225</v>
      </c>
      <c r="CS11" s="680"/>
      <c r="CT11" s="680"/>
      <c r="CU11" s="680"/>
      <c r="CV11" s="680"/>
      <c r="CW11" s="680"/>
      <c r="CX11" s="680"/>
      <c r="CY11" s="681"/>
      <c r="CZ11" s="682">
        <v>2.6</v>
      </c>
      <c r="DA11" s="682"/>
      <c r="DB11" s="682"/>
      <c r="DC11" s="682"/>
      <c r="DD11" s="688">
        <v>6064</v>
      </c>
      <c r="DE11" s="680"/>
      <c r="DF11" s="680"/>
      <c r="DG11" s="680"/>
      <c r="DH11" s="680"/>
      <c r="DI11" s="680"/>
      <c r="DJ11" s="680"/>
      <c r="DK11" s="680"/>
      <c r="DL11" s="680"/>
      <c r="DM11" s="680"/>
      <c r="DN11" s="680"/>
      <c r="DO11" s="680"/>
      <c r="DP11" s="681"/>
      <c r="DQ11" s="688">
        <v>33926</v>
      </c>
      <c r="DR11" s="680"/>
      <c r="DS11" s="680"/>
      <c r="DT11" s="680"/>
      <c r="DU11" s="680"/>
      <c r="DV11" s="680"/>
      <c r="DW11" s="680"/>
      <c r="DX11" s="680"/>
      <c r="DY11" s="680"/>
      <c r="DZ11" s="680"/>
      <c r="EA11" s="680"/>
      <c r="EB11" s="680"/>
      <c r="EC11" s="689"/>
    </row>
    <row r="12" spans="2:143" ht="11.25" customHeight="1" x14ac:dyDescent="0.2">
      <c r="B12" s="676" t="s">
        <v>247</v>
      </c>
      <c r="C12" s="677"/>
      <c r="D12" s="677"/>
      <c r="E12" s="677"/>
      <c r="F12" s="677"/>
      <c r="G12" s="677"/>
      <c r="H12" s="677"/>
      <c r="I12" s="677"/>
      <c r="J12" s="677"/>
      <c r="K12" s="677"/>
      <c r="L12" s="677"/>
      <c r="M12" s="677"/>
      <c r="N12" s="677"/>
      <c r="O12" s="677"/>
      <c r="P12" s="677"/>
      <c r="Q12" s="678"/>
      <c r="R12" s="679">
        <v>44047</v>
      </c>
      <c r="S12" s="680"/>
      <c r="T12" s="680"/>
      <c r="U12" s="680"/>
      <c r="V12" s="680"/>
      <c r="W12" s="680"/>
      <c r="X12" s="680"/>
      <c r="Y12" s="681"/>
      <c r="Z12" s="682">
        <v>1.9</v>
      </c>
      <c r="AA12" s="682"/>
      <c r="AB12" s="682"/>
      <c r="AC12" s="682"/>
      <c r="AD12" s="683">
        <v>44047</v>
      </c>
      <c r="AE12" s="683"/>
      <c r="AF12" s="683"/>
      <c r="AG12" s="683"/>
      <c r="AH12" s="683"/>
      <c r="AI12" s="683"/>
      <c r="AJ12" s="683"/>
      <c r="AK12" s="683"/>
      <c r="AL12" s="684">
        <v>3.1</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527276</v>
      </c>
      <c r="BH12" s="680"/>
      <c r="BI12" s="680"/>
      <c r="BJ12" s="680"/>
      <c r="BK12" s="680"/>
      <c r="BL12" s="680"/>
      <c r="BM12" s="680"/>
      <c r="BN12" s="681"/>
      <c r="BO12" s="682">
        <v>63.5</v>
      </c>
      <c r="BP12" s="682"/>
      <c r="BQ12" s="682"/>
      <c r="BR12" s="682"/>
      <c r="BS12" s="688" t="s">
        <v>128</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11845</v>
      </c>
      <c r="CS12" s="680"/>
      <c r="CT12" s="680"/>
      <c r="CU12" s="680"/>
      <c r="CV12" s="680"/>
      <c r="CW12" s="680"/>
      <c r="CX12" s="680"/>
      <c r="CY12" s="681"/>
      <c r="CZ12" s="682">
        <v>0.6</v>
      </c>
      <c r="DA12" s="682"/>
      <c r="DB12" s="682"/>
      <c r="DC12" s="682"/>
      <c r="DD12" s="688" t="s">
        <v>230</v>
      </c>
      <c r="DE12" s="680"/>
      <c r="DF12" s="680"/>
      <c r="DG12" s="680"/>
      <c r="DH12" s="680"/>
      <c r="DI12" s="680"/>
      <c r="DJ12" s="680"/>
      <c r="DK12" s="680"/>
      <c r="DL12" s="680"/>
      <c r="DM12" s="680"/>
      <c r="DN12" s="680"/>
      <c r="DO12" s="680"/>
      <c r="DP12" s="681"/>
      <c r="DQ12" s="688">
        <v>9467</v>
      </c>
      <c r="DR12" s="680"/>
      <c r="DS12" s="680"/>
      <c r="DT12" s="680"/>
      <c r="DU12" s="680"/>
      <c r="DV12" s="680"/>
      <c r="DW12" s="680"/>
      <c r="DX12" s="680"/>
      <c r="DY12" s="680"/>
      <c r="DZ12" s="680"/>
      <c r="EA12" s="680"/>
      <c r="EB12" s="680"/>
      <c r="EC12" s="689"/>
    </row>
    <row r="13" spans="2:143" ht="11.25" customHeight="1" x14ac:dyDescent="0.2">
      <c r="B13" s="676" t="s">
        <v>250</v>
      </c>
      <c r="C13" s="677"/>
      <c r="D13" s="677"/>
      <c r="E13" s="677"/>
      <c r="F13" s="677"/>
      <c r="G13" s="677"/>
      <c r="H13" s="677"/>
      <c r="I13" s="677"/>
      <c r="J13" s="677"/>
      <c r="K13" s="677"/>
      <c r="L13" s="677"/>
      <c r="M13" s="677"/>
      <c r="N13" s="677"/>
      <c r="O13" s="677"/>
      <c r="P13" s="677"/>
      <c r="Q13" s="678"/>
      <c r="R13" s="679" t="s">
        <v>230</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230</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523900</v>
      </c>
      <c r="BH13" s="680"/>
      <c r="BI13" s="680"/>
      <c r="BJ13" s="680"/>
      <c r="BK13" s="680"/>
      <c r="BL13" s="680"/>
      <c r="BM13" s="680"/>
      <c r="BN13" s="681"/>
      <c r="BO13" s="682">
        <v>63.1</v>
      </c>
      <c r="BP13" s="682"/>
      <c r="BQ13" s="682"/>
      <c r="BR13" s="682"/>
      <c r="BS13" s="688" t="s">
        <v>128</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132039</v>
      </c>
      <c r="CS13" s="680"/>
      <c r="CT13" s="680"/>
      <c r="CU13" s="680"/>
      <c r="CV13" s="680"/>
      <c r="CW13" s="680"/>
      <c r="CX13" s="680"/>
      <c r="CY13" s="681"/>
      <c r="CZ13" s="682">
        <v>6.2</v>
      </c>
      <c r="DA13" s="682"/>
      <c r="DB13" s="682"/>
      <c r="DC13" s="682"/>
      <c r="DD13" s="688">
        <v>85738</v>
      </c>
      <c r="DE13" s="680"/>
      <c r="DF13" s="680"/>
      <c r="DG13" s="680"/>
      <c r="DH13" s="680"/>
      <c r="DI13" s="680"/>
      <c r="DJ13" s="680"/>
      <c r="DK13" s="680"/>
      <c r="DL13" s="680"/>
      <c r="DM13" s="680"/>
      <c r="DN13" s="680"/>
      <c r="DO13" s="680"/>
      <c r="DP13" s="681"/>
      <c r="DQ13" s="688">
        <v>110146</v>
      </c>
      <c r="DR13" s="680"/>
      <c r="DS13" s="680"/>
      <c r="DT13" s="680"/>
      <c r="DU13" s="680"/>
      <c r="DV13" s="680"/>
      <c r="DW13" s="680"/>
      <c r="DX13" s="680"/>
      <c r="DY13" s="680"/>
      <c r="DZ13" s="680"/>
      <c r="EA13" s="680"/>
      <c r="EB13" s="680"/>
      <c r="EC13" s="689"/>
    </row>
    <row r="14" spans="2:143" ht="11.25" customHeight="1" x14ac:dyDescent="0.2">
      <c r="B14" s="676" t="s">
        <v>253</v>
      </c>
      <c r="C14" s="677"/>
      <c r="D14" s="677"/>
      <c r="E14" s="677"/>
      <c r="F14" s="677"/>
      <c r="G14" s="677"/>
      <c r="H14" s="677"/>
      <c r="I14" s="677"/>
      <c r="J14" s="677"/>
      <c r="K14" s="677"/>
      <c r="L14" s="677"/>
      <c r="M14" s="677"/>
      <c r="N14" s="677"/>
      <c r="O14" s="677"/>
      <c r="P14" s="677"/>
      <c r="Q14" s="678"/>
      <c r="R14" s="679">
        <v>4751</v>
      </c>
      <c r="S14" s="680"/>
      <c r="T14" s="680"/>
      <c r="U14" s="680"/>
      <c r="V14" s="680"/>
      <c r="W14" s="680"/>
      <c r="X14" s="680"/>
      <c r="Y14" s="681"/>
      <c r="Z14" s="682">
        <v>0.2</v>
      </c>
      <c r="AA14" s="682"/>
      <c r="AB14" s="682"/>
      <c r="AC14" s="682"/>
      <c r="AD14" s="683">
        <v>4751</v>
      </c>
      <c r="AE14" s="683"/>
      <c r="AF14" s="683"/>
      <c r="AG14" s="683"/>
      <c r="AH14" s="683"/>
      <c r="AI14" s="683"/>
      <c r="AJ14" s="683"/>
      <c r="AK14" s="683"/>
      <c r="AL14" s="684">
        <v>0.3</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13108</v>
      </c>
      <c r="BH14" s="680"/>
      <c r="BI14" s="680"/>
      <c r="BJ14" s="680"/>
      <c r="BK14" s="680"/>
      <c r="BL14" s="680"/>
      <c r="BM14" s="680"/>
      <c r="BN14" s="681"/>
      <c r="BO14" s="682">
        <v>1.6</v>
      </c>
      <c r="BP14" s="682"/>
      <c r="BQ14" s="682"/>
      <c r="BR14" s="682"/>
      <c r="BS14" s="688" t="s">
        <v>128</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100833</v>
      </c>
      <c r="CS14" s="680"/>
      <c r="CT14" s="680"/>
      <c r="CU14" s="680"/>
      <c r="CV14" s="680"/>
      <c r="CW14" s="680"/>
      <c r="CX14" s="680"/>
      <c r="CY14" s="681"/>
      <c r="CZ14" s="682">
        <v>4.8</v>
      </c>
      <c r="DA14" s="682"/>
      <c r="DB14" s="682"/>
      <c r="DC14" s="682"/>
      <c r="DD14" s="688">
        <v>651</v>
      </c>
      <c r="DE14" s="680"/>
      <c r="DF14" s="680"/>
      <c r="DG14" s="680"/>
      <c r="DH14" s="680"/>
      <c r="DI14" s="680"/>
      <c r="DJ14" s="680"/>
      <c r="DK14" s="680"/>
      <c r="DL14" s="680"/>
      <c r="DM14" s="680"/>
      <c r="DN14" s="680"/>
      <c r="DO14" s="680"/>
      <c r="DP14" s="681"/>
      <c r="DQ14" s="688">
        <v>100807</v>
      </c>
      <c r="DR14" s="680"/>
      <c r="DS14" s="680"/>
      <c r="DT14" s="680"/>
      <c r="DU14" s="680"/>
      <c r="DV14" s="680"/>
      <c r="DW14" s="680"/>
      <c r="DX14" s="680"/>
      <c r="DY14" s="680"/>
      <c r="DZ14" s="680"/>
      <c r="EA14" s="680"/>
      <c r="EB14" s="680"/>
      <c r="EC14" s="689"/>
    </row>
    <row r="15" spans="2:143" ht="11.25" customHeight="1" x14ac:dyDescent="0.2">
      <c r="B15" s="676" t="s">
        <v>256</v>
      </c>
      <c r="C15" s="677"/>
      <c r="D15" s="677"/>
      <c r="E15" s="677"/>
      <c r="F15" s="677"/>
      <c r="G15" s="677"/>
      <c r="H15" s="677"/>
      <c r="I15" s="677"/>
      <c r="J15" s="677"/>
      <c r="K15" s="677"/>
      <c r="L15" s="677"/>
      <c r="M15" s="677"/>
      <c r="N15" s="677"/>
      <c r="O15" s="677"/>
      <c r="P15" s="677"/>
      <c r="Q15" s="678"/>
      <c r="R15" s="679" t="s">
        <v>236</v>
      </c>
      <c r="S15" s="680"/>
      <c r="T15" s="680"/>
      <c r="U15" s="680"/>
      <c r="V15" s="680"/>
      <c r="W15" s="680"/>
      <c r="X15" s="680"/>
      <c r="Y15" s="681"/>
      <c r="Z15" s="682" t="s">
        <v>128</v>
      </c>
      <c r="AA15" s="682"/>
      <c r="AB15" s="682"/>
      <c r="AC15" s="682"/>
      <c r="AD15" s="683" t="s">
        <v>236</v>
      </c>
      <c r="AE15" s="683"/>
      <c r="AF15" s="683"/>
      <c r="AG15" s="683"/>
      <c r="AH15" s="683"/>
      <c r="AI15" s="683"/>
      <c r="AJ15" s="683"/>
      <c r="AK15" s="683"/>
      <c r="AL15" s="684" t="s">
        <v>230</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29001</v>
      </c>
      <c r="BH15" s="680"/>
      <c r="BI15" s="680"/>
      <c r="BJ15" s="680"/>
      <c r="BK15" s="680"/>
      <c r="BL15" s="680"/>
      <c r="BM15" s="680"/>
      <c r="BN15" s="681"/>
      <c r="BO15" s="682">
        <v>3.5</v>
      </c>
      <c r="BP15" s="682"/>
      <c r="BQ15" s="682"/>
      <c r="BR15" s="682"/>
      <c r="BS15" s="688" t="s">
        <v>128</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225892</v>
      </c>
      <c r="CS15" s="680"/>
      <c r="CT15" s="680"/>
      <c r="CU15" s="680"/>
      <c r="CV15" s="680"/>
      <c r="CW15" s="680"/>
      <c r="CX15" s="680"/>
      <c r="CY15" s="681"/>
      <c r="CZ15" s="682">
        <v>10.7</v>
      </c>
      <c r="DA15" s="682"/>
      <c r="DB15" s="682"/>
      <c r="DC15" s="682"/>
      <c r="DD15" s="688">
        <v>43082</v>
      </c>
      <c r="DE15" s="680"/>
      <c r="DF15" s="680"/>
      <c r="DG15" s="680"/>
      <c r="DH15" s="680"/>
      <c r="DI15" s="680"/>
      <c r="DJ15" s="680"/>
      <c r="DK15" s="680"/>
      <c r="DL15" s="680"/>
      <c r="DM15" s="680"/>
      <c r="DN15" s="680"/>
      <c r="DO15" s="680"/>
      <c r="DP15" s="681"/>
      <c r="DQ15" s="688">
        <v>196233</v>
      </c>
      <c r="DR15" s="680"/>
      <c r="DS15" s="680"/>
      <c r="DT15" s="680"/>
      <c r="DU15" s="680"/>
      <c r="DV15" s="680"/>
      <c r="DW15" s="680"/>
      <c r="DX15" s="680"/>
      <c r="DY15" s="680"/>
      <c r="DZ15" s="680"/>
      <c r="EA15" s="680"/>
      <c r="EB15" s="680"/>
      <c r="EC15" s="689"/>
    </row>
    <row r="16" spans="2:143" ht="11.25" customHeight="1" x14ac:dyDescent="0.2">
      <c r="B16" s="676" t="s">
        <v>259</v>
      </c>
      <c r="C16" s="677"/>
      <c r="D16" s="677"/>
      <c r="E16" s="677"/>
      <c r="F16" s="677"/>
      <c r="G16" s="677"/>
      <c r="H16" s="677"/>
      <c r="I16" s="677"/>
      <c r="J16" s="677"/>
      <c r="K16" s="677"/>
      <c r="L16" s="677"/>
      <c r="M16" s="677"/>
      <c r="N16" s="677"/>
      <c r="O16" s="677"/>
      <c r="P16" s="677"/>
      <c r="Q16" s="678"/>
      <c r="R16" s="679">
        <v>998</v>
      </c>
      <c r="S16" s="680"/>
      <c r="T16" s="680"/>
      <c r="U16" s="680"/>
      <c r="V16" s="680"/>
      <c r="W16" s="680"/>
      <c r="X16" s="680"/>
      <c r="Y16" s="681"/>
      <c r="Z16" s="682">
        <v>0</v>
      </c>
      <c r="AA16" s="682"/>
      <c r="AB16" s="682"/>
      <c r="AC16" s="682"/>
      <c r="AD16" s="683">
        <v>998</v>
      </c>
      <c r="AE16" s="683"/>
      <c r="AF16" s="683"/>
      <c r="AG16" s="683"/>
      <c r="AH16" s="683"/>
      <c r="AI16" s="683"/>
      <c r="AJ16" s="683"/>
      <c r="AK16" s="683"/>
      <c r="AL16" s="684">
        <v>0.1</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230</v>
      </c>
      <c r="BH16" s="680"/>
      <c r="BI16" s="680"/>
      <c r="BJ16" s="680"/>
      <c r="BK16" s="680"/>
      <c r="BL16" s="680"/>
      <c r="BM16" s="680"/>
      <c r="BN16" s="681"/>
      <c r="BO16" s="682" t="s">
        <v>128</v>
      </c>
      <c r="BP16" s="682"/>
      <c r="BQ16" s="682"/>
      <c r="BR16" s="682"/>
      <c r="BS16" s="688" t="s">
        <v>230</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t="s">
        <v>128</v>
      </c>
      <c r="CS16" s="680"/>
      <c r="CT16" s="680"/>
      <c r="CU16" s="680"/>
      <c r="CV16" s="680"/>
      <c r="CW16" s="680"/>
      <c r="CX16" s="680"/>
      <c r="CY16" s="681"/>
      <c r="CZ16" s="682" t="s">
        <v>230</v>
      </c>
      <c r="DA16" s="682"/>
      <c r="DB16" s="682"/>
      <c r="DC16" s="682"/>
      <c r="DD16" s="688" t="s">
        <v>128</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x14ac:dyDescent="0.2">
      <c r="B17" s="676" t="s">
        <v>262</v>
      </c>
      <c r="C17" s="677"/>
      <c r="D17" s="677"/>
      <c r="E17" s="677"/>
      <c r="F17" s="677"/>
      <c r="G17" s="677"/>
      <c r="H17" s="677"/>
      <c r="I17" s="677"/>
      <c r="J17" s="677"/>
      <c r="K17" s="677"/>
      <c r="L17" s="677"/>
      <c r="M17" s="677"/>
      <c r="N17" s="677"/>
      <c r="O17" s="677"/>
      <c r="P17" s="677"/>
      <c r="Q17" s="678"/>
      <c r="R17" s="679">
        <v>12761</v>
      </c>
      <c r="S17" s="680"/>
      <c r="T17" s="680"/>
      <c r="U17" s="680"/>
      <c r="V17" s="680"/>
      <c r="W17" s="680"/>
      <c r="X17" s="680"/>
      <c r="Y17" s="681"/>
      <c r="Z17" s="682">
        <v>0.5</v>
      </c>
      <c r="AA17" s="682"/>
      <c r="AB17" s="682"/>
      <c r="AC17" s="682"/>
      <c r="AD17" s="683">
        <v>12761</v>
      </c>
      <c r="AE17" s="683"/>
      <c r="AF17" s="683"/>
      <c r="AG17" s="683"/>
      <c r="AH17" s="683"/>
      <c r="AI17" s="683"/>
      <c r="AJ17" s="683"/>
      <c r="AK17" s="683"/>
      <c r="AL17" s="684">
        <v>0.9</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82991</v>
      </c>
      <c r="CS17" s="680"/>
      <c r="CT17" s="680"/>
      <c r="CU17" s="680"/>
      <c r="CV17" s="680"/>
      <c r="CW17" s="680"/>
      <c r="CX17" s="680"/>
      <c r="CY17" s="681"/>
      <c r="CZ17" s="682">
        <v>3.9</v>
      </c>
      <c r="DA17" s="682"/>
      <c r="DB17" s="682"/>
      <c r="DC17" s="682"/>
      <c r="DD17" s="688" t="s">
        <v>230</v>
      </c>
      <c r="DE17" s="680"/>
      <c r="DF17" s="680"/>
      <c r="DG17" s="680"/>
      <c r="DH17" s="680"/>
      <c r="DI17" s="680"/>
      <c r="DJ17" s="680"/>
      <c r="DK17" s="680"/>
      <c r="DL17" s="680"/>
      <c r="DM17" s="680"/>
      <c r="DN17" s="680"/>
      <c r="DO17" s="680"/>
      <c r="DP17" s="681"/>
      <c r="DQ17" s="688">
        <v>82991</v>
      </c>
      <c r="DR17" s="680"/>
      <c r="DS17" s="680"/>
      <c r="DT17" s="680"/>
      <c r="DU17" s="680"/>
      <c r="DV17" s="680"/>
      <c r="DW17" s="680"/>
      <c r="DX17" s="680"/>
      <c r="DY17" s="680"/>
      <c r="DZ17" s="680"/>
      <c r="EA17" s="680"/>
      <c r="EB17" s="680"/>
      <c r="EC17" s="689"/>
    </row>
    <row r="18" spans="2:133" ht="11.25" customHeight="1" x14ac:dyDescent="0.2">
      <c r="B18" s="676" t="s">
        <v>265</v>
      </c>
      <c r="C18" s="677"/>
      <c r="D18" s="677"/>
      <c r="E18" s="677"/>
      <c r="F18" s="677"/>
      <c r="G18" s="677"/>
      <c r="H18" s="677"/>
      <c r="I18" s="677"/>
      <c r="J18" s="677"/>
      <c r="K18" s="677"/>
      <c r="L18" s="677"/>
      <c r="M18" s="677"/>
      <c r="N18" s="677"/>
      <c r="O18" s="677"/>
      <c r="P18" s="677"/>
      <c r="Q18" s="678"/>
      <c r="R18" s="679">
        <v>1801</v>
      </c>
      <c r="S18" s="680"/>
      <c r="T18" s="680"/>
      <c r="U18" s="680"/>
      <c r="V18" s="680"/>
      <c r="W18" s="680"/>
      <c r="X18" s="680"/>
      <c r="Y18" s="681"/>
      <c r="Z18" s="682">
        <v>0.1</v>
      </c>
      <c r="AA18" s="682"/>
      <c r="AB18" s="682"/>
      <c r="AC18" s="682"/>
      <c r="AD18" s="683">
        <v>1801</v>
      </c>
      <c r="AE18" s="683"/>
      <c r="AF18" s="683"/>
      <c r="AG18" s="683"/>
      <c r="AH18" s="683"/>
      <c r="AI18" s="683"/>
      <c r="AJ18" s="683"/>
      <c r="AK18" s="683"/>
      <c r="AL18" s="684">
        <v>0.1</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236</v>
      </c>
      <c r="DE18" s="680"/>
      <c r="DF18" s="680"/>
      <c r="DG18" s="680"/>
      <c r="DH18" s="680"/>
      <c r="DI18" s="680"/>
      <c r="DJ18" s="680"/>
      <c r="DK18" s="680"/>
      <c r="DL18" s="680"/>
      <c r="DM18" s="680"/>
      <c r="DN18" s="680"/>
      <c r="DO18" s="680"/>
      <c r="DP18" s="681"/>
      <c r="DQ18" s="688" t="s">
        <v>230</v>
      </c>
      <c r="DR18" s="680"/>
      <c r="DS18" s="680"/>
      <c r="DT18" s="680"/>
      <c r="DU18" s="680"/>
      <c r="DV18" s="680"/>
      <c r="DW18" s="680"/>
      <c r="DX18" s="680"/>
      <c r="DY18" s="680"/>
      <c r="DZ18" s="680"/>
      <c r="EA18" s="680"/>
      <c r="EB18" s="680"/>
      <c r="EC18" s="689"/>
    </row>
    <row r="19" spans="2:133" ht="11.25" customHeight="1" x14ac:dyDescent="0.2">
      <c r="B19" s="676" t="s">
        <v>268</v>
      </c>
      <c r="C19" s="677"/>
      <c r="D19" s="677"/>
      <c r="E19" s="677"/>
      <c r="F19" s="677"/>
      <c r="G19" s="677"/>
      <c r="H19" s="677"/>
      <c r="I19" s="677"/>
      <c r="J19" s="677"/>
      <c r="K19" s="677"/>
      <c r="L19" s="677"/>
      <c r="M19" s="677"/>
      <c r="N19" s="677"/>
      <c r="O19" s="677"/>
      <c r="P19" s="677"/>
      <c r="Q19" s="678"/>
      <c r="R19" s="679">
        <v>591</v>
      </c>
      <c r="S19" s="680"/>
      <c r="T19" s="680"/>
      <c r="U19" s="680"/>
      <c r="V19" s="680"/>
      <c r="W19" s="680"/>
      <c r="X19" s="680"/>
      <c r="Y19" s="681"/>
      <c r="Z19" s="682">
        <v>0</v>
      </c>
      <c r="AA19" s="682"/>
      <c r="AB19" s="682"/>
      <c r="AC19" s="682"/>
      <c r="AD19" s="683">
        <v>591</v>
      </c>
      <c r="AE19" s="683"/>
      <c r="AF19" s="683"/>
      <c r="AG19" s="683"/>
      <c r="AH19" s="683"/>
      <c r="AI19" s="683"/>
      <c r="AJ19" s="683"/>
      <c r="AK19" s="683"/>
      <c r="AL19" s="684">
        <v>0</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32315</v>
      </c>
      <c r="BH19" s="680"/>
      <c r="BI19" s="680"/>
      <c r="BJ19" s="680"/>
      <c r="BK19" s="680"/>
      <c r="BL19" s="680"/>
      <c r="BM19" s="680"/>
      <c r="BN19" s="681"/>
      <c r="BO19" s="682">
        <v>3.9</v>
      </c>
      <c r="BP19" s="682"/>
      <c r="BQ19" s="682"/>
      <c r="BR19" s="682"/>
      <c r="BS19" s="688" t="s">
        <v>230</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128</v>
      </c>
      <c r="DA19" s="682"/>
      <c r="DB19" s="682"/>
      <c r="DC19" s="682"/>
      <c r="DD19" s="688" t="s">
        <v>230</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2">
      <c r="B20" s="676" t="s">
        <v>271</v>
      </c>
      <c r="C20" s="677"/>
      <c r="D20" s="677"/>
      <c r="E20" s="677"/>
      <c r="F20" s="677"/>
      <c r="G20" s="677"/>
      <c r="H20" s="677"/>
      <c r="I20" s="677"/>
      <c r="J20" s="677"/>
      <c r="K20" s="677"/>
      <c r="L20" s="677"/>
      <c r="M20" s="677"/>
      <c r="N20" s="677"/>
      <c r="O20" s="677"/>
      <c r="P20" s="677"/>
      <c r="Q20" s="678"/>
      <c r="R20" s="679">
        <v>80</v>
      </c>
      <c r="S20" s="680"/>
      <c r="T20" s="680"/>
      <c r="U20" s="680"/>
      <c r="V20" s="680"/>
      <c r="W20" s="680"/>
      <c r="X20" s="680"/>
      <c r="Y20" s="681"/>
      <c r="Z20" s="682">
        <v>0</v>
      </c>
      <c r="AA20" s="682"/>
      <c r="AB20" s="682"/>
      <c r="AC20" s="682"/>
      <c r="AD20" s="683">
        <v>80</v>
      </c>
      <c r="AE20" s="683"/>
      <c r="AF20" s="683"/>
      <c r="AG20" s="683"/>
      <c r="AH20" s="683"/>
      <c r="AI20" s="683"/>
      <c r="AJ20" s="683"/>
      <c r="AK20" s="683"/>
      <c r="AL20" s="684">
        <v>0</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32315</v>
      </c>
      <c r="BH20" s="680"/>
      <c r="BI20" s="680"/>
      <c r="BJ20" s="680"/>
      <c r="BK20" s="680"/>
      <c r="BL20" s="680"/>
      <c r="BM20" s="680"/>
      <c r="BN20" s="681"/>
      <c r="BO20" s="682">
        <v>3.9</v>
      </c>
      <c r="BP20" s="682"/>
      <c r="BQ20" s="682"/>
      <c r="BR20" s="682"/>
      <c r="BS20" s="688" t="s">
        <v>128</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2118710</v>
      </c>
      <c r="CS20" s="680"/>
      <c r="CT20" s="680"/>
      <c r="CU20" s="680"/>
      <c r="CV20" s="680"/>
      <c r="CW20" s="680"/>
      <c r="CX20" s="680"/>
      <c r="CY20" s="681"/>
      <c r="CZ20" s="682">
        <v>100</v>
      </c>
      <c r="DA20" s="682"/>
      <c r="DB20" s="682"/>
      <c r="DC20" s="682"/>
      <c r="DD20" s="688">
        <v>278932</v>
      </c>
      <c r="DE20" s="680"/>
      <c r="DF20" s="680"/>
      <c r="DG20" s="680"/>
      <c r="DH20" s="680"/>
      <c r="DI20" s="680"/>
      <c r="DJ20" s="680"/>
      <c r="DK20" s="680"/>
      <c r="DL20" s="680"/>
      <c r="DM20" s="680"/>
      <c r="DN20" s="680"/>
      <c r="DO20" s="680"/>
      <c r="DP20" s="681"/>
      <c r="DQ20" s="688">
        <v>1740069</v>
      </c>
      <c r="DR20" s="680"/>
      <c r="DS20" s="680"/>
      <c r="DT20" s="680"/>
      <c r="DU20" s="680"/>
      <c r="DV20" s="680"/>
      <c r="DW20" s="680"/>
      <c r="DX20" s="680"/>
      <c r="DY20" s="680"/>
      <c r="DZ20" s="680"/>
      <c r="EA20" s="680"/>
      <c r="EB20" s="680"/>
      <c r="EC20" s="689"/>
    </row>
    <row r="21" spans="2:133" ht="11.25" customHeight="1" x14ac:dyDescent="0.2">
      <c r="B21" s="676" t="s">
        <v>274</v>
      </c>
      <c r="C21" s="677"/>
      <c r="D21" s="677"/>
      <c r="E21" s="677"/>
      <c r="F21" s="677"/>
      <c r="G21" s="677"/>
      <c r="H21" s="677"/>
      <c r="I21" s="677"/>
      <c r="J21" s="677"/>
      <c r="K21" s="677"/>
      <c r="L21" s="677"/>
      <c r="M21" s="677"/>
      <c r="N21" s="677"/>
      <c r="O21" s="677"/>
      <c r="P21" s="677"/>
      <c r="Q21" s="678"/>
      <c r="R21" s="679">
        <v>10289</v>
      </c>
      <c r="S21" s="680"/>
      <c r="T21" s="680"/>
      <c r="U21" s="680"/>
      <c r="V21" s="680"/>
      <c r="W21" s="680"/>
      <c r="X21" s="680"/>
      <c r="Y21" s="681"/>
      <c r="Z21" s="682">
        <v>0.4</v>
      </c>
      <c r="AA21" s="682"/>
      <c r="AB21" s="682"/>
      <c r="AC21" s="682"/>
      <c r="AD21" s="683">
        <v>10289</v>
      </c>
      <c r="AE21" s="683"/>
      <c r="AF21" s="683"/>
      <c r="AG21" s="683"/>
      <c r="AH21" s="683"/>
      <c r="AI21" s="683"/>
      <c r="AJ21" s="683"/>
      <c r="AK21" s="683"/>
      <c r="AL21" s="684">
        <v>0.7</v>
      </c>
      <c r="AM21" s="685"/>
      <c r="AN21" s="685"/>
      <c r="AO21" s="686"/>
      <c r="AP21" s="698" t="s">
        <v>275</v>
      </c>
      <c r="AQ21" s="699"/>
      <c r="AR21" s="699"/>
      <c r="AS21" s="699"/>
      <c r="AT21" s="699"/>
      <c r="AU21" s="699"/>
      <c r="AV21" s="699"/>
      <c r="AW21" s="699"/>
      <c r="AX21" s="699"/>
      <c r="AY21" s="699"/>
      <c r="AZ21" s="699"/>
      <c r="BA21" s="699"/>
      <c r="BB21" s="699"/>
      <c r="BC21" s="699"/>
      <c r="BD21" s="699"/>
      <c r="BE21" s="699"/>
      <c r="BF21" s="700"/>
      <c r="BG21" s="679">
        <v>32315</v>
      </c>
      <c r="BH21" s="680"/>
      <c r="BI21" s="680"/>
      <c r="BJ21" s="680"/>
      <c r="BK21" s="680"/>
      <c r="BL21" s="680"/>
      <c r="BM21" s="680"/>
      <c r="BN21" s="681"/>
      <c r="BO21" s="682">
        <v>3.9</v>
      </c>
      <c r="BP21" s="682"/>
      <c r="BQ21" s="682"/>
      <c r="BR21" s="682"/>
      <c r="BS21" s="688" t="s">
        <v>230</v>
      </c>
      <c r="BT21" s="680"/>
      <c r="BU21" s="680"/>
      <c r="BV21" s="680"/>
      <c r="BW21" s="680"/>
      <c r="BX21" s="680"/>
      <c r="BY21" s="680"/>
      <c r="BZ21" s="680"/>
      <c r="CA21" s="680"/>
      <c r="CB21" s="689"/>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x14ac:dyDescent="0.2">
      <c r="B22" s="676" t="s">
        <v>276</v>
      </c>
      <c r="C22" s="677"/>
      <c r="D22" s="677"/>
      <c r="E22" s="677"/>
      <c r="F22" s="677"/>
      <c r="G22" s="677"/>
      <c r="H22" s="677"/>
      <c r="I22" s="677"/>
      <c r="J22" s="677"/>
      <c r="K22" s="677"/>
      <c r="L22" s="677"/>
      <c r="M22" s="677"/>
      <c r="N22" s="677"/>
      <c r="O22" s="677"/>
      <c r="P22" s="677"/>
      <c r="Q22" s="678"/>
      <c r="R22" s="679">
        <v>531799</v>
      </c>
      <c r="S22" s="680"/>
      <c r="T22" s="680"/>
      <c r="U22" s="680"/>
      <c r="V22" s="680"/>
      <c r="W22" s="680"/>
      <c r="X22" s="680"/>
      <c r="Y22" s="681"/>
      <c r="Z22" s="682">
        <v>22.6</v>
      </c>
      <c r="AA22" s="682"/>
      <c r="AB22" s="682"/>
      <c r="AC22" s="682"/>
      <c r="AD22" s="683">
        <v>422299</v>
      </c>
      <c r="AE22" s="683"/>
      <c r="AF22" s="683"/>
      <c r="AG22" s="683"/>
      <c r="AH22" s="683"/>
      <c r="AI22" s="683"/>
      <c r="AJ22" s="683"/>
      <c r="AK22" s="683"/>
      <c r="AL22" s="684">
        <v>29.7</v>
      </c>
      <c r="AM22" s="685"/>
      <c r="AN22" s="685"/>
      <c r="AO22" s="686"/>
      <c r="AP22" s="698" t="s">
        <v>277</v>
      </c>
      <c r="AQ22" s="699"/>
      <c r="AR22" s="699"/>
      <c r="AS22" s="699"/>
      <c r="AT22" s="699"/>
      <c r="AU22" s="699"/>
      <c r="AV22" s="699"/>
      <c r="AW22" s="699"/>
      <c r="AX22" s="699"/>
      <c r="AY22" s="699"/>
      <c r="AZ22" s="699"/>
      <c r="BA22" s="699"/>
      <c r="BB22" s="699"/>
      <c r="BC22" s="699"/>
      <c r="BD22" s="699"/>
      <c r="BE22" s="699"/>
      <c r="BF22" s="700"/>
      <c r="BG22" s="679" t="s">
        <v>230</v>
      </c>
      <c r="BH22" s="680"/>
      <c r="BI22" s="680"/>
      <c r="BJ22" s="680"/>
      <c r="BK22" s="680"/>
      <c r="BL22" s="680"/>
      <c r="BM22" s="680"/>
      <c r="BN22" s="681"/>
      <c r="BO22" s="682" t="s">
        <v>230</v>
      </c>
      <c r="BP22" s="682"/>
      <c r="BQ22" s="682"/>
      <c r="BR22" s="682"/>
      <c r="BS22" s="688" t="s">
        <v>128</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279</v>
      </c>
      <c r="C23" s="677"/>
      <c r="D23" s="677"/>
      <c r="E23" s="677"/>
      <c r="F23" s="677"/>
      <c r="G23" s="677"/>
      <c r="H23" s="677"/>
      <c r="I23" s="677"/>
      <c r="J23" s="677"/>
      <c r="K23" s="677"/>
      <c r="L23" s="677"/>
      <c r="M23" s="677"/>
      <c r="N23" s="677"/>
      <c r="O23" s="677"/>
      <c r="P23" s="677"/>
      <c r="Q23" s="678"/>
      <c r="R23" s="679">
        <v>422299</v>
      </c>
      <c r="S23" s="680"/>
      <c r="T23" s="680"/>
      <c r="U23" s="680"/>
      <c r="V23" s="680"/>
      <c r="W23" s="680"/>
      <c r="X23" s="680"/>
      <c r="Y23" s="681"/>
      <c r="Z23" s="682">
        <v>17.899999999999999</v>
      </c>
      <c r="AA23" s="682"/>
      <c r="AB23" s="682"/>
      <c r="AC23" s="682"/>
      <c r="AD23" s="683">
        <v>422299</v>
      </c>
      <c r="AE23" s="683"/>
      <c r="AF23" s="683"/>
      <c r="AG23" s="683"/>
      <c r="AH23" s="683"/>
      <c r="AI23" s="683"/>
      <c r="AJ23" s="683"/>
      <c r="AK23" s="683"/>
      <c r="AL23" s="684">
        <v>29.7</v>
      </c>
      <c r="AM23" s="685"/>
      <c r="AN23" s="685"/>
      <c r="AO23" s="686"/>
      <c r="AP23" s="698" t="s">
        <v>280</v>
      </c>
      <c r="AQ23" s="699"/>
      <c r="AR23" s="699"/>
      <c r="AS23" s="699"/>
      <c r="AT23" s="699"/>
      <c r="AU23" s="699"/>
      <c r="AV23" s="699"/>
      <c r="AW23" s="699"/>
      <c r="AX23" s="699"/>
      <c r="AY23" s="699"/>
      <c r="AZ23" s="699"/>
      <c r="BA23" s="699"/>
      <c r="BB23" s="699"/>
      <c r="BC23" s="699"/>
      <c r="BD23" s="699"/>
      <c r="BE23" s="699"/>
      <c r="BF23" s="700"/>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10" t="s">
        <v>284</v>
      </c>
      <c r="DM23" s="711"/>
      <c r="DN23" s="711"/>
      <c r="DO23" s="711"/>
      <c r="DP23" s="711"/>
      <c r="DQ23" s="711"/>
      <c r="DR23" s="711"/>
      <c r="DS23" s="711"/>
      <c r="DT23" s="711"/>
      <c r="DU23" s="711"/>
      <c r="DV23" s="712"/>
      <c r="DW23" s="661" t="s">
        <v>285</v>
      </c>
      <c r="DX23" s="662"/>
      <c r="DY23" s="662"/>
      <c r="DZ23" s="662"/>
      <c r="EA23" s="662"/>
      <c r="EB23" s="662"/>
      <c r="EC23" s="663"/>
    </row>
    <row r="24" spans="2:133" ht="11.25" customHeight="1" x14ac:dyDescent="0.2">
      <c r="B24" s="676" t="s">
        <v>286</v>
      </c>
      <c r="C24" s="677"/>
      <c r="D24" s="677"/>
      <c r="E24" s="677"/>
      <c r="F24" s="677"/>
      <c r="G24" s="677"/>
      <c r="H24" s="677"/>
      <c r="I24" s="677"/>
      <c r="J24" s="677"/>
      <c r="K24" s="677"/>
      <c r="L24" s="677"/>
      <c r="M24" s="677"/>
      <c r="N24" s="677"/>
      <c r="O24" s="677"/>
      <c r="P24" s="677"/>
      <c r="Q24" s="678"/>
      <c r="R24" s="679">
        <v>109500</v>
      </c>
      <c r="S24" s="680"/>
      <c r="T24" s="680"/>
      <c r="U24" s="680"/>
      <c r="V24" s="680"/>
      <c r="W24" s="680"/>
      <c r="X24" s="680"/>
      <c r="Y24" s="681"/>
      <c r="Z24" s="682">
        <v>4.5999999999999996</v>
      </c>
      <c r="AA24" s="682"/>
      <c r="AB24" s="682"/>
      <c r="AC24" s="682"/>
      <c r="AD24" s="683" t="s">
        <v>230</v>
      </c>
      <c r="AE24" s="683"/>
      <c r="AF24" s="683"/>
      <c r="AG24" s="683"/>
      <c r="AH24" s="683"/>
      <c r="AI24" s="683"/>
      <c r="AJ24" s="683"/>
      <c r="AK24" s="683"/>
      <c r="AL24" s="684" t="s">
        <v>230</v>
      </c>
      <c r="AM24" s="685"/>
      <c r="AN24" s="685"/>
      <c r="AO24" s="686"/>
      <c r="AP24" s="698" t="s">
        <v>287</v>
      </c>
      <c r="AQ24" s="699"/>
      <c r="AR24" s="699"/>
      <c r="AS24" s="699"/>
      <c r="AT24" s="699"/>
      <c r="AU24" s="699"/>
      <c r="AV24" s="699"/>
      <c r="AW24" s="699"/>
      <c r="AX24" s="699"/>
      <c r="AY24" s="699"/>
      <c r="AZ24" s="699"/>
      <c r="BA24" s="699"/>
      <c r="BB24" s="699"/>
      <c r="BC24" s="699"/>
      <c r="BD24" s="699"/>
      <c r="BE24" s="699"/>
      <c r="BF24" s="700"/>
      <c r="BG24" s="679" t="s">
        <v>230</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661994</v>
      </c>
      <c r="CS24" s="669"/>
      <c r="CT24" s="669"/>
      <c r="CU24" s="669"/>
      <c r="CV24" s="669"/>
      <c r="CW24" s="669"/>
      <c r="CX24" s="669"/>
      <c r="CY24" s="670"/>
      <c r="CZ24" s="673">
        <v>31.2</v>
      </c>
      <c r="DA24" s="674"/>
      <c r="DB24" s="674"/>
      <c r="DC24" s="693"/>
      <c r="DD24" s="718">
        <v>539190</v>
      </c>
      <c r="DE24" s="669"/>
      <c r="DF24" s="669"/>
      <c r="DG24" s="669"/>
      <c r="DH24" s="669"/>
      <c r="DI24" s="669"/>
      <c r="DJ24" s="669"/>
      <c r="DK24" s="670"/>
      <c r="DL24" s="718">
        <v>532725</v>
      </c>
      <c r="DM24" s="669"/>
      <c r="DN24" s="669"/>
      <c r="DO24" s="669"/>
      <c r="DP24" s="669"/>
      <c r="DQ24" s="669"/>
      <c r="DR24" s="669"/>
      <c r="DS24" s="669"/>
      <c r="DT24" s="669"/>
      <c r="DU24" s="669"/>
      <c r="DV24" s="670"/>
      <c r="DW24" s="673">
        <v>37.5</v>
      </c>
      <c r="DX24" s="674"/>
      <c r="DY24" s="674"/>
      <c r="DZ24" s="674"/>
      <c r="EA24" s="674"/>
      <c r="EB24" s="674"/>
      <c r="EC24" s="675"/>
    </row>
    <row r="25" spans="2:133" ht="11.25" customHeight="1" x14ac:dyDescent="0.2">
      <c r="B25" s="676" t="s">
        <v>289</v>
      </c>
      <c r="C25" s="677"/>
      <c r="D25" s="677"/>
      <c r="E25" s="677"/>
      <c r="F25" s="677"/>
      <c r="G25" s="677"/>
      <c r="H25" s="677"/>
      <c r="I25" s="677"/>
      <c r="J25" s="677"/>
      <c r="K25" s="677"/>
      <c r="L25" s="677"/>
      <c r="M25" s="677"/>
      <c r="N25" s="677"/>
      <c r="O25" s="677"/>
      <c r="P25" s="677"/>
      <c r="Q25" s="678"/>
      <c r="R25" s="679" t="s">
        <v>128</v>
      </c>
      <c r="S25" s="680"/>
      <c r="T25" s="680"/>
      <c r="U25" s="680"/>
      <c r="V25" s="680"/>
      <c r="W25" s="680"/>
      <c r="X25" s="680"/>
      <c r="Y25" s="681"/>
      <c r="Z25" s="682" t="s">
        <v>128</v>
      </c>
      <c r="AA25" s="682"/>
      <c r="AB25" s="682"/>
      <c r="AC25" s="682"/>
      <c r="AD25" s="683" t="s">
        <v>128</v>
      </c>
      <c r="AE25" s="683"/>
      <c r="AF25" s="683"/>
      <c r="AG25" s="683"/>
      <c r="AH25" s="683"/>
      <c r="AI25" s="683"/>
      <c r="AJ25" s="683"/>
      <c r="AK25" s="683"/>
      <c r="AL25" s="684" t="s">
        <v>230</v>
      </c>
      <c r="AM25" s="685"/>
      <c r="AN25" s="685"/>
      <c r="AO25" s="686"/>
      <c r="AP25" s="698" t="s">
        <v>290</v>
      </c>
      <c r="AQ25" s="699"/>
      <c r="AR25" s="699"/>
      <c r="AS25" s="699"/>
      <c r="AT25" s="699"/>
      <c r="AU25" s="699"/>
      <c r="AV25" s="699"/>
      <c r="AW25" s="699"/>
      <c r="AX25" s="699"/>
      <c r="AY25" s="699"/>
      <c r="AZ25" s="699"/>
      <c r="BA25" s="699"/>
      <c r="BB25" s="699"/>
      <c r="BC25" s="699"/>
      <c r="BD25" s="699"/>
      <c r="BE25" s="699"/>
      <c r="BF25" s="700"/>
      <c r="BG25" s="679" t="s">
        <v>230</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377948</v>
      </c>
      <c r="CS25" s="715"/>
      <c r="CT25" s="715"/>
      <c r="CU25" s="715"/>
      <c r="CV25" s="715"/>
      <c r="CW25" s="715"/>
      <c r="CX25" s="715"/>
      <c r="CY25" s="716"/>
      <c r="CZ25" s="684">
        <v>17.8</v>
      </c>
      <c r="DA25" s="713"/>
      <c r="DB25" s="713"/>
      <c r="DC25" s="717"/>
      <c r="DD25" s="688">
        <v>352556</v>
      </c>
      <c r="DE25" s="715"/>
      <c r="DF25" s="715"/>
      <c r="DG25" s="715"/>
      <c r="DH25" s="715"/>
      <c r="DI25" s="715"/>
      <c r="DJ25" s="715"/>
      <c r="DK25" s="716"/>
      <c r="DL25" s="688">
        <v>348125</v>
      </c>
      <c r="DM25" s="715"/>
      <c r="DN25" s="715"/>
      <c r="DO25" s="715"/>
      <c r="DP25" s="715"/>
      <c r="DQ25" s="715"/>
      <c r="DR25" s="715"/>
      <c r="DS25" s="715"/>
      <c r="DT25" s="715"/>
      <c r="DU25" s="715"/>
      <c r="DV25" s="716"/>
      <c r="DW25" s="684">
        <v>24.5</v>
      </c>
      <c r="DX25" s="713"/>
      <c r="DY25" s="713"/>
      <c r="DZ25" s="713"/>
      <c r="EA25" s="713"/>
      <c r="EB25" s="713"/>
      <c r="EC25" s="714"/>
    </row>
    <row r="26" spans="2:133" ht="11.25" customHeight="1" x14ac:dyDescent="0.2">
      <c r="B26" s="676" t="s">
        <v>292</v>
      </c>
      <c r="C26" s="677"/>
      <c r="D26" s="677"/>
      <c r="E26" s="677"/>
      <c r="F26" s="677"/>
      <c r="G26" s="677"/>
      <c r="H26" s="677"/>
      <c r="I26" s="677"/>
      <c r="J26" s="677"/>
      <c r="K26" s="677"/>
      <c r="L26" s="677"/>
      <c r="M26" s="677"/>
      <c r="N26" s="677"/>
      <c r="O26" s="677"/>
      <c r="P26" s="677"/>
      <c r="Q26" s="678"/>
      <c r="R26" s="679">
        <v>1515606</v>
      </c>
      <c r="S26" s="680"/>
      <c r="T26" s="680"/>
      <c r="U26" s="680"/>
      <c r="V26" s="680"/>
      <c r="W26" s="680"/>
      <c r="X26" s="680"/>
      <c r="Y26" s="681"/>
      <c r="Z26" s="682">
        <v>64.3</v>
      </c>
      <c r="AA26" s="682"/>
      <c r="AB26" s="682"/>
      <c r="AC26" s="682"/>
      <c r="AD26" s="683">
        <v>1406106</v>
      </c>
      <c r="AE26" s="683"/>
      <c r="AF26" s="683"/>
      <c r="AG26" s="683"/>
      <c r="AH26" s="683"/>
      <c r="AI26" s="683"/>
      <c r="AJ26" s="683"/>
      <c r="AK26" s="683"/>
      <c r="AL26" s="684">
        <v>99</v>
      </c>
      <c r="AM26" s="685"/>
      <c r="AN26" s="685"/>
      <c r="AO26" s="686"/>
      <c r="AP26" s="698" t="s">
        <v>293</v>
      </c>
      <c r="AQ26" s="728"/>
      <c r="AR26" s="728"/>
      <c r="AS26" s="728"/>
      <c r="AT26" s="728"/>
      <c r="AU26" s="728"/>
      <c r="AV26" s="728"/>
      <c r="AW26" s="728"/>
      <c r="AX26" s="728"/>
      <c r="AY26" s="728"/>
      <c r="AZ26" s="728"/>
      <c r="BA26" s="728"/>
      <c r="BB26" s="728"/>
      <c r="BC26" s="728"/>
      <c r="BD26" s="728"/>
      <c r="BE26" s="728"/>
      <c r="BF26" s="700"/>
      <c r="BG26" s="679" t="s">
        <v>230</v>
      </c>
      <c r="BH26" s="680"/>
      <c r="BI26" s="680"/>
      <c r="BJ26" s="680"/>
      <c r="BK26" s="680"/>
      <c r="BL26" s="680"/>
      <c r="BM26" s="680"/>
      <c r="BN26" s="681"/>
      <c r="BO26" s="682" t="s">
        <v>230</v>
      </c>
      <c r="BP26" s="682"/>
      <c r="BQ26" s="682"/>
      <c r="BR26" s="682"/>
      <c r="BS26" s="688" t="s">
        <v>230</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241885</v>
      </c>
      <c r="CS26" s="680"/>
      <c r="CT26" s="680"/>
      <c r="CU26" s="680"/>
      <c r="CV26" s="680"/>
      <c r="CW26" s="680"/>
      <c r="CX26" s="680"/>
      <c r="CY26" s="681"/>
      <c r="CZ26" s="684">
        <v>11.4</v>
      </c>
      <c r="DA26" s="713"/>
      <c r="DB26" s="713"/>
      <c r="DC26" s="717"/>
      <c r="DD26" s="688">
        <v>218553</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2">
      <c r="B27" s="676" t="s">
        <v>295</v>
      </c>
      <c r="C27" s="677"/>
      <c r="D27" s="677"/>
      <c r="E27" s="677"/>
      <c r="F27" s="677"/>
      <c r="G27" s="677"/>
      <c r="H27" s="677"/>
      <c r="I27" s="677"/>
      <c r="J27" s="677"/>
      <c r="K27" s="677"/>
      <c r="L27" s="677"/>
      <c r="M27" s="677"/>
      <c r="N27" s="677"/>
      <c r="O27" s="677"/>
      <c r="P27" s="677"/>
      <c r="Q27" s="678"/>
      <c r="R27" s="679">
        <v>619</v>
      </c>
      <c r="S27" s="680"/>
      <c r="T27" s="680"/>
      <c r="U27" s="680"/>
      <c r="V27" s="680"/>
      <c r="W27" s="680"/>
      <c r="X27" s="680"/>
      <c r="Y27" s="681"/>
      <c r="Z27" s="682">
        <v>0</v>
      </c>
      <c r="AA27" s="682"/>
      <c r="AB27" s="682"/>
      <c r="AC27" s="682"/>
      <c r="AD27" s="683">
        <v>619</v>
      </c>
      <c r="AE27" s="683"/>
      <c r="AF27" s="683"/>
      <c r="AG27" s="683"/>
      <c r="AH27" s="683"/>
      <c r="AI27" s="683"/>
      <c r="AJ27" s="683"/>
      <c r="AK27" s="683"/>
      <c r="AL27" s="684">
        <v>0</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830435</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201055</v>
      </c>
      <c r="CS27" s="715"/>
      <c r="CT27" s="715"/>
      <c r="CU27" s="715"/>
      <c r="CV27" s="715"/>
      <c r="CW27" s="715"/>
      <c r="CX27" s="715"/>
      <c r="CY27" s="716"/>
      <c r="CZ27" s="684">
        <v>9.5</v>
      </c>
      <c r="DA27" s="713"/>
      <c r="DB27" s="713"/>
      <c r="DC27" s="717"/>
      <c r="DD27" s="688">
        <v>103643</v>
      </c>
      <c r="DE27" s="715"/>
      <c r="DF27" s="715"/>
      <c r="DG27" s="715"/>
      <c r="DH27" s="715"/>
      <c r="DI27" s="715"/>
      <c r="DJ27" s="715"/>
      <c r="DK27" s="716"/>
      <c r="DL27" s="688">
        <v>101609</v>
      </c>
      <c r="DM27" s="715"/>
      <c r="DN27" s="715"/>
      <c r="DO27" s="715"/>
      <c r="DP27" s="715"/>
      <c r="DQ27" s="715"/>
      <c r="DR27" s="715"/>
      <c r="DS27" s="715"/>
      <c r="DT27" s="715"/>
      <c r="DU27" s="715"/>
      <c r="DV27" s="716"/>
      <c r="DW27" s="684">
        <v>7.2</v>
      </c>
      <c r="DX27" s="713"/>
      <c r="DY27" s="713"/>
      <c r="DZ27" s="713"/>
      <c r="EA27" s="713"/>
      <c r="EB27" s="713"/>
      <c r="EC27" s="714"/>
    </row>
    <row r="28" spans="2:133" ht="11.25" customHeight="1" x14ac:dyDescent="0.2">
      <c r="B28" s="676" t="s">
        <v>298</v>
      </c>
      <c r="C28" s="677"/>
      <c r="D28" s="677"/>
      <c r="E28" s="677"/>
      <c r="F28" s="677"/>
      <c r="G28" s="677"/>
      <c r="H28" s="677"/>
      <c r="I28" s="677"/>
      <c r="J28" s="677"/>
      <c r="K28" s="677"/>
      <c r="L28" s="677"/>
      <c r="M28" s="677"/>
      <c r="N28" s="677"/>
      <c r="O28" s="677"/>
      <c r="P28" s="677"/>
      <c r="Q28" s="678"/>
      <c r="R28" s="679">
        <v>26783</v>
      </c>
      <c r="S28" s="680"/>
      <c r="T28" s="680"/>
      <c r="U28" s="680"/>
      <c r="V28" s="680"/>
      <c r="W28" s="680"/>
      <c r="X28" s="680"/>
      <c r="Y28" s="681"/>
      <c r="Z28" s="682">
        <v>1.1000000000000001</v>
      </c>
      <c r="AA28" s="682"/>
      <c r="AB28" s="682"/>
      <c r="AC28" s="682"/>
      <c r="AD28" s="683">
        <v>9673</v>
      </c>
      <c r="AE28" s="683"/>
      <c r="AF28" s="683"/>
      <c r="AG28" s="683"/>
      <c r="AH28" s="683"/>
      <c r="AI28" s="683"/>
      <c r="AJ28" s="683"/>
      <c r="AK28" s="683"/>
      <c r="AL28" s="684">
        <v>0.7</v>
      </c>
      <c r="AM28" s="685"/>
      <c r="AN28" s="685"/>
      <c r="AO28" s="686"/>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682"/>
      <c r="BP28" s="682"/>
      <c r="BQ28" s="682"/>
      <c r="BR28" s="682"/>
      <c r="BS28" s="688"/>
      <c r="BT28" s="680"/>
      <c r="BU28" s="680"/>
      <c r="BV28" s="680"/>
      <c r="BW28" s="680"/>
      <c r="BX28" s="680"/>
      <c r="BY28" s="680"/>
      <c r="BZ28" s="680"/>
      <c r="CA28" s="680"/>
      <c r="CB28" s="689"/>
      <c r="CD28" s="694" t="s">
        <v>299</v>
      </c>
      <c r="CE28" s="695"/>
      <c r="CF28" s="695"/>
      <c r="CG28" s="695"/>
      <c r="CH28" s="695"/>
      <c r="CI28" s="695"/>
      <c r="CJ28" s="695"/>
      <c r="CK28" s="695"/>
      <c r="CL28" s="695"/>
      <c r="CM28" s="695"/>
      <c r="CN28" s="695"/>
      <c r="CO28" s="695"/>
      <c r="CP28" s="695"/>
      <c r="CQ28" s="696"/>
      <c r="CR28" s="679">
        <v>82991</v>
      </c>
      <c r="CS28" s="680"/>
      <c r="CT28" s="680"/>
      <c r="CU28" s="680"/>
      <c r="CV28" s="680"/>
      <c r="CW28" s="680"/>
      <c r="CX28" s="680"/>
      <c r="CY28" s="681"/>
      <c r="CZ28" s="684">
        <v>3.9</v>
      </c>
      <c r="DA28" s="713"/>
      <c r="DB28" s="713"/>
      <c r="DC28" s="717"/>
      <c r="DD28" s="688">
        <v>82991</v>
      </c>
      <c r="DE28" s="680"/>
      <c r="DF28" s="680"/>
      <c r="DG28" s="680"/>
      <c r="DH28" s="680"/>
      <c r="DI28" s="680"/>
      <c r="DJ28" s="680"/>
      <c r="DK28" s="681"/>
      <c r="DL28" s="688">
        <v>82991</v>
      </c>
      <c r="DM28" s="680"/>
      <c r="DN28" s="680"/>
      <c r="DO28" s="680"/>
      <c r="DP28" s="680"/>
      <c r="DQ28" s="680"/>
      <c r="DR28" s="680"/>
      <c r="DS28" s="680"/>
      <c r="DT28" s="680"/>
      <c r="DU28" s="680"/>
      <c r="DV28" s="681"/>
      <c r="DW28" s="684">
        <v>5.8</v>
      </c>
      <c r="DX28" s="713"/>
      <c r="DY28" s="713"/>
      <c r="DZ28" s="713"/>
      <c r="EA28" s="713"/>
      <c r="EB28" s="713"/>
      <c r="EC28" s="714"/>
    </row>
    <row r="29" spans="2:133" ht="11.25" customHeight="1" x14ac:dyDescent="0.2">
      <c r="B29" s="676" t="s">
        <v>300</v>
      </c>
      <c r="C29" s="677"/>
      <c r="D29" s="677"/>
      <c r="E29" s="677"/>
      <c r="F29" s="677"/>
      <c r="G29" s="677"/>
      <c r="H29" s="677"/>
      <c r="I29" s="677"/>
      <c r="J29" s="677"/>
      <c r="K29" s="677"/>
      <c r="L29" s="677"/>
      <c r="M29" s="677"/>
      <c r="N29" s="677"/>
      <c r="O29" s="677"/>
      <c r="P29" s="677"/>
      <c r="Q29" s="678"/>
      <c r="R29" s="679">
        <v>20307</v>
      </c>
      <c r="S29" s="680"/>
      <c r="T29" s="680"/>
      <c r="U29" s="680"/>
      <c r="V29" s="680"/>
      <c r="W29" s="680"/>
      <c r="X29" s="680"/>
      <c r="Y29" s="681"/>
      <c r="Z29" s="682">
        <v>0.9</v>
      </c>
      <c r="AA29" s="682"/>
      <c r="AB29" s="682"/>
      <c r="AC29" s="682"/>
      <c r="AD29" s="683" t="s">
        <v>128</v>
      </c>
      <c r="AE29" s="683"/>
      <c r="AF29" s="683"/>
      <c r="AG29" s="683"/>
      <c r="AH29" s="683"/>
      <c r="AI29" s="683"/>
      <c r="AJ29" s="683"/>
      <c r="AK29" s="683"/>
      <c r="AL29" s="684" t="s">
        <v>230</v>
      </c>
      <c r="AM29" s="685"/>
      <c r="AN29" s="685"/>
      <c r="AO29" s="686"/>
      <c r="AP29" s="729"/>
      <c r="AQ29" s="730"/>
      <c r="AR29" s="730"/>
      <c r="AS29" s="730"/>
      <c r="AT29" s="730"/>
      <c r="AU29" s="730"/>
      <c r="AV29" s="730"/>
      <c r="AW29" s="730"/>
      <c r="AX29" s="730"/>
      <c r="AY29" s="730"/>
      <c r="AZ29" s="730"/>
      <c r="BA29" s="730"/>
      <c r="BB29" s="730"/>
      <c r="BC29" s="730"/>
      <c r="BD29" s="730"/>
      <c r="BE29" s="730"/>
      <c r="BF29" s="731"/>
      <c r="BG29" s="679"/>
      <c r="BH29" s="680"/>
      <c r="BI29" s="680"/>
      <c r="BJ29" s="680"/>
      <c r="BK29" s="680"/>
      <c r="BL29" s="680"/>
      <c r="BM29" s="680"/>
      <c r="BN29" s="681"/>
      <c r="BO29" s="682"/>
      <c r="BP29" s="682"/>
      <c r="BQ29" s="682"/>
      <c r="BR29" s="682"/>
      <c r="BS29" s="683"/>
      <c r="BT29" s="683"/>
      <c r="BU29" s="683"/>
      <c r="BV29" s="683"/>
      <c r="BW29" s="683"/>
      <c r="BX29" s="683"/>
      <c r="BY29" s="683"/>
      <c r="BZ29" s="683"/>
      <c r="CA29" s="683"/>
      <c r="CB29" s="687"/>
      <c r="CD29" s="719" t="s">
        <v>301</v>
      </c>
      <c r="CE29" s="720"/>
      <c r="CF29" s="694" t="s">
        <v>302</v>
      </c>
      <c r="CG29" s="695"/>
      <c r="CH29" s="695"/>
      <c r="CI29" s="695"/>
      <c r="CJ29" s="695"/>
      <c r="CK29" s="695"/>
      <c r="CL29" s="695"/>
      <c r="CM29" s="695"/>
      <c r="CN29" s="695"/>
      <c r="CO29" s="695"/>
      <c r="CP29" s="695"/>
      <c r="CQ29" s="696"/>
      <c r="CR29" s="679">
        <v>82991</v>
      </c>
      <c r="CS29" s="715"/>
      <c r="CT29" s="715"/>
      <c r="CU29" s="715"/>
      <c r="CV29" s="715"/>
      <c r="CW29" s="715"/>
      <c r="CX29" s="715"/>
      <c r="CY29" s="716"/>
      <c r="CZ29" s="684">
        <v>3.9</v>
      </c>
      <c r="DA29" s="713"/>
      <c r="DB29" s="713"/>
      <c r="DC29" s="717"/>
      <c r="DD29" s="688">
        <v>82991</v>
      </c>
      <c r="DE29" s="715"/>
      <c r="DF29" s="715"/>
      <c r="DG29" s="715"/>
      <c r="DH29" s="715"/>
      <c r="DI29" s="715"/>
      <c r="DJ29" s="715"/>
      <c r="DK29" s="716"/>
      <c r="DL29" s="688">
        <v>82991</v>
      </c>
      <c r="DM29" s="715"/>
      <c r="DN29" s="715"/>
      <c r="DO29" s="715"/>
      <c r="DP29" s="715"/>
      <c r="DQ29" s="715"/>
      <c r="DR29" s="715"/>
      <c r="DS29" s="715"/>
      <c r="DT29" s="715"/>
      <c r="DU29" s="715"/>
      <c r="DV29" s="716"/>
      <c r="DW29" s="684">
        <v>5.8</v>
      </c>
      <c r="DX29" s="713"/>
      <c r="DY29" s="713"/>
      <c r="DZ29" s="713"/>
      <c r="EA29" s="713"/>
      <c r="EB29" s="713"/>
      <c r="EC29" s="714"/>
    </row>
    <row r="30" spans="2:133" ht="11.25" customHeight="1" x14ac:dyDescent="0.2">
      <c r="B30" s="676" t="s">
        <v>303</v>
      </c>
      <c r="C30" s="677"/>
      <c r="D30" s="677"/>
      <c r="E30" s="677"/>
      <c r="F30" s="677"/>
      <c r="G30" s="677"/>
      <c r="H30" s="677"/>
      <c r="I30" s="677"/>
      <c r="J30" s="677"/>
      <c r="K30" s="677"/>
      <c r="L30" s="677"/>
      <c r="M30" s="677"/>
      <c r="N30" s="677"/>
      <c r="O30" s="677"/>
      <c r="P30" s="677"/>
      <c r="Q30" s="678"/>
      <c r="R30" s="679">
        <v>16915</v>
      </c>
      <c r="S30" s="680"/>
      <c r="T30" s="680"/>
      <c r="U30" s="680"/>
      <c r="V30" s="680"/>
      <c r="W30" s="680"/>
      <c r="X30" s="680"/>
      <c r="Y30" s="681"/>
      <c r="Z30" s="682">
        <v>0.7</v>
      </c>
      <c r="AA30" s="682"/>
      <c r="AB30" s="682"/>
      <c r="AC30" s="682"/>
      <c r="AD30" s="683" t="s">
        <v>128</v>
      </c>
      <c r="AE30" s="683"/>
      <c r="AF30" s="683"/>
      <c r="AG30" s="683"/>
      <c r="AH30" s="683"/>
      <c r="AI30" s="683"/>
      <c r="AJ30" s="683"/>
      <c r="AK30" s="683"/>
      <c r="AL30" s="684" t="s">
        <v>128</v>
      </c>
      <c r="AM30" s="685"/>
      <c r="AN30" s="685"/>
      <c r="AO30" s="686"/>
      <c r="AP30" s="658" t="s">
        <v>218</v>
      </c>
      <c r="AQ30" s="659"/>
      <c r="AR30" s="659"/>
      <c r="AS30" s="659"/>
      <c r="AT30" s="659"/>
      <c r="AU30" s="659"/>
      <c r="AV30" s="659"/>
      <c r="AW30" s="659"/>
      <c r="AX30" s="659"/>
      <c r="AY30" s="659"/>
      <c r="AZ30" s="659"/>
      <c r="BA30" s="659"/>
      <c r="BB30" s="659"/>
      <c r="BC30" s="659"/>
      <c r="BD30" s="659"/>
      <c r="BE30" s="659"/>
      <c r="BF30" s="660"/>
      <c r="BG30" s="658" t="s">
        <v>304</v>
      </c>
      <c r="BH30" s="732"/>
      <c r="BI30" s="732"/>
      <c r="BJ30" s="732"/>
      <c r="BK30" s="732"/>
      <c r="BL30" s="732"/>
      <c r="BM30" s="732"/>
      <c r="BN30" s="732"/>
      <c r="BO30" s="732"/>
      <c r="BP30" s="732"/>
      <c r="BQ30" s="733"/>
      <c r="BR30" s="658" t="s">
        <v>305</v>
      </c>
      <c r="BS30" s="732"/>
      <c r="BT30" s="732"/>
      <c r="BU30" s="732"/>
      <c r="BV30" s="732"/>
      <c r="BW30" s="732"/>
      <c r="BX30" s="732"/>
      <c r="BY30" s="732"/>
      <c r="BZ30" s="732"/>
      <c r="CA30" s="732"/>
      <c r="CB30" s="733"/>
      <c r="CD30" s="721"/>
      <c r="CE30" s="722"/>
      <c r="CF30" s="694" t="s">
        <v>306</v>
      </c>
      <c r="CG30" s="695"/>
      <c r="CH30" s="695"/>
      <c r="CI30" s="695"/>
      <c r="CJ30" s="695"/>
      <c r="CK30" s="695"/>
      <c r="CL30" s="695"/>
      <c r="CM30" s="695"/>
      <c r="CN30" s="695"/>
      <c r="CO30" s="695"/>
      <c r="CP30" s="695"/>
      <c r="CQ30" s="696"/>
      <c r="CR30" s="679">
        <v>81352</v>
      </c>
      <c r="CS30" s="680"/>
      <c r="CT30" s="680"/>
      <c r="CU30" s="680"/>
      <c r="CV30" s="680"/>
      <c r="CW30" s="680"/>
      <c r="CX30" s="680"/>
      <c r="CY30" s="681"/>
      <c r="CZ30" s="684">
        <v>3.8</v>
      </c>
      <c r="DA30" s="713"/>
      <c r="DB30" s="713"/>
      <c r="DC30" s="717"/>
      <c r="DD30" s="688">
        <v>81352</v>
      </c>
      <c r="DE30" s="680"/>
      <c r="DF30" s="680"/>
      <c r="DG30" s="680"/>
      <c r="DH30" s="680"/>
      <c r="DI30" s="680"/>
      <c r="DJ30" s="680"/>
      <c r="DK30" s="681"/>
      <c r="DL30" s="688">
        <v>81352</v>
      </c>
      <c r="DM30" s="680"/>
      <c r="DN30" s="680"/>
      <c r="DO30" s="680"/>
      <c r="DP30" s="680"/>
      <c r="DQ30" s="680"/>
      <c r="DR30" s="680"/>
      <c r="DS30" s="680"/>
      <c r="DT30" s="680"/>
      <c r="DU30" s="680"/>
      <c r="DV30" s="681"/>
      <c r="DW30" s="684">
        <v>5.7</v>
      </c>
      <c r="DX30" s="713"/>
      <c r="DY30" s="713"/>
      <c r="DZ30" s="713"/>
      <c r="EA30" s="713"/>
      <c r="EB30" s="713"/>
      <c r="EC30" s="714"/>
    </row>
    <row r="31" spans="2:133" ht="11.25" customHeight="1" x14ac:dyDescent="0.2">
      <c r="B31" s="676" t="s">
        <v>307</v>
      </c>
      <c r="C31" s="677"/>
      <c r="D31" s="677"/>
      <c r="E31" s="677"/>
      <c r="F31" s="677"/>
      <c r="G31" s="677"/>
      <c r="H31" s="677"/>
      <c r="I31" s="677"/>
      <c r="J31" s="677"/>
      <c r="K31" s="677"/>
      <c r="L31" s="677"/>
      <c r="M31" s="677"/>
      <c r="N31" s="677"/>
      <c r="O31" s="677"/>
      <c r="P31" s="677"/>
      <c r="Q31" s="678"/>
      <c r="R31" s="679">
        <v>103815</v>
      </c>
      <c r="S31" s="680"/>
      <c r="T31" s="680"/>
      <c r="U31" s="680"/>
      <c r="V31" s="680"/>
      <c r="W31" s="680"/>
      <c r="X31" s="680"/>
      <c r="Y31" s="681"/>
      <c r="Z31" s="682">
        <v>4.4000000000000004</v>
      </c>
      <c r="AA31" s="682"/>
      <c r="AB31" s="682"/>
      <c r="AC31" s="682"/>
      <c r="AD31" s="683" t="s">
        <v>128</v>
      </c>
      <c r="AE31" s="683"/>
      <c r="AF31" s="683"/>
      <c r="AG31" s="683"/>
      <c r="AH31" s="683"/>
      <c r="AI31" s="683"/>
      <c r="AJ31" s="683"/>
      <c r="AK31" s="683"/>
      <c r="AL31" s="684" t="s">
        <v>230</v>
      </c>
      <c r="AM31" s="685"/>
      <c r="AN31" s="685"/>
      <c r="AO31" s="686"/>
      <c r="AP31" s="736" t="s">
        <v>308</v>
      </c>
      <c r="AQ31" s="737"/>
      <c r="AR31" s="737"/>
      <c r="AS31" s="737"/>
      <c r="AT31" s="742" t="s">
        <v>309</v>
      </c>
      <c r="AU31" s="227"/>
      <c r="AV31" s="227"/>
      <c r="AW31" s="227"/>
      <c r="AX31" s="665" t="s">
        <v>185</v>
      </c>
      <c r="AY31" s="666"/>
      <c r="AZ31" s="666"/>
      <c r="BA31" s="666"/>
      <c r="BB31" s="666"/>
      <c r="BC31" s="666"/>
      <c r="BD31" s="666"/>
      <c r="BE31" s="666"/>
      <c r="BF31" s="667"/>
      <c r="BG31" s="747">
        <v>98.3</v>
      </c>
      <c r="BH31" s="734"/>
      <c r="BI31" s="734"/>
      <c r="BJ31" s="734"/>
      <c r="BK31" s="734"/>
      <c r="BL31" s="734"/>
      <c r="BM31" s="674">
        <v>96.6</v>
      </c>
      <c r="BN31" s="734"/>
      <c r="BO31" s="734"/>
      <c r="BP31" s="734"/>
      <c r="BQ31" s="735"/>
      <c r="BR31" s="747">
        <v>98.9</v>
      </c>
      <c r="BS31" s="734"/>
      <c r="BT31" s="734"/>
      <c r="BU31" s="734"/>
      <c r="BV31" s="734"/>
      <c r="BW31" s="734"/>
      <c r="BX31" s="674">
        <v>97</v>
      </c>
      <c r="BY31" s="734"/>
      <c r="BZ31" s="734"/>
      <c r="CA31" s="734"/>
      <c r="CB31" s="735"/>
      <c r="CD31" s="721"/>
      <c r="CE31" s="722"/>
      <c r="CF31" s="694" t="s">
        <v>310</v>
      </c>
      <c r="CG31" s="695"/>
      <c r="CH31" s="695"/>
      <c r="CI31" s="695"/>
      <c r="CJ31" s="695"/>
      <c r="CK31" s="695"/>
      <c r="CL31" s="695"/>
      <c r="CM31" s="695"/>
      <c r="CN31" s="695"/>
      <c r="CO31" s="695"/>
      <c r="CP31" s="695"/>
      <c r="CQ31" s="696"/>
      <c r="CR31" s="679">
        <v>1639</v>
      </c>
      <c r="CS31" s="715"/>
      <c r="CT31" s="715"/>
      <c r="CU31" s="715"/>
      <c r="CV31" s="715"/>
      <c r="CW31" s="715"/>
      <c r="CX31" s="715"/>
      <c r="CY31" s="716"/>
      <c r="CZ31" s="684">
        <v>0.1</v>
      </c>
      <c r="DA31" s="713"/>
      <c r="DB31" s="713"/>
      <c r="DC31" s="717"/>
      <c r="DD31" s="688">
        <v>1639</v>
      </c>
      <c r="DE31" s="715"/>
      <c r="DF31" s="715"/>
      <c r="DG31" s="715"/>
      <c r="DH31" s="715"/>
      <c r="DI31" s="715"/>
      <c r="DJ31" s="715"/>
      <c r="DK31" s="716"/>
      <c r="DL31" s="688">
        <v>1639</v>
      </c>
      <c r="DM31" s="715"/>
      <c r="DN31" s="715"/>
      <c r="DO31" s="715"/>
      <c r="DP31" s="715"/>
      <c r="DQ31" s="715"/>
      <c r="DR31" s="715"/>
      <c r="DS31" s="715"/>
      <c r="DT31" s="715"/>
      <c r="DU31" s="715"/>
      <c r="DV31" s="716"/>
      <c r="DW31" s="684">
        <v>0.1</v>
      </c>
      <c r="DX31" s="713"/>
      <c r="DY31" s="713"/>
      <c r="DZ31" s="713"/>
      <c r="EA31" s="713"/>
      <c r="EB31" s="713"/>
      <c r="EC31" s="714"/>
    </row>
    <row r="32" spans="2:133" ht="11.25" customHeight="1" x14ac:dyDescent="0.2">
      <c r="B32" s="725" t="s">
        <v>311</v>
      </c>
      <c r="C32" s="726"/>
      <c r="D32" s="726"/>
      <c r="E32" s="726"/>
      <c r="F32" s="726"/>
      <c r="G32" s="726"/>
      <c r="H32" s="726"/>
      <c r="I32" s="726"/>
      <c r="J32" s="726"/>
      <c r="K32" s="726"/>
      <c r="L32" s="726"/>
      <c r="M32" s="726"/>
      <c r="N32" s="726"/>
      <c r="O32" s="726"/>
      <c r="P32" s="726"/>
      <c r="Q32" s="727"/>
      <c r="R32" s="679" t="s">
        <v>128</v>
      </c>
      <c r="S32" s="680"/>
      <c r="T32" s="680"/>
      <c r="U32" s="680"/>
      <c r="V32" s="680"/>
      <c r="W32" s="680"/>
      <c r="X32" s="680"/>
      <c r="Y32" s="681"/>
      <c r="Z32" s="682" t="s">
        <v>128</v>
      </c>
      <c r="AA32" s="682"/>
      <c r="AB32" s="682"/>
      <c r="AC32" s="682"/>
      <c r="AD32" s="683" t="s">
        <v>128</v>
      </c>
      <c r="AE32" s="683"/>
      <c r="AF32" s="683"/>
      <c r="AG32" s="683"/>
      <c r="AH32" s="683"/>
      <c r="AI32" s="683"/>
      <c r="AJ32" s="683"/>
      <c r="AK32" s="683"/>
      <c r="AL32" s="684" t="s">
        <v>230</v>
      </c>
      <c r="AM32" s="685"/>
      <c r="AN32" s="685"/>
      <c r="AO32" s="686"/>
      <c r="AP32" s="738"/>
      <c r="AQ32" s="739"/>
      <c r="AR32" s="739"/>
      <c r="AS32" s="739"/>
      <c r="AT32" s="743"/>
      <c r="AU32" s="226" t="s">
        <v>312</v>
      </c>
      <c r="AV32" s="226"/>
      <c r="AW32" s="226"/>
      <c r="AX32" s="676" t="s">
        <v>313</v>
      </c>
      <c r="AY32" s="677"/>
      <c r="AZ32" s="677"/>
      <c r="BA32" s="677"/>
      <c r="BB32" s="677"/>
      <c r="BC32" s="677"/>
      <c r="BD32" s="677"/>
      <c r="BE32" s="677"/>
      <c r="BF32" s="678"/>
      <c r="BG32" s="748">
        <v>96.9</v>
      </c>
      <c r="BH32" s="715"/>
      <c r="BI32" s="715"/>
      <c r="BJ32" s="715"/>
      <c r="BK32" s="715"/>
      <c r="BL32" s="715"/>
      <c r="BM32" s="685">
        <v>96.3</v>
      </c>
      <c r="BN32" s="745"/>
      <c r="BO32" s="745"/>
      <c r="BP32" s="745"/>
      <c r="BQ32" s="746"/>
      <c r="BR32" s="748">
        <v>99.1</v>
      </c>
      <c r="BS32" s="715"/>
      <c r="BT32" s="715"/>
      <c r="BU32" s="715"/>
      <c r="BV32" s="715"/>
      <c r="BW32" s="715"/>
      <c r="BX32" s="685">
        <v>98.3</v>
      </c>
      <c r="BY32" s="745"/>
      <c r="BZ32" s="745"/>
      <c r="CA32" s="745"/>
      <c r="CB32" s="746"/>
      <c r="CD32" s="723"/>
      <c r="CE32" s="724"/>
      <c r="CF32" s="694" t="s">
        <v>314</v>
      </c>
      <c r="CG32" s="695"/>
      <c r="CH32" s="695"/>
      <c r="CI32" s="695"/>
      <c r="CJ32" s="695"/>
      <c r="CK32" s="695"/>
      <c r="CL32" s="695"/>
      <c r="CM32" s="695"/>
      <c r="CN32" s="695"/>
      <c r="CO32" s="695"/>
      <c r="CP32" s="695"/>
      <c r="CQ32" s="696"/>
      <c r="CR32" s="679" t="s">
        <v>128</v>
      </c>
      <c r="CS32" s="680"/>
      <c r="CT32" s="680"/>
      <c r="CU32" s="680"/>
      <c r="CV32" s="680"/>
      <c r="CW32" s="680"/>
      <c r="CX32" s="680"/>
      <c r="CY32" s="681"/>
      <c r="CZ32" s="684" t="s">
        <v>230</v>
      </c>
      <c r="DA32" s="713"/>
      <c r="DB32" s="713"/>
      <c r="DC32" s="717"/>
      <c r="DD32" s="688" t="s">
        <v>230</v>
      </c>
      <c r="DE32" s="680"/>
      <c r="DF32" s="680"/>
      <c r="DG32" s="680"/>
      <c r="DH32" s="680"/>
      <c r="DI32" s="680"/>
      <c r="DJ32" s="680"/>
      <c r="DK32" s="681"/>
      <c r="DL32" s="688" t="s">
        <v>128</v>
      </c>
      <c r="DM32" s="680"/>
      <c r="DN32" s="680"/>
      <c r="DO32" s="680"/>
      <c r="DP32" s="680"/>
      <c r="DQ32" s="680"/>
      <c r="DR32" s="680"/>
      <c r="DS32" s="680"/>
      <c r="DT32" s="680"/>
      <c r="DU32" s="680"/>
      <c r="DV32" s="681"/>
      <c r="DW32" s="684" t="s">
        <v>128</v>
      </c>
      <c r="DX32" s="713"/>
      <c r="DY32" s="713"/>
      <c r="DZ32" s="713"/>
      <c r="EA32" s="713"/>
      <c r="EB32" s="713"/>
      <c r="EC32" s="714"/>
    </row>
    <row r="33" spans="2:133" ht="11.25" customHeight="1" x14ac:dyDescent="0.2">
      <c r="B33" s="676" t="s">
        <v>315</v>
      </c>
      <c r="C33" s="677"/>
      <c r="D33" s="677"/>
      <c r="E33" s="677"/>
      <c r="F33" s="677"/>
      <c r="G33" s="677"/>
      <c r="H33" s="677"/>
      <c r="I33" s="677"/>
      <c r="J33" s="677"/>
      <c r="K33" s="677"/>
      <c r="L33" s="677"/>
      <c r="M33" s="677"/>
      <c r="N33" s="677"/>
      <c r="O33" s="677"/>
      <c r="P33" s="677"/>
      <c r="Q33" s="678"/>
      <c r="R33" s="679">
        <v>93315</v>
      </c>
      <c r="S33" s="680"/>
      <c r="T33" s="680"/>
      <c r="U33" s="680"/>
      <c r="V33" s="680"/>
      <c r="W33" s="680"/>
      <c r="X33" s="680"/>
      <c r="Y33" s="681"/>
      <c r="Z33" s="682">
        <v>4</v>
      </c>
      <c r="AA33" s="682"/>
      <c r="AB33" s="682"/>
      <c r="AC33" s="682"/>
      <c r="AD33" s="683" t="s">
        <v>128</v>
      </c>
      <c r="AE33" s="683"/>
      <c r="AF33" s="683"/>
      <c r="AG33" s="683"/>
      <c r="AH33" s="683"/>
      <c r="AI33" s="683"/>
      <c r="AJ33" s="683"/>
      <c r="AK33" s="683"/>
      <c r="AL33" s="684" t="s">
        <v>230</v>
      </c>
      <c r="AM33" s="685"/>
      <c r="AN33" s="685"/>
      <c r="AO33" s="686"/>
      <c r="AP33" s="740"/>
      <c r="AQ33" s="741"/>
      <c r="AR33" s="741"/>
      <c r="AS33" s="741"/>
      <c r="AT33" s="744"/>
      <c r="AU33" s="228"/>
      <c r="AV33" s="228"/>
      <c r="AW33" s="228"/>
      <c r="AX33" s="729" t="s">
        <v>316</v>
      </c>
      <c r="AY33" s="730"/>
      <c r="AZ33" s="730"/>
      <c r="BA33" s="730"/>
      <c r="BB33" s="730"/>
      <c r="BC33" s="730"/>
      <c r="BD33" s="730"/>
      <c r="BE33" s="730"/>
      <c r="BF33" s="731"/>
      <c r="BG33" s="749">
        <v>98.6</v>
      </c>
      <c r="BH33" s="750"/>
      <c r="BI33" s="750"/>
      <c r="BJ33" s="750"/>
      <c r="BK33" s="750"/>
      <c r="BL33" s="750"/>
      <c r="BM33" s="751">
        <v>96.2</v>
      </c>
      <c r="BN33" s="750"/>
      <c r="BO33" s="750"/>
      <c r="BP33" s="750"/>
      <c r="BQ33" s="752"/>
      <c r="BR33" s="749">
        <v>98.7</v>
      </c>
      <c r="BS33" s="750"/>
      <c r="BT33" s="750"/>
      <c r="BU33" s="750"/>
      <c r="BV33" s="750"/>
      <c r="BW33" s="750"/>
      <c r="BX33" s="751">
        <v>96.2</v>
      </c>
      <c r="BY33" s="750"/>
      <c r="BZ33" s="750"/>
      <c r="CA33" s="750"/>
      <c r="CB33" s="752"/>
      <c r="CD33" s="694" t="s">
        <v>317</v>
      </c>
      <c r="CE33" s="695"/>
      <c r="CF33" s="695"/>
      <c r="CG33" s="695"/>
      <c r="CH33" s="695"/>
      <c r="CI33" s="695"/>
      <c r="CJ33" s="695"/>
      <c r="CK33" s="695"/>
      <c r="CL33" s="695"/>
      <c r="CM33" s="695"/>
      <c r="CN33" s="695"/>
      <c r="CO33" s="695"/>
      <c r="CP33" s="695"/>
      <c r="CQ33" s="696"/>
      <c r="CR33" s="679">
        <v>1177784</v>
      </c>
      <c r="CS33" s="715"/>
      <c r="CT33" s="715"/>
      <c r="CU33" s="715"/>
      <c r="CV33" s="715"/>
      <c r="CW33" s="715"/>
      <c r="CX33" s="715"/>
      <c r="CY33" s="716"/>
      <c r="CZ33" s="684">
        <v>55.6</v>
      </c>
      <c r="DA33" s="713"/>
      <c r="DB33" s="713"/>
      <c r="DC33" s="717"/>
      <c r="DD33" s="688">
        <v>978483</v>
      </c>
      <c r="DE33" s="715"/>
      <c r="DF33" s="715"/>
      <c r="DG33" s="715"/>
      <c r="DH33" s="715"/>
      <c r="DI33" s="715"/>
      <c r="DJ33" s="715"/>
      <c r="DK33" s="716"/>
      <c r="DL33" s="688">
        <v>558782</v>
      </c>
      <c r="DM33" s="715"/>
      <c r="DN33" s="715"/>
      <c r="DO33" s="715"/>
      <c r="DP33" s="715"/>
      <c r="DQ33" s="715"/>
      <c r="DR33" s="715"/>
      <c r="DS33" s="715"/>
      <c r="DT33" s="715"/>
      <c r="DU33" s="715"/>
      <c r="DV33" s="716"/>
      <c r="DW33" s="684">
        <v>39.299999999999997</v>
      </c>
      <c r="DX33" s="713"/>
      <c r="DY33" s="713"/>
      <c r="DZ33" s="713"/>
      <c r="EA33" s="713"/>
      <c r="EB33" s="713"/>
      <c r="EC33" s="714"/>
    </row>
    <row r="34" spans="2:133" ht="11.25" customHeight="1" x14ac:dyDescent="0.2">
      <c r="B34" s="676" t="s">
        <v>318</v>
      </c>
      <c r="C34" s="677"/>
      <c r="D34" s="677"/>
      <c r="E34" s="677"/>
      <c r="F34" s="677"/>
      <c r="G34" s="677"/>
      <c r="H34" s="677"/>
      <c r="I34" s="677"/>
      <c r="J34" s="677"/>
      <c r="K34" s="677"/>
      <c r="L34" s="677"/>
      <c r="M34" s="677"/>
      <c r="N34" s="677"/>
      <c r="O34" s="677"/>
      <c r="P34" s="677"/>
      <c r="Q34" s="678"/>
      <c r="R34" s="679">
        <v>56568</v>
      </c>
      <c r="S34" s="680"/>
      <c r="T34" s="680"/>
      <c r="U34" s="680"/>
      <c r="V34" s="680"/>
      <c r="W34" s="680"/>
      <c r="X34" s="680"/>
      <c r="Y34" s="681"/>
      <c r="Z34" s="682">
        <v>2.4</v>
      </c>
      <c r="AA34" s="682"/>
      <c r="AB34" s="682"/>
      <c r="AC34" s="682"/>
      <c r="AD34" s="683">
        <v>2679</v>
      </c>
      <c r="AE34" s="683"/>
      <c r="AF34" s="683"/>
      <c r="AG34" s="683"/>
      <c r="AH34" s="683"/>
      <c r="AI34" s="683"/>
      <c r="AJ34" s="683"/>
      <c r="AK34" s="683"/>
      <c r="AL34" s="684">
        <v>0.2</v>
      </c>
      <c r="AM34" s="685"/>
      <c r="AN34" s="685"/>
      <c r="AO34" s="686"/>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94" t="s">
        <v>319</v>
      </c>
      <c r="CE34" s="695"/>
      <c r="CF34" s="695"/>
      <c r="CG34" s="695"/>
      <c r="CH34" s="695"/>
      <c r="CI34" s="695"/>
      <c r="CJ34" s="695"/>
      <c r="CK34" s="695"/>
      <c r="CL34" s="695"/>
      <c r="CM34" s="695"/>
      <c r="CN34" s="695"/>
      <c r="CO34" s="695"/>
      <c r="CP34" s="695"/>
      <c r="CQ34" s="696"/>
      <c r="CR34" s="679">
        <v>477905</v>
      </c>
      <c r="CS34" s="680"/>
      <c r="CT34" s="680"/>
      <c r="CU34" s="680"/>
      <c r="CV34" s="680"/>
      <c r="CW34" s="680"/>
      <c r="CX34" s="680"/>
      <c r="CY34" s="681"/>
      <c r="CZ34" s="684">
        <v>22.6</v>
      </c>
      <c r="DA34" s="713"/>
      <c r="DB34" s="713"/>
      <c r="DC34" s="717"/>
      <c r="DD34" s="688">
        <v>363316</v>
      </c>
      <c r="DE34" s="680"/>
      <c r="DF34" s="680"/>
      <c r="DG34" s="680"/>
      <c r="DH34" s="680"/>
      <c r="DI34" s="680"/>
      <c r="DJ34" s="680"/>
      <c r="DK34" s="681"/>
      <c r="DL34" s="688">
        <v>276267</v>
      </c>
      <c r="DM34" s="680"/>
      <c r="DN34" s="680"/>
      <c r="DO34" s="680"/>
      <c r="DP34" s="680"/>
      <c r="DQ34" s="680"/>
      <c r="DR34" s="680"/>
      <c r="DS34" s="680"/>
      <c r="DT34" s="680"/>
      <c r="DU34" s="680"/>
      <c r="DV34" s="681"/>
      <c r="DW34" s="684">
        <v>19.399999999999999</v>
      </c>
      <c r="DX34" s="713"/>
      <c r="DY34" s="713"/>
      <c r="DZ34" s="713"/>
      <c r="EA34" s="713"/>
      <c r="EB34" s="713"/>
      <c r="EC34" s="714"/>
    </row>
    <row r="35" spans="2:133" ht="11.25" customHeight="1" x14ac:dyDescent="0.2">
      <c r="B35" s="676" t="s">
        <v>320</v>
      </c>
      <c r="C35" s="677"/>
      <c r="D35" s="677"/>
      <c r="E35" s="677"/>
      <c r="F35" s="677"/>
      <c r="G35" s="677"/>
      <c r="H35" s="677"/>
      <c r="I35" s="677"/>
      <c r="J35" s="677"/>
      <c r="K35" s="677"/>
      <c r="L35" s="677"/>
      <c r="M35" s="677"/>
      <c r="N35" s="677"/>
      <c r="O35" s="677"/>
      <c r="P35" s="677"/>
      <c r="Q35" s="678"/>
      <c r="R35" s="679">
        <v>15447</v>
      </c>
      <c r="S35" s="680"/>
      <c r="T35" s="680"/>
      <c r="U35" s="680"/>
      <c r="V35" s="680"/>
      <c r="W35" s="680"/>
      <c r="X35" s="680"/>
      <c r="Y35" s="681"/>
      <c r="Z35" s="682">
        <v>0.7</v>
      </c>
      <c r="AA35" s="682"/>
      <c r="AB35" s="682"/>
      <c r="AC35" s="682"/>
      <c r="AD35" s="683" t="s">
        <v>230</v>
      </c>
      <c r="AE35" s="683"/>
      <c r="AF35" s="683"/>
      <c r="AG35" s="683"/>
      <c r="AH35" s="683"/>
      <c r="AI35" s="683"/>
      <c r="AJ35" s="683"/>
      <c r="AK35" s="683"/>
      <c r="AL35" s="684" t="s">
        <v>128</v>
      </c>
      <c r="AM35" s="685"/>
      <c r="AN35" s="685"/>
      <c r="AO35" s="686"/>
      <c r="AP35" s="231"/>
      <c r="AQ35" s="658" t="s">
        <v>321</v>
      </c>
      <c r="AR35" s="659"/>
      <c r="AS35" s="659"/>
      <c r="AT35" s="659"/>
      <c r="AU35" s="659"/>
      <c r="AV35" s="659"/>
      <c r="AW35" s="659"/>
      <c r="AX35" s="659"/>
      <c r="AY35" s="659"/>
      <c r="AZ35" s="659"/>
      <c r="BA35" s="659"/>
      <c r="BB35" s="659"/>
      <c r="BC35" s="659"/>
      <c r="BD35" s="659"/>
      <c r="BE35" s="659"/>
      <c r="BF35" s="660"/>
      <c r="BG35" s="658" t="s">
        <v>322</v>
      </c>
      <c r="BH35" s="659"/>
      <c r="BI35" s="659"/>
      <c r="BJ35" s="659"/>
      <c r="BK35" s="659"/>
      <c r="BL35" s="659"/>
      <c r="BM35" s="659"/>
      <c r="BN35" s="659"/>
      <c r="BO35" s="659"/>
      <c r="BP35" s="659"/>
      <c r="BQ35" s="659"/>
      <c r="BR35" s="659"/>
      <c r="BS35" s="659"/>
      <c r="BT35" s="659"/>
      <c r="BU35" s="659"/>
      <c r="BV35" s="659"/>
      <c r="BW35" s="659"/>
      <c r="BX35" s="659"/>
      <c r="BY35" s="659"/>
      <c r="BZ35" s="659"/>
      <c r="CA35" s="659"/>
      <c r="CB35" s="660"/>
      <c r="CD35" s="694" t="s">
        <v>323</v>
      </c>
      <c r="CE35" s="695"/>
      <c r="CF35" s="695"/>
      <c r="CG35" s="695"/>
      <c r="CH35" s="695"/>
      <c r="CI35" s="695"/>
      <c r="CJ35" s="695"/>
      <c r="CK35" s="695"/>
      <c r="CL35" s="695"/>
      <c r="CM35" s="695"/>
      <c r="CN35" s="695"/>
      <c r="CO35" s="695"/>
      <c r="CP35" s="695"/>
      <c r="CQ35" s="696"/>
      <c r="CR35" s="679">
        <v>24590</v>
      </c>
      <c r="CS35" s="715"/>
      <c r="CT35" s="715"/>
      <c r="CU35" s="715"/>
      <c r="CV35" s="715"/>
      <c r="CW35" s="715"/>
      <c r="CX35" s="715"/>
      <c r="CY35" s="716"/>
      <c r="CZ35" s="684">
        <v>1.2</v>
      </c>
      <c r="DA35" s="713"/>
      <c r="DB35" s="713"/>
      <c r="DC35" s="717"/>
      <c r="DD35" s="688">
        <v>24483</v>
      </c>
      <c r="DE35" s="715"/>
      <c r="DF35" s="715"/>
      <c r="DG35" s="715"/>
      <c r="DH35" s="715"/>
      <c r="DI35" s="715"/>
      <c r="DJ35" s="715"/>
      <c r="DK35" s="716"/>
      <c r="DL35" s="688">
        <v>24483</v>
      </c>
      <c r="DM35" s="715"/>
      <c r="DN35" s="715"/>
      <c r="DO35" s="715"/>
      <c r="DP35" s="715"/>
      <c r="DQ35" s="715"/>
      <c r="DR35" s="715"/>
      <c r="DS35" s="715"/>
      <c r="DT35" s="715"/>
      <c r="DU35" s="715"/>
      <c r="DV35" s="716"/>
      <c r="DW35" s="684">
        <v>1.7</v>
      </c>
      <c r="DX35" s="713"/>
      <c r="DY35" s="713"/>
      <c r="DZ35" s="713"/>
      <c r="EA35" s="713"/>
      <c r="EB35" s="713"/>
      <c r="EC35" s="714"/>
    </row>
    <row r="36" spans="2:133" ht="11.25" customHeight="1" x14ac:dyDescent="0.2">
      <c r="B36" s="676" t="s">
        <v>324</v>
      </c>
      <c r="C36" s="677"/>
      <c r="D36" s="677"/>
      <c r="E36" s="677"/>
      <c r="F36" s="677"/>
      <c r="G36" s="677"/>
      <c r="H36" s="677"/>
      <c r="I36" s="677"/>
      <c r="J36" s="677"/>
      <c r="K36" s="677"/>
      <c r="L36" s="677"/>
      <c r="M36" s="677"/>
      <c r="N36" s="677"/>
      <c r="O36" s="677"/>
      <c r="P36" s="677"/>
      <c r="Q36" s="678"/>
      <c r="R36" s="679">
        <v>250587</v>
      </c>
      <c r="S36" s="680"/>
      <c r="T36" s="680"/>
      <c r="U36" s="680"/>
      <c r="V36" s="680"/>
      <c r="W36" s="680"/>
      <c r="X36" s="680"/>
      <c r="Y36" s="681"/>
      <c r="Z36" s="682">
        <v>10.6</v>
      </c>
      <c r="AA36" s="682"/>
      <c r="AB36" s="682"/>
      <c r="AC36" s="682"/>
      <c r="AD36" s="683" t="s">
        <v>230</v>
      </c>
      <c r="AE36" s="683"/>
      <c r="AF36" s="683"/>
      <c r="AG36" s="683"/>
      <c r="AH36" s="683"/>
      <c r="AI36" s="683"/>
      <c r="AJ36" s="683"/>
      <c r="AK36" s="683"/>
      <c r="AL36" s="684" t="s">
        <v>128</v>
      </c>
      <c r="AM36" s="685"/>
      <c r="AN36" s="685"/>
      <c r="AO36" s="686"/>
      <c r="AP36" s="231"/>
      <c r="AQ36" s="753" t="s">
        <v>325</v>
      </c>
      <c r="AR36" s="754"/>
      <c r="AS36" s="754"/>
      <c r="AT36" s="754"/>
      <c r="AU36" s="754"/>
      <c r="AV36" s="754"/>
      <c r="AW36" s="754"/>
      <c r="AX36" s="754"/>
      <c r="AY36" s="755"/>
      <c r="AZ36" s="668">
        <v>126611</v>
      </c>
      <c r="BA36" s="669"/>
      <c r="BB36" s="669"/>
      <c r="BC36" s="669"/>
      <c r="BD36" s="669"/>
      <c r="BE36" s="669"/>
      <c r="BF36" s="756"/>
      <c r="BG36" s="690" t="s">
        <v>326</v>
      </c>
      <c r="BH36" s="691"/>
      <c r="BI36" s="691"/>
      <c r="BJ36" s="691"/>
      <c r="BK36" s="691"/>
      <c r="BL36" s="691"/>
      <c r="BM36" s="691"/>
      <c r="BN36" s="691"/>
      <c r="BO36" s="691"/>
      <c r="BP36" s="691"/>
      <c r="BQ36" s="691"/>
      <c r="BR36" s="691"/>
      <c r="BS36" s="691"/>
      <c r="BT36" s="691"/>
      <c r="BU36" s="692"/>
      <c r="BV36" s="668">
        <v>30052</v>
      </c>
      <c r="BW36" s="669"/>
      <c r="BX36" s="669"/>
      <c r="BY36" s="669"/>
      <c r="BZ36" s="669"/>
      <c r="CA36" s="669"/>
      <c r="CB36" s="756"/>
      <c r="CD36" s="694" t="s">
        <v>327</v>
      </c>
      <c r="CE36" s="695"/>
      <c r="CF36" s="695"/>
      <c r="CG36" s="695"/>
      <c r="CH36" s="695"/>
      <c r="CI36" s="695"/>
      <c r="CJ36" s="695"/>
      <c r="CK36" s="695"/>
      <c r="CL36" s="695"/>
      <c r="CM36" s="695"/>
      <c r="CN36" s="695"/>
      <c r="CO36" s="695"/>
      <c r="CP36" s="695"/>
      <c r="CQ36" s="696"/>
      <c r="CR36" s="679">
        <v>270742</v>
      </c>
      <c r="CS36" s="680"/>
      <c r="CT36" s="680"/>
      <c r="CU36" s="680"/>
      <c r="CV36" s="680"/>
      <c r="CW36" s="680"/>
      <c r="CX36" s="680"/>
      <c r="CY36" s="681"/>
      <c r="CZ36" s="684">
        <v>12.8</v>
      </c>
      <c r="DA36" s="713"/>
      <c r="DB36" s="713"/>
      <c r="DC36" s="717"/>
      <c r="DD36" s="688">
        <v>257248</v>
      </c>
      <c r="DE36" s="680"/>
      <c r="DF36" s="680"/>
      <c r="DG36" s="680"/>
      <c r="DH36" s="680"/>
      <c r="DI36" s="680"/>
      <c r="DJ36" s="680"/>
      <c r="DK36" s="681"/>
      <c r="DL36" s="688">
        <v>183208</v>
      </c>
      <c r="DM36" s="680"/>
      <c r="DN36" s="680"/>
      <c r="DO36" s="680"/>
      <c r="DP36" s="680"/>
      <c r="DQ36" s="680"/>
      <c r="DR36" s="680"/>
      <c r="DS36" s="680"/>
      <c r="DT36" s="680"/>
      <c r="DU36" s="680"/>
      <c r="DV36" s="681"/>
      <c r="DW36" s="684">
        <v>12.9</v>
      </c>
      <c r="DX36" s="713"/>
      <c r="DY36" s="713"/>
      <c r="DZ36" s="713"/>
      <c r="EA36" s="713"/>
      <c r="EB36" s="713"/>
      <c r="EC36" s="714"/>
    </row>
    <row r="37" spans="2:133" ht="11.25" customHeight="1" x14ac:dyDescent="0.2">
      <c r="B37" s="676" t="s">
        <v>328</v>
      </c>
      <c r="C37" s="677"/>
      <c r="D37" s="677"/>
      <c r="E37" s="677"/>
      <c r="F37" s="677"/>
      <c r="G37" s="677"/>
      <c r="H37" s="677"/>
      <c r="I37" s="677"/>
      <c r="J37" s="677"/>
      <c r="K37" s="677"/>
      <c r="L37" s="677"/>
      <c r="M37" s="677"/>
      <c r="N37" s="677"/>
      <c r="O37" s="677"/>
      <c r="P37" s="677"/>
      <c r="Q37" s="678"/>
      <c r="R37" s="679">
        <v>227958</v>
      </c>
      <c r="S37" s="680"/>
      <c r="T37" s="680"/>
      <c r="U37" s="680"/>
      <c r="V37" s="680"/>
      <c r="W37" s="680"/>
      <c r="X37" s="680"/>
      <c r="Y37" s="681"/>
      <c r="Z37" s="682">
        <v>9.6999999999999993</v>
      </c>
      <c r="AA37" s="682"/>
      <c r="AB37" s="682"/>
      <c r="AC37" s="682"/>
      <c r="AD37" s="683" t="s">
        <v>230</v>
      </c>
      <c r="AE37" s="683"/>
      <c r="AF37" s="683"/>
      <c r="AG37" s="683"/>
      <c r="AH37" s="683"/>
      <c r="AI37" s="683"/>
      <c r="AJ37" s="683"/>
      <c r="AK37" s="683"/>
      <c r="AL37" s="684" t="s">
        <v>230</v>
      </c>
      <c r="AM37" s="685"/>
      <c r="AN37" s="685"/>
      <c r="AO37" s="686"/>
      <c r="AQ37" s="757" t="s">
        <v>329</v>
      </c>
      <c r="AR37" s="758"/>
      <c r="AS37" s="758"/>
      <c r="AT37" s="758"/>
      <c r="AU37" s="758"/>
      <c r="AV37" s="758"/>
      <c r="AW37" s="758"/>
      <c r="AX37" s="758"/>
      <c r="AY37" s="759"/>
      <c r="AZ37" s="679">
        <v>26676</v>
      </c>
      <c r="BA37" s="680"/>
      <c r="BB37" s="680"/>
      <c r="BC37" s="680"/>
      <c r="BD37" s="715"/>
      <c r="BE37" s="715"/>
      <c r="BF37" s="746"/>
      <c r="BG37" s="694" t="s">
        <v>330</v>
      </c>
      <c r="BH37" s="695"/>
      <c r="BI37" s="695"/>
      <c r="BJ37" s="695"/>
      <c r="BK37" s="695"/>
      <c r="BL37" s="695"/>
      <c r="BM37" s="695"/>
      <c r="BN37" s="695"/>
      <c r="BO37" s="695"/>
      <c r="BP37" s="695"/>
      <c r="BQ37" s="695"/>
      <c r="BR37" s="695"/>
      <c r="BS37" s="695"/>
      <c r="BT37" s="695"/>
      <c r="BU37" s="696"/>
      <c r="BV37" s="679">
        <v>29784</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179714</v>
      </c>
      <c r="CS37" s="715"/>
      <c r="CT37" s="715"/>
      <c r="CU37" s="715"/>
      <c r="CV37" s="715"/>
      <c r="CW37" s="715"/>
      <c r="CX37" s="715"/>
      <c r="CY37" s="716"/>
      <c r="CZ37" s="684">
        <v>8.5</v>
      </c>
      <c r="DA37" s="713"/>
      <c r="DB37" s="713"/>
      <c r="DC37" s="717"/>
      <c r="DD37" s="688">
        <v>179695</v>
      </c>
      <c r="DE37" s="715"/>
      <c r="DF37" s="715"/>
      <c r="DG37" s="715"/>
      <c r="DH37" s="715"/>
      <c r="DI37" s="715"/>
      <c r="DJ37" s="715"/>
      <c r="DK37" s="716"/>
      <c r="DL37" s="688">
        <v>113340</v>
      </c>
      <c r="DM37" s="715"/>
      <c r="DN37" s="715"/>
      <c r="DO37" s="715"/>
      <c r="DP37" s="715"/>
      <c r="DQ37" s="715"/>
      <c r="DR37" s="715"/>
      <c r="DS37" s="715"/>
      <c r="DT37" s="715"/>
      <c r="DU37" s="715"/>
      <c r="DV37" s="716"/>
      <c r="DW37" s="684">
        <v>8</v>
      </c>
      <c r="DX37" s="713"/>
      <c r="DY37" s="713"/>
      <c r="DZ37" s="713"/>
      <c r="EA37" s="713"/>
      <c r="EB37" s="713"/>
      <c r="EC37" s="714"/>
    </row>
    <row r="38" spans="2:133" ht="11.25" customHeight="1" x14ac:dyDescent="0.2">
      <c r="B38" s="676" t="s">
        <v>332</v>
      </c>
      <c r="C38" s="677"/>
      <c r="D38" s="677"/>
      <c r="E38" s="677"/>
      <c r="F38" s="677"/>
      <c r="G38" s="677"/>
      <c r="H38" s="677"/>
      <c r="I38" s="677"/>
      <c r="J38" s="677"/>
      <c r="K38" s="677"/>
      <c r="L38" s="677"/>
      <c r="M38" s="677"/>
      <c r="N38" s="677"/>
      <c r="O38" s="677"/>
      <c r="P38" s="677"/>
      <c r="Q38" s="678"/>
      <c r="R38" s="679">
        <v>27967</v>
      </c>
      <c r="S38" s="680"/>
      <c r="T38" s="680"/>
      <c r="U38" s="680"/>
      <c r="V38" s="680"/>
      <c r="W38" s="680"/>
      <c r="X38" s="680"/>
      <c r="Y38" s="681"/>
      <c r="Z38" s="682">
        <v>1.2</v>
      </c>
      <c r="AA38" s="682"/>
      <c r="AB38" s="682"/>
      <c r="AC38" s="682"/>
      <c r="AD38" s="683">
        <v>1546</v>
      </c>
      <c r="AE38" s="683"/>
      <c r="AF38" s="683"/>
      <c r="AG38" s="683"/>
      <c r="AH38" s="683"/>
      <c r="AI38" s="683"/>
      <c r="AJ38" s="683"/>
      <c r="AK38" s="683"/>
      <c r="AL38" s="684">
        <v>0.1</v>
      </c>
      <c r="AM38" s="685"/>
      <c r="AN38" s="685"/>
      <c r="AO38" s="686"/>
      <c r="AQ38" s="757" t="s">
        <v>333</v>
      </c>
      <c r="AR38" s="758"/>
      <c r="AS38" s="758"/>
      <c r="AT38" s="758"/>
      <c r="AU38" s="758"/>
      <c r="AV38" s="758"/>
      <c r="AW38" s="758"/>
      <c r="AX38" s="758"/>
      <c r="AY38" s="759"/>
      <c r="AZ38" s="679" t="s">
        <v>230</v>
      </c>
      <c r="BA38" s="680"/>
      <c r="BB38" s="680"/>
      <c r="BC38" s="680"/>
      <c r="BD38" s="715"/>
      <c r="BE38" s="715"/>
      <c r="BF38" s="746"/>
      <c r="BG38" s="694" t="s">
        <v>334</v>
      </c>
      <c r="BH38" s="695"/>
      <c r="BI38" s="695"/>
      <c r="BJ38" s="695"/>
      <c r="BK38" s="695"/>
      <c r="BL38" s="695"/>
      <c r="BM38" s="695"/>
      <c r="BN38" s="695"/>
      <c r="BO38" s="695"/>
      <c r="BP38" s="695"/>
      <c r="BQ38" s="695"/>
      <c r="BR38" s="695"/>
      <c r="BS38" s="695"/>
      <c r="BT38" s="695"/>
      <c r="BU38" s="696"/>
      <c r="BV38" s="679">
        <v>531</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126611</v>
      </c>
      <c r="CS38" s="680"/>
      <c r="CT38" s="680"/>
      <c r="CU38" s="680"/>
      <c r="CV38" s="680"/>
      <c r="CW38" s="680"/>
      <c r="CX38" s="680"/>
      <c r="CY38" s="681"/>
      <c r="CZ38" s="684">
        <v>6</v>
      </c>
      <c r="DA38" s="713"/>
      <c r="DB38" s="713"/>
      <c r="DC38" s="717"/>
      <c r="DD38" s="688">
        <v>101500</v>
      </c>
      <c r="DE38" s="680"/>
      <c r="DF38" s="680"/>
      <c r="DG38" s="680"/>
      <c r="DH38" s="680"/>
      <c r="DI38" s="680"/>
      <c r="DJ38" s="680"/>
      <c r="DK38" s="681"/>
      <c r="DL38" s="688">
        <v>74824</v>
      </c>
      <c r="DM38" s="680"/>
      <c r="DN38" s="680"/>
      <c r="DO38" s="680"/>
      <c r="DP38" s="680"/>
      <c r="DQ38" s="680"/>
      <c r="DR38" s="680"/>
      <c r="DS38" s="680"/>
      <c r="DT38" s="680"/>
      <c r="DU38" s="680"/>
      <c r="DV38" s="681"/>
      <c r="DW38" s="684">
        <v>5.3</v>
      </c>
      <c r="DX38" s="713"/>
      <c r="DY38" s="713"/>
      <c r="DZ38" s="713"/>
      <c r="EA38" s="713"/>
      <c r="EB38" s="713"/>
      <c r="EC38" s="714"/>
    </row>
    <row r="39" spans="2:133" ht="11.25" customHeight="1" x14ac:dyDescent="0.2">
      <c r="B39" s="676" t="s">
        <v>336</v>
      </c>
      <c r="C39" s="677"/>
      <c r="D39" s="677"/>
      <c r="E39" s="677"/>
      <c r="F39" s="677"/>
      <c r="G39" s="677"/>
      <c r="H39" s="677"/>
      <c r="I39" s="677"/>
      <c r="J39" s="677"/>
      <c r="K39" s="677"/>
      <c r="L39" s="677"/>
      <c r="M39" s="677"/>
      <c r="N39" s="677"/>
      <c r="O39" s="677"/>
      <c r="P39" s="677"/>
      <c r="Q39" s="678"/>
      <c r="R39" s="679" t="s">
        <v>230</v>
      </c>
      <c r="S39" s="680"/>
      <c r="T39" s="680"/>
      <c r="U39" s="680"/>
      <c r="V39" s="680"/>
      <c r="W39" s="680"/>
      <c r="X39" s="680"/>
      <c r="Y39" s="681"/>
      <c r="Z39" s="682" t="s">
        <v>128</v>
      </c>
      <c r="AA39" s="682"/>
      <c r="AB39" s="682"/>
      <c r="AC39" s="682"/>
      <c r="AD39" s="683" t="s">
        <v>230</v>
      </c>
      <c r="AE39" s="683"/>
      <c r="AF39" s="683"/>
      <c r="AG39" s="683"/>
      <c r="AH39" s="683"/>
      <c r="AI39" s="683"/>
      <c r="AJ39" s="683"/>
      <c r="AK39" s="683"/>
      <c r="AL39" s="684" t="s">
        <v>230</v>
      </c>
      <c r="AM39" s="685"/>
      <c r="AN39" s="685"/>
      <c r="AO39" s="686"/>
      <c r="AQ39" s="757" t="s">
        <v>337</v>
      </c>
      <c r="AR39" s="758"/>
      <c r="AS39" s="758"/>
      <c r="AT39" s="758"/>
      <c r="AU39" s="758"/>
      <c r="AV39" s="758"/>
      <c r="AW39" s="758"/>
      <c r="AX39" s="758"/>
      <c r="AY39" s="759"/>
      <c r="AZ39" s="679" t="s">
        <v>230</v>
      </c>
      <c r="BA39" s="680"/>
      <c r="BB39" s="680"/>
      <c r="BC39" s="680"/>
      <c r="BD39" s="715"/>
      <c r="BE39" s="715"/>
      <c r="BF39" s="746"/>
      <c r="BG39" s="694" t="s">
        <v>338</v>
      </c>
      <c r="BH39" s="695"/>
      <c r="BI39" s="695"/>
      <c r="BJ39" s="695"/>
      <c r="BK39" s="695"/>
      <c r="BL39" s="695"/>
      <c r="BM39" s="695"/>
      <c r="BN39" s="695"/>
      <c r="BO39" s="695"/>
      <c r="BP39" s="695"/>
      <c r="BQ39" s="695"/>
      <c r="BR39" s="695"/>
      <c r="BS39" s="695"/>
      <c r="BT39" s="695"/>
      <c r="BU39" s="696"/>
      <c r="BV39" s="679">
        <v>869</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277936</v>
      </c>
      <c r="CS39" s="715"/>
      <c r="CT39" s="715"/>
      <c r="CU39" s="715"/>
      <c r="CV39" s="715"/>
      <c r="CW39" s="715"/>
      <c r="CX39" s="715"/>
      <c r="CY39" s="716"/>
      <c r="CZ39" s="684">
        <v>13.1</v>
      </c>
      <c r="DA39" s="713"/>
      <c r="DB39" s="713"/>
      <c r="DC39" s="717"/>
      <c r="DD39" s="688">
        <v>231936</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2">
      <c r="B40" s="676" t="s">
        <v>340</v>
      </c>
      <c r="C40" s="677"/>
      <c r="D40" s="677"/>
      <c r="E40" s="677"/>
      <c r="F40" s="677"/>
      <c r="G40" s="677"/>
      <c r="H40" s="677"/>
      <c r="I40" s="677"/>
      <c r="J40" s="677"/>
      <c r="K40" s="677"/>
      <c r="L40" s="677"/>
      <c r="M40" s="677"/>
      <c r="N40" s="677"/>
      <c r="O40" s="677"/>
      <c r="P40" s="677"/>
      <c r="Q40" s="678"/>
      <c r="R40" s="679" t="s">
        <v>230</v>
      </c>
      <c r="S40" s="680"/>
      <c r="T40" s="680"/>
      <c r="U40" s="680"/>
      <c r="V40" s="680"/>
      <c r="W40" s="680"/>
      <c r="X40" s="680"/>
      <c r="Y40" s="681"/>
      <c r="Z40" s="682" t="s">
        <v>230</v>
      </c>
      <c r="AA40" s="682"/>
      <c r="AB40" s="682"/>
      <c r="AC40" s="682"/>
      <c r="AD40" s="683" t="s">
        <v>230</v>
      </c>
      <c r="AE40" s="683"/>
      <c r="AF40" s="683"/>
      <c r="AG40" s="683"/>
      <c r="AH40" s="683"/>
      <c r="AI40" s="683"/>
      <c r="AJ40" s="683"/>
      <c r="AK40" s="683"/>
      <c r="AL40" s="684" t="s">
        <v>128</v>
      </c>
      <c r="AM40" s="685"/>
      <c r="AN40" s="685"/>
      <c r="AO40" s="686"/>
      <c r="AQ40" s="757" t="s">
        <v>341</v>
      </c>
      <c r="AR40" s="758"/>
      <c r="AS40" s="758"/>
      <c r="AT40" s="758"/>
      <c r="AU40" s="758"/>
      <c r="AV40" s="758"/>
      <c r="AW40" s="758"/>
      <c r="AX40" s="758"/>
      <c r="AY40" s="759"/>
      <c r="AZ40" s="679" t="s">
        <v>128</v>
      </c>
      <c r="BA40" s="680"/>
      <c r="BB40" s="680"/>
      <c r="BC40" s="680"/>
      <c r="BD40" s="715"/>
      <c r="BE40" s="715"/>
      <c r="BF40" s="746"/>
      <c r="BG40" s="760" t="s">
        <v>342</v>
      </c>
      <c r="BH40" s="761"/>
      <c r="BI40" s="761"/>
      <c r="BJ40" s="761"/>
      <c r="BK40" s="761"/>
      <c r="BL40" s="232"/>
      <c r="BM40" s="695" t="s">
        <v>343</v>
      </c>
      <c r="BN40" s="695"/>
      <c r="BO40" s="695"/>
      <c r="BP40" s="695"/>
      <c r="BQ40" s="695"/>
      <c r="BR40" s="695"/>
      <c r="BS40" s="695"/>
      <c r="BT40" s="695"/>
      <c r="BU40" s="696"/>
      <c r="BV40" s="679">
        <v>90</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t="s">
        <v>230</v>
      </c>
      <c r="CS40" s="680"/>
      <c r="CT40" s="680"/>
      <c r="CU40" s="680"/>
      <c r="CV40" s="680"/>
      <c r="CW40" s="680"/>
      <c r="CX40" s="680"/>
      <c r="CY40" s="681"/>
      <c r="CZ40" s="684" t="s">
        <v>128</v>
      </c>
      <c r="DA40" s="713"/>
      <c r="DB40" s="713"/>
      <c r="DC40" s="717"/>
      <c r="DD40" s="688" t="s">
        <v>230</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2">
      <c r="B41" s="676" t="s">
        <v>345</v>
      </c>
      <c r="C41" s="677"/>
      <c r="D41" s="677"/>
      <c r="E41" s="677"/>
      <c r="F41" s="677"/>
      <c r="G41" s="677"/>
      <c r="H41" s="677"/>
      <c r="I41" s="677"/>
      <c r="J41" s="677"/>
      <c r="K41" s="677"/>
      <c r="L41" s="677"/>
      <c r="M41" s="677"/>
      <c r="N41" s="677"/>
      <c r="O41" s="677"/>
      <c r="P41" s="677"/>
      <c r="Q41" s="678"/>
      <c r="R41" s="679" t="s">
        <v>230</v>
      </c>
      <c r="S41" s="680"/>
      <c r="T41" s="680"/>
      <c r="U41" s="680"/>
      <c r="V41" s="680"/>
      <c r="W41" s="680"/>
      <c r="X41" s="680"/>
      <c r="Y41" s="681"/>
      <c r="Z41" s="682" t="s">
        <v>230</v>
      </c>
      <c r="AA41" s="682"/>
      <c r="AB41" s="682"/>
      <c r="AC41" s="682"/>
      <c r="AD41" s="683" t="s">
        <v>128</v>
      </c>
      <c r="AE41" s="683"/>
      <c r="AF41" s="683"/>
      <c r="AG41" s="683"/>
      <c r="AH41" s="683"/>
      <c r="AI41" s="683"/>
      <c r="AJ41" s="683"/>
      <c r="AK41" s="683"/>
      <c r="AL41" s="684" t="s">
        <v>128</v>
      </c>
      <c r="AM41" s="685"/>
      <c r="AN41" s="685"/>
      <c r="AO41" s="686"/>
      <c r="AQ41" s="757" t="s">
        <v>346</v>
      </c>
      <c r="AR41" s="758"/>
      <c r="AS41" s="758"/>
      <c r="AT41" s="758"/>
      <c r="AU41" s="758"/>
      <c r="AV41" s="758"/>
      <c r="AW41" s="758"/>
      <c r="AX41" s="758"/>
      <c r="AY41" s="759"/>
      <c r="AZ41" s="679">
        <v>35792</v>
      </c>
      <c r="BA41" s="680"/>
      <c r="BB41" s="680"/>
      <c r="BC41" s="680"/>
      <c r="BD41" s="715"/>
      <c r="BE41" s="715"/>
      <c r="BF41" s="746"/>
      <c r="BG41" s="760"/>
      <c r="BH41" s="761"/>
      <c r="BI41" s="761"/>
      <c r="BJ41" s="761"/>
      <c r="BK41" s="761"/>
      <c r="BL41" s="232"/>
      <c r="BM41" s="695" t="s">
        <v>347</v>
      </c>
      <c r="BN41" s="695"/>
      <c r="BO41" s="695"/>
      <c r="BP41" s="695"/>
      <c r="BQ41" s="695"/>
      <c r="BR41" s="695"/>
      <c r="BS41" s="695"/>
      <c r="BT41" s="695"/>
      <c r="BU41" s="696"/>
      <c r="BV41" s="679" t="s">
        <v>230</v>
      </c>
      <c r="BW41" s="680"/>
      <c r="BX41" s="680"/>
      <c r="BY41" s="680"/>
      <c r="BZ41" s="680"/>
      <c r="CA41" s="680"/>
      <c r="CB41" s="689"/>
      <c r="CD41" s="694" t="s">
        <v>348</v>
      </c>
      <c r="CE41" s="695"/>
      <c r="CF41" s="695"/>
      <c r="CG41" s="695"/>
      <c r="CH41" s="695"/>
      <c r="CI41" s="695"/>
      <c r="CJ41" s="695"/>
      <c r="CK41" s="695"/>
      <c r="CL41" s="695"/>
      <c r="CM41" s="695"/>
      <c r="CN41" s="695"/>
      <c r="CO41" s="695"/>
      <c r="CP41" s="695"/>
      <c r="CQ41" s="696"/>
      <c r="CR41" s="679" t="s">
        <v>230</v>
      </c>
      <c r="CS41" s="715"/>
      <c r="CT41" s="715"/>
      <c r="CU41" s="715"/>
      <c r="CV41" s="715"/>
      <c r="CW41" s="715"/>
      <c r="CX41" s="715"/>
      <c r="CY41" s="716"/>
      <c r="CZ41" s="684" t="s">
        <v>230</v>
      </c>
      <c r="DA41" s="713"/>
      <c r="DB41" s="713"/>
      <c r="DC41" s="717"/>
      <c r="DD41" s="688" t="s">
        <v>128</v>
      </c>
      <c r="DE41" s="715"/>
      <c r="DF41" s="715"/>
      <c r="DG41" s="715"/>
      <c r="DH41" s="715"/>
      <c r="DI41" s="715"/>
      <c r="DJ41" s="715"/>
      <c r="DK41" s="716"/>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729" t="s">
        <v>349</v>
      </c>
      <c r="C42" s="730"/>
      <c r="D42" s="730"/>
      <c r="E42" s="730"/>
      <c r="F42" s="730"/>
      <c r="G42" s="730"/>
      <c r="H42" s="730"/>
      <c r="I42" s="730"/>
      <c r="J42" s="730"/>
      <c r="K42" s="730"/>
      <c r="L42" s="730"/>
      <c r="M42" s="730"/>
      <c r="N42" s="730"/>
      <c r="O42" s="730"/>
      <c r="P42" s="730"/>
      <c r="Q42" s="731"/>
      <c r="R42" s="764">
        <v>2355887</v>
      </c>
      <c r="S42" s="765"/>
      <c r="T42" s="765"/>
      <c r="U42" s="765"/>
      <c r="V42" s="765"/>
      <c r="W42" s="765"/>
      <c r="X42" s="765"/>
      <c r="Y42" s="773"/>
      <c r="Z42" s="774">
        <v>100</v>
      </c>
      <c r="AA42" s="774"/>
      <c r="AB42" s="774"/>
      <c r="AC42" s="774"/>
      <c r="AD42" s="775">
        <v>1420623</v>
      </c>
      <c r="AE42" s="775"/>
      <c r="AF42" s="775"/>
      <c r="AG42" s="775"/>
      <c r="AH42" s="775"/>
      <c r="AI42" s="775"/>
      <c r="AJ42" s="775"/>
      <c r="AK42" s="775"/>
      <c r="AL42" s="776">
        <v>100</v>
      </c>
      <c r="AM42" s="751"/>
      <c r="AN42" s="751"/>
      <c r="AO42" s="777"/>
      <c r="AQ42" s="778" t="s">
        <v>350</v>
      </c>
      <c r="AR42" s="779"/>
      <c r="AS42" s="779"/>
      <c r="AT42" s="779"/>
      <c r="AU42" s="779"/>
      <c r="AV42" s="779"/>
      <c r="AW42" s="779"/>
      <c r="AX42" s="779"/>
      <c r="AY42" s="780"/>
      <c r="AZ42" s="764">
        <v>64143</v>
      </c>
      <c r="BA42" s="765"/>
      <c r="BB42" s="765"/>
      <c r="BC42" s="765"/>
      <c r="BD42" s="750"/>
      <c r="BE42" s="750"/>
      <c r="BF42" s="752"/>
      <c r="BG42" s="762"/>
      <c r="BH42" s="763"/>
      <c r="BI42" s="763"/>
      <c r="BJ42" s="763"/>
      <c r="BK42" s="763"/>
      <c r="BL42" s="233"/>
      <c r="BM42" s="705" t="s">
        <v>351</v>
      </c>
      <c r="BN42" s="705"/>
      <c r="BO42" s="705"/>
      <c r="BP42" s="705"/>
      <c r="BQ42" s="705"/>
      <c r="BR42" s="705"/>
      <c r="BS42" s="705"/>
      <c r="BT42" s="705"/>
      <c r="BU42" s="706"/>
      <c r="BV42" s="764">
        <v>290</v>
      </c>
      <c r="BW42" s="765"/>
      <c r="BX42" s="765"/>
      <c r="BY42" s="765"/>
      <c r="BZ42" s="765"/>
      <c r="CA42" s="765"/>
      <c r="CB42" s="772"/>
      <c r="CD42" s="676" t="s">
        <v>352</v>
      </c>
      <c r="CE42" s="677"/>
      <c r="CF42" s="677"/>
      <c r="CG42" s="677"/>
      <c r="CH42" s="677"/>
      <c r="CI42" s="677"/>
      <c r="CJ42" s="677"/>
      <c r="CK42" s="677"/>
      <c r="CL42" s="677"/>
      <c r="CM42" s="677"/>
      <c r="CN42" s="677"/>
      <c r="CO42" s="677"/>
      <c r="CP42" s="677"/>
      <c r="CQ42" s="678"/>
      <c r="CR42" s="679">
        <v>278932</v>
      </c>
      <c r="CS42" s="680"/>
      <c r="CT42" s="680"/>
      <c r="CU42" s="680"/>
      <c r="CV42" s="680"/>
      <c r="CW42" s="680"/>
      <c r="CX42" s="680"/>
      <c r="CY42" s="681"/>
      <c r="CZ42" s="684">
        <v>13.2</v>
      </c>
      <c r="DA42" s="685"/>
      <c r="DB42" s="685"/>
      <c r="DC42" s="697"/>
      <c r="DD42" s="688">
        <v>222396</v>
      </c>
      <c r="DE42" s="680"/>
      <c r="DF42" s="680"/>
      <c r="DG42" s="680"/>
      <c r="DH42" s="680"/>
      <c r="DI42" s="680"/>
      <c r="DJ42" s="680"/>
      <c r="DK42" s="681"/>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V43" s="234"/>
      <c r="BW43" s="234"/>
      <c r="BX43" s="234"/>
      <c r="BY43" s="234"/>
      <c r="BZ43" s="234"/>
      <c r="CA43" s="234"/>
      <c r="CB43" s="234"/>
      <c r="CD43" s="676" t="s">
        <v>353</v>
      </c>
      <c r="CE43" s="677"/>
      <c r="CF43" s="677"/>
      <c r="CG43" s="677"/>
      <c r="CH43" s="677"/>
      <c r="CI43" s="677"/>
      <c r="CJ43" s="677"/>
      <c r="CK43" s="677"/>
      <c r="CL43" s="677"/>
      <c r="CM43" s="677"/>
      <c r="CN43" s="677"/>
      <c r="CO43" s="677"/>
      <c r="CP43" s="677"/>
      <c r="CQ43" s="678"/>
      <c r="CR43" s="679">
        <v>13603</v>
      </c>
      <c r="CS43" s="715"/>
      <c r="CT43" s="715"/>
      <c r="CU43" s="715"/>
      <c r="CV43" s="715"/>
      <c r="CW43" s="715"/>
      <c r="CX43" s="715"/>
      <c r="CY43" s="716"/>
      <c r="CZ43" s="684">
        <v>0.6</v>
      </c>
      <c r="DA43" s="713"/>
      <c r="DB43" s="713"/>
      <c r="DC43" s="717"/>
      <c r="DD43" s="688">
        <v>13603</v>
      </c>
      <c r="DE43" s="715"/>
      <c r="DF43" s="715"/>
      <c r="DG43" s="715"/>
      <c r="DH43" s="715"/>
      <c r="DI43" s="715"/>
      <c r="DJ43" s="715"/>
      <c r="DK43" s="716"/>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CD44" s="791" t="s">
        <v>301</v>
      </c>
      <c r="CE44" s="792"/>
      <c r="CF44" s="676" t="s">
        <v>354</v>
      </c>
      <c r="CG44" s="677"/>
      <c r="CH44" s="677"/>
      <c r="CI44" s="677"/>
      <c r="CJ44" s="677"/>
      <c r="CK44" s="677"/>
      <c r="CL44" s="677"/>
      <c r="CM44" s="677"/>
      <c r="CN44" s="677"/>
      <c r="CO44" s="677"/>
      <c r="CP44" s="677"/>
      <c r="CQ44" s="678"/>
      <c r="CR44" s="679">
        <v>278932</v>
      </c>
      <c r="CS44" s="680"/>
      <c r="CT44" s="680"/>
      <c r="CU44" s="680"/>
      <c r="CV44" s="680"/>
      <c r="CW44" s="680"/>
      <c r="CX44" s="680"/>
      <c r="CY44" s="681"/>
      <c r="CZ44" s="684">
        <v>13.2</v>
      </c>
      <c r="DA44" s="685"/>
      <c r="DB44" s="685"/>
      <c r="DC44" s="697"/>
      <c r="DD44" s="688">
        <v>222396</v>
      </c>
      <c r="DE44" s="680"/>
      <c r="DF44" s="680"/>
      <c r="DG44" s="680"/>
      <c r="DH44" s="680"/>
      <c r="DI44" s="680"/>
      <c r="DJ44" s="680"/>
      <c r="DK44" s="681"/>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CD45" s="793"/>
      <c r="CE45" s="794"/>
      <c r="CF45" s="676" t="s">
        <v>355</v>
      </c>
      <c r="CG45" s="677"/>
      <c r="CH45" s="677"/>
      <c r="CI45" s="677"/>
      <c r="CJ45" s="677"/>
      <c r="CK45" s="677"/>
      <c r="CL45" s="677"/>
      <c r="CM45" s="677"/>
      <c r="CN45" s="677"/>
      <c r="CO45" s="677"/>
      <c r="CP45" s="677"/>
      <c r="CQ45" s="678"/>
      <c r="CR45" s="679">
        <v>32066</v>
      </c>
      <c r="CS45" s="715"/>
      <c r="CT45" s="715"/>
      <c r="CU45" s="715"/>
      <c r="CV45" s="715"/>
      <c r="CW45" s="715"/>
      <c r="CX45" s="715"/>
      <c r="CY45" s="716"/>
      <c r="CZ45" s="684">
        <v>1.5</v>
      </c>
      <c r="DA45" s="713"/>
      <c r="DB45" s="713"/>
      <c r="DC45" s="717"/>
      <c r="DD45" s="688">
        <v>14569</v>
      </c>
      <c r="DE45" s="715"/>
      <c r="DF45" s="715"/>
      <c r="DG45" s="715"/>
      <c r="DH45" s="715"/>
      <c r="DI45" s="715"/>
      <c r="DJ45" s="715"/>
      <c r="DK45" s="716"/>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26" t="s">
        <v>356</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793"/>
      <c r="CE46" s="794"/>
      <c r="CF46" s="676" t="s">
        <v>357</v>
      </c>
      <c r="CG46" s="677"/>
      <c r="CH46" s="677"/>
      <c r="CI46" s="677"/>
      <c r="CJ46" s="677"/>
      <c r="CK46" s="677"/>
      <c r="CL46" s="677"/>
      <c r="CM46" s="677"/>
      <c r="CN46" s="677"/>
      <c r="CO46" s="677"/>
      <c r="CP46" s="677"/>
      <c r="CQ46" s="678"/>
      <c r="CR46" s="679">
        <v>246866</v>
      </c>
      <c r="CS46" s="680"/>
      <c r="CT46" s="680"/>
      <c r="CU46" s="680"/>
      <c r="CV46" s="680"/>
      <c r="CW46" s="680"/>
      <c r="CX46" s="680"/>
      <c r="CY46" s="681"/>
      <c r="CZ46" s="684">
        <v>11.7</v>
      </c>
      <c r="DA46" s="685"/>
      <c r="DB46" s="685"/>
      <c r="DC46" s="697"/>
      <c r="DD46" s="688">
        <v>207827</v>
      </c>
      <c r="DE46" s="680"/>
      <c r="DF46" s="680"/>
      <c r="DG46" s="680"/>
      <c r="DH46" s="680"/>
      <c r="DI46" s="680"/>
      <c r="DJ46" s="680"/>
      <c r="DK46" s="681"/>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36" t="s">
        <v>358</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793"/>
      <c r="CE47" s="794"/>
      <c r="CF47" s="676" t="s">
        <v>359</v>
      </c>
      <c r="CG47" s="677"/>
      <c r="CH47" s="677"/>
      <c r="CI47" s="677"/>
      <c r="CJ47" s="677"/>
      <c r="CK47" s="677"/>
      <c r="CL47" s="677"/>
      <c r="CM47" s="677"/>
      <c r="CN47" s="677"/>
      <c r="CO47" s="677"/>
      <c r="CP47" s="677"/>
      <c r="CQ47" s="678"/>
      <c r="CR47" s="679" t="s">
        <v>230</v>
      </c>
      <c r="CS47" s="715"/>
      <c r="CT47" s="715"/>
      <c r="CU47" s="715"/>
      <c r="CV47" s="715"/>
      <c r="CW47" s="715"/>
      <c r="CX47" s="715"/>
      <c r="CY47" s="716"/>
      <c r="CZ47" s="684" t="s">
        <v>230</v>
      </c>
      <c r="DA47" s="713"/>
      <c r="DB47" s="713"/>
      <c r="DC47" s="717"/>
      <c r="DD47" s="688" t="s">
        <v>230</v>
      </c>
      <c r="DE47" s="715"/>
      <c r="DF47" s="715"/>
      <c r="DG47" s="715"/>
      <c r="DH47" s="715"/>
      <c r="DI47" s="715"/>
      <c r="DJ47" s="715"/>
      <c r="DK47" s="716"/>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37" t="s">
        <v>360</v>
      </c>
      <c r="CD48" s="795"/>
      <c r="CE48" s="796"/>
      <c r="CF48" s="676" t="s">
        <v>361</v>
      </c>
      <c r="CG48" s="677"/>
      <c r="CH48" s="677"/>
      <c r="CI48" s="677"/>
      <c r="CJ48" s="677"/>
      <c r="CK48" s="677"/>
      <c r="CL48" s="677"/>
      <c r="CM48" s="677"/>
      <c r="CN48" s="677"/>
      <c r="CO48" s="677"/>
      <c r="CP48" s="677"/>
      <c r="CQ48" s="678"/>
      <c r="CR48" s="679" t="s">
        <v>230</v>
      </c>
      <c r="CS48" s="680"/>
      <c r="CT48" s="680"/>
      <c r="CU48" s="680"/>
      <c r="CV48" s="680"/>
      <c r="CW48" s="680"/>
      <c r="CX48" s="680"/>
      <c r="CY48" s="681"/>
      <c r="CZ48" s="684" t="s">
        <v>230</v>
      </c>
      <c r="DA48" s="685"/>
      <c r="DB48" s="685"/>
      <c r="DC48" s="697"/>
      <c r="DD48" s="688" t="s">
        <v>230</v>
      </c>
      <c r="DE48" s="680"/>
      <c r="DF48" s="680"/>
      <c r="DG48" s="680"/>
      <c r="DH48" s="680"/>
      <c r="DI48" s="680"/>
      <c r="DJ48" s="680"/>
      <c r="DK48" s="681"/>
      <c r="DL48" s="766"/>
      <c r="DM48" s="767"/>
      <c r="DN48" s="767"/>
      <c r="DO48" s="767"/>
      <c r="DP48" s="767"/>
      <c r="DQ48" s="767"/>
      <c r="DR48" s="767"/>
      <c r="DS48" s="767"/>
      <c r="DT48" s="767"/>
      <c r="DU48" s="767"/>
      <c r="DV48" s="768"/>
      <c r="DW48" s="769"/>
      <c r="DX48" s="770"/>
      <c r="DY48" s="770"/>
      <c r="DZ48" s="770"/>
      <c r="EA48" s="770"/>
      <c r="EB48" s="770"/>
      <c r="EC48" s="771"/>
    </row>
    <row r="49" spans="82:133" ht="11.25" customHeight="1" x14ac:dyDescent="0.2">
      <c r="CD49" s="729" t="s">
        <v>362</v>
      </c>
      <c r="CE49" s="730"/>
      <c r="CF49" s="730"/>
      <c r="CG49" s="730"/>
      <c r="CH49" s="730"/>
      <c r="CI49" s="730"/>
      <c r="CJ49" s="730"/>
      <c r="CK49" s="730"/>
      <c r="CL49" s="730"/>
      <c r="CM49" s="730"/>
      <c r="CN49" s="730"/>
      <c r="CO49" s="730"/>
      <c r="CP49" s="730"/>
      <c r="CQ49" s="731"/>
      <c r="CR49" s="764">
        <v>2118710</v>
      </c>
      <c r="CS49" s="750"/>
      <c r="CT49" s="750"/>
      <c r="CU49" s="750"/>
      <c r="CV49" s="750"/>
      <c r="CW49" s="750"/>
      <c r="CX49" s="750"/>
      <c r="CY49" s="781"/>
      <c r="CZ49" s="776">
        <v>100</v>
      </c>
      <c r="DA49" s="782"/>
      <c r="DB49" s="782"/>
      <c r="DC49" s="783"/>
      <c r="DD49" s="784">
        <v>1740069</v>
      </c>
      <c r="DE49" s="750"/>
      <c r="DF49" s="750"/>
      <c r="DG49" s="750"/>
      <c r="DH49" s="750"/>
      <c r="DI49" s="750"/>
      <c r="DJ49" s="750"/>
      <c r="DK49" s="781"/>
      <c r="DL49" s="785"/>
      <c r="DM49" s="786"/>
      <c r="DN49" s="786"/>
      <c r="DO49" s="786"/>
      <c r="DP49" s="786"/>
      <c r="DQ49" s="786"/>
      <c r="DR49" s="786"/>
      <c r="DS49" s="786"/>
      <c r="DT49" s="786"/>
      <c r="DU49" s="786"/>
      <c r="DV49" s="787"/>
      <c r="DW49" s="788"/>
      <c r="DX49" s="789"/>
      <c r="DY49" s="789"/>
      <c r="DZ49" s="789"/>
      <c r="EA49" s="789"/>
      <c r="EB49" s="789"/>
      <c r="EC49" s="790"/>
    </row>
  </sheetData>
  <sheetProtection algorithmName="SHA-512" hashValue="LMfiWjmNPslIy3Nm+vGhj8lYm12+iPfUvslS7MqMyHg19AIVrXyneLLrm48s+93jXRFUu5Tbn+W31x6/Pp2a5g==" saltValue="BdAdQ57s5QJ3abCnmQfar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6" customWidth="1"/>
    <col min="131" max="131" width="1.6640625" style="286" customWidth="1"/>
    <col min="132" max="16384" width="9" style="286" hidden="1"/>
  </cols>
  <sheetData>
    <row r="1" spans="1:131" s="244" customFormat="1" ht="11.25" customHeight="1" thickBot="1" x14ac:dyDescent="0.25">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5">
      <c r="A2" s="245" t="s">
        <v>363</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826" t="s">
        <v>364</v>
      </c>
      <c r="DK2" s="827"/>
      <c r="DL2" s="827"/>
      <c r="DM2" s="827"/>
      <c r="DN2" s="827"/>
      <c r="DO2" s="828"/>
      <c r="DP2" s="246"/>
      <c r="DQ2" s="826" t="s">
        <v>365</v>
      </c>
      <c r="DR2" s="827"/>
      <c r="DS2" s="827"/>
      <c r="DT2" s="827"/>
      <c r="DU2" s="827"/>
      <c r="DV2" s="827"/>
      <c r="DW2" s="827"/>
      <c r="DX2" s="827"/>
      <c r="DY2" s="827"/>
      <c r="DZ2" s="828"/>
      <c r="EA2" s="247"/>
    </row>
    <row r="3" spans="1:131" s="244" customFormat="1" ht="11.25" customHeight="1" x14ac:dyDescent="0.2">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5">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49"/>
      <c r="BA4" s="249"/>
      <c r="BB4" s="249"/>
      <c r="BC4" s="249"/>
      <c r="BD4" s="249"/>
      <c r="BE4" s="250"/>
      <c r="BF4" s="250"/>
      <c r="BG4" s="250"/>
      <c r="BH4" s="250"/>
      <c r="BI4" s="250"/>
      <c r="BJ4" s="250"/>
      <c r="BK4" s="250"/>
      <c r="BL4" s="250"/>
      <c r="BM4" s="250"/>
      <c r="BN4" s="250"/>
      <c r="BO4" s="250"/>
      <c r="BP4" s="250"/>
      <c r="BQ4" s="249" t="s">
        <v>367</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2">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3"/>
      <c r="BA5" s="253"/>
      <c r="BB5" s="253"/>
      <c r="BC5" s="253"/>
      <c r="BD5" s="253"/>
      <c r="BE5" s="254"/>
      <c r="BF5" s="254"/>
      <c r="BG5" s="254"/>
      <c r="BH5" s="254"/>
      <c r="BI5" s="254"/>
      <c r="BJ5" s="254"/>
      <c r="BK5" s="254"/>
      <c r="BL5" s="254"/>
      <c r="BM5" s="254"/>
      <c r="BN5" s="254"/>
      <c r="BO5" s="254"/>
      <c r="BP5" s="254"/>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1"/>
    </row>
    <row r="6" spans="1:131" s="252"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49"/>
      <c r="BA6" s="249"/>
      <c r="BB6" s="249"/>
      <c r="BC6" s="249"/>
      <c r="BD6" s="249"/>
      <c r="BE6" s="250"/>
      <c r="BF6" s="250"/>
      <c r="BG6" s="250"/>
      <c r="BH6" s="250"/>
      <c r="BI6" s="250"/>
      <c r="BJ6" s="250"/>
      <c r="BK6" s="250"/>
      <c r="BL6" s="250"/>
      <c r="BM6" s="250"/>
      <c r="BN6" s="250"/>
      <c r="BO6" s="250"/>
      <c r="BP6" s="250"/>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1"/>
    </row>
    <row r="7" spans="1:131" s="252" customFormat="1" ht="26.25" customHeight="1" thickTop="1" x14ac:dyDescent="0.2">
      <c r="A7" s="255">
        <v>1</v>
      </c>
      <c r="B7" s="811" t="s">
        <v>385</v>
      </c>
      <c r="C7" s="812"/>
      <c r="D7" s="812"/>
      <c r="E7" s="812"/>
      <c r="F7" s="812"/>
      <c r="G7" s="812"/>
      <c r="H7" s="812"/>
      <c r="I7" s="812"/>
      <c r="J7" s="812"/>
      <c r="K7" s="812"/>
      <c r="L7" s="812"/>
      <c r="M7" s="812"/>
      <c r="N7" s="812"/>
      <c r="O7" s="812"/>
      <c r="P7" s="813"/>
      <c r="Q7" s="814">
        <v>2356</v>
      </c>
      <c r="R7" s="815"/>
      <c r="S7" s="815"/>
      <c r="T7" s="815"/>
      <c r="U7" s="815"/>
      <c r="V7" s="815">
        <v>2119</v>
      </c>
      <c r="W7" s="815"/>
      <c r="X7" s="815"/>
      <c r="Y7" s="815"/>
      <c r="Z7" s="815"/>
      <c r="AA7" s="815">
        <v>237</v>
      </c>
      <c r="AB7" s="815"/>
      <c r="AC7" s="815"/>
      <c r="AD7" s="815"/>
      <c r="AE7" s="816"/>
      <c r="AF7" s="817">
        <v>200</v>
      </c>
      <c r="AG7" s="818"/>
      <c r="AH7" s="818"/>
      <c r="AI7" s="818"/>
      <c r="AJ7" s="819"/>
      <c r="AK7" s="854">
        <v>0</v>
      </c>
      <c r="AL7" s="855"/>
      <c r="AM7" s="855"/>
      <c r="AN7" s="855"/>
      <c r="AO7" s="855"/>
      <c r="AP7" s="855">
        <v>362</v>
      </c>
      <c r="AQ7" s="855"/>
      <c r="AR7" s="855"/>
      <c r="AS7" s="855"/>
      <c r="AT7" s="855"/>
      <c r="AU7" s="856"/>
      <c r="AV7" s="856"/>
      <c r="AW7" s="856"/>
      <c r="AX7" s="856"/>
      <c r="AY7" s="857"/>
      <c r="AZ7" s="249"/>
      <c r="BA7" s="249"/>
      <c r="BB7" s="249"/>
      <c r="BC7" s="249"/>
      <c r="BD7" s="249"/>
      <c r="BE7" s="250"/>
      <c r="BF7" s="250"/>
      <c r="BG7" s="250"/>
      <c r="BH7" s="250"/>
      <c r="BI7" s="250"/>
      <c r="BJ7" s="250"/>
      <c r="BK7" s="250"/>
      <c r="BL7" s="250"/>
      <c r="BM7" s="250"/>
      <c r="BN7" s="250"/>
      <c r="BO7" s="250"/>
      <c r="BP7" s="250"/>
      <c r="BQ7" s="256">
        <v>1</v>
      </c>
      <c r="BR7" s="257"/>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1"/>
    </row>
    <row r="8" spans="1:131" s="252" customFormat="1" ht="26.25" customHeight="1" x14ac:dyDescent="0.2">
      <c r="A8" s="258">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49"/>
      <c r="BA8" s="249"/>
      <c r="BB8" s="249"/>
      <c r="BC8" s="249"/>
      <c r="BD8" s="249"/>
      <c r="BE8" s="250"/>
      <c r="BF8" s="250"/>
      <c r="BG8" s="250"/>
      <c r="BH8" s="250"/>
      <c r="BI8" s="250"/>
      <c r="BJ8" s="250"/>
      <c r="BK8" s="250"/>
      <c r="BL8" s="250"/>
      <c r="BM8" s="250"/>
      <c r="BN8" s="250"/>
      <c r="BO8" s="250"/>
      <c r="BP8" s="250"/>
      <c r="BQ8" s="259">
        <v>2</v>
      </c>
      <c r="BR8" s="260"/>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1"/>
    </row>
    <row r="9" spans="1:131" s="252" customFormat="1" ht="26.25" customHeight="1" x14ac:dyDescent="0.2">
      <c r="A9" s="258">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49"/>
      <c r="BA9" s="249"/>
      <c r="BB9" s="249"/>
      <c r="BC9" s="249"/>
      <c r="BD9" s="249"/>
      <c r="BE9" s="250"/>
      <c r="BF9" s="250"/>
      <c r="BG9" s="250"/>
      <c r="BH9" s="250"/>
      <c r="BI9" s="250"/>
      <c r="BJ9" s="250"/>
      <c r="BK9" s="250"/>
      <c r="BL9" s="250"/>
      <c r="BM9" s="250"/>
      <c r="BN9" s="250"/>
      <c r="BO9" s="250"/>
      <c r="BP9" s="250"/>
      <c r="BQ9" s="259">
        <v>3</v>
      </c>
      <c r="BR9" s="260"/>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1"/>
    </row>
    <row r="10" spans="1:131" s="252" customFormat="1" ht="26.25" customHeight="1" x14ac:dyDescent="0.2">
      <c r="A10" s="258">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49"/>
      <c r="BA10" s="249"/>
      <c r="BB10" s="249"/>
      <c r="BC10" s="249"/>
      <c r="BD10" s="249"/>
      <c r="BE10" s="250"/>
      <c r="BF10" s="250"/>
      <c r="BG10" s="250"/>
      <c r="BH10" s="250"/>
      <c r="BI10" s="250"/>
      <c r="BJ10" s="250"/>
      <c r="BK10" s="250"/>
      <c r="BL10" s="250"/>
      <c r="BM10" s="250"/>
      <c r="BN10" s="250"/>
      <c r="BO10" s="250"/>
      <c r="BP10" s="250"/>
      <c r="BQ10" s="259">
        <v>4</v>
      </c>
      <c r="BR10" s="260"/>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1"/>
    </row>
    <row r="11" spans="1:131" s="252" customFormat="1" ht="26.25" customHeight="1" x14ac:dyDescent="0.2">
      <c r="A11" s="258">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49"/>
      <c r="BA11" s="249"/>
      <c r="BB11" s="249"/>
      <c r="BC11" s="249"/>
      <c r="BD11" s="249"/>
      <c r="BE11" s="250"/>
      <c r="BF11" s="250"/>
      <c r="BG11" s="250"/>
      <c r="BH11" s="250"/>
      <c r="BI11" s="250"/>
      <c r="BJ11" s="250"/>
      <c r="BK11" s="250"/>
      <c r="BL11" s="250"/>
      <c r="BM11" s="250"/>
      <c r="BN11" s="250"/>
      <c r="BO11" s="250"/>
      <c r="BP11" s="250"/>
      <c r="BQ11" s="259">
        <v>5</v>
      </c>
      <c r="BR11" s="260"/>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1"/>
    </row>
    <row r="12" spans="1:131" s="252" customFormat="1" ht="26.25" customHeight="1" x14ac:dyDescent="0.2">
      <c r="A12" s="258">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49"/>
      <c r="BA12" s="249"/>
      <c r="BB12" s="249"/>
      <c r="BC12" s="249"/>
      <c r="BD12" s="249"/>
      <c r="BE12" s="250"/>
      <c r="BF12" s="250"/>
      <c r="BG12" s="250"/>
      <c r="BH12" s="250"/>
      <c r="BI12" s="250"/>
      <c r="BJ12" s="250"/>
      <c r="BK12" s="250"/>
      <c r="BL12" s="250"/>
      <c r="BM12" s="250"/>
      <c r="BN12" s="250"/>
      <c r="BO12" s="250"/>
      <c r="BP12" s="250"/>
      <c r="BQ12" s="259">
        <v>6</v>
      </c>
      <c r="BR12" s="260"/>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1"/>
    </row>
    <row r="13" spans="1:131" s="252" customFormat="1" ht="26.25" customHeight="1" x14ac:dyDescent="0.2">
      <c r="A13" s="258">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49"/>
      <c r="BA13" s="249"/>
      <c r="BB13" s="249"/>
      <c r="BC13" s="249"/>
      <c r="BD13" s="249"/>
      <c r="BE13" s="250"/>
      <c r="BF13" s="250"/>
      <c r="BG13" s="250"/>
      <c r="BH13" s="250"/>
      <c r="BI13" s="250"/>
      <c r="BJ13" s="250"/>
      <c r="BK13" s="250"/>
      <c r="BL13" s="250"/>
      <c r="BM13" s="250"/>
      <c r="BN13" s="250"/>
      <c r="BO13" s="250"/>
      <c r="BP13" s="250"/>
      <c r="BQ13" s="259">
        <v>7</v>
      </c>
      <c r="BR13" s="260"/>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1"/>
    </row>
    <row r="14" spans="1:131" s="252" customFormat="1" ht="26.25" customHeight="1" x14ac:dyDescent="0.2">
      <c r="A14" s="258">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49"/>
      <c r="BA14" s="249"/>
      <c r="BB14" s="249"/>
      <c r="BC14" s="249"/>
      <c r="BD14" s="249"/>
      <c r="BE14" s="250"/>
      <c r="BF14" s="250"/>
      <c r="BG14" s="250"/>
      <c r="BH14" s="250"/>
      <c r="BI14" s="250"/>
      <c r="BJ14" s="250"/>
      <c r="BK14" s="250"/>
      <c r="BL14" s="250"/>
      <c r="BM14" s="250"/>
      <c r="BN14" s="250"/>
      <c r="BO14" s="250"/>
      <c r="BP14" s="250"/>
      <c r="BQ14" s="259">
        <v>8</v>
      </c>
      <c r="BR14" s="260"/>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1"/>
    </row>
    <row r="15" spans="1:131" s="252" customFormat="1" ht="26.25" customHeight="1" x14ac:dyDescent="0.2">
      <c r="A15" s="258">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49"/>
      <c r="BA15" s="249"/>
      <c r="BB15" s="249"/>
      <c r="BC15" s="249"/>
      <c r="BD15" s="249"/>
      <c r="BE15" s="250"/>
      <c r="BF15" s="250"/>
      <c r="BG15" s="250"/>
      <c r="BH15" s="250"/>
      <c r="BI15" s="250"/>
      <c r="BJ15" s="250"/>
      <c r="BK15" s="250"/>
      <c r="BL15" s="250"/>
      <c r="BM15" s="250"/>
      <c r="BN15" s="250"/>
      <c r="BO15" s="250"/>
      <c r="BP15" s="250"/>
      <c r="BQ15" s="259">
        <v>9</v>
      </c>
      <c r="BR15" s="260"/>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1"/>
    </row>
    <row r="16" spans="1:131" s="252" customFormat="1" ht="26.25" customHeight="1" x14ac:dyDescent="0.2">
      <c r="A16" s="258">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49"/>
      <c r="BA16" s="249"/>
      <c r="BB16" s="249"/>
      <c r="BC16" s="249"/>
      <c r="BD16" s="249"/>
      <c r="BE16" s="250"/>
      <c r="BF16" s="250"/>
      <c r="BG16" s="250"/>
      <c r="BH16" s="250"/>
      <c r="BI16" s="250"/>
      <c r="BJ16" s="250"/>
      <c r="BK16" s="250"/>
      <c r="BL16" s="250"/>
      <c r="BM16" s="250"/>
      <c r="BN16" s="250"/>
      <c r="BO16" s="250"/>
      <c r="BP16" s="250"/>
      <c r="BQ16" s="259">
        <v>10</v>
      </c>
      <c r="BR16" s="260"/>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1"/>
    </row>
    <row r="17" spans="1:131" s="252" customFormat="1" ht="26.25" customHeight="1" x14ac:dyDescent="0.2">
      <c r="A17" s="258">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49"/>
      <c r="BA17" s="249"/>
      <c r="BB17" s="249"/>
      <c r="BC17" s="249"/>
      <c r="BD17" s="249"/>
      <c r="BE17" s="250"/>
      <c r="BF17" s="250"/>
      <c r="BG17" s="250"/>
      <c r="BH17" s="250"/>
      <c r="BI17" s="250"/>
      <c r="BJ17" s="250"/>
      <c r="BK17" s="250"/>
      <c r="BL17" s="250"/>
      <c r="BM17" s="250"/>
      <c r="BN17" s="250"/>
      <c r="BO17" s="250"/>
      <c r="BP17" s="250"/>
      <c r="BQ17" s="259">
        <v>11</v>
      </c>
      <c r="BR17" s="260"/>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1"/>
    </row>
    <row r="18" spans="1:131" s="252" customFormat="1" ht="26.25" customHeight="1" x14ac:dyDescent="0.2">
      <c r="A18" s="258">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49"/>
      <c r="BA18" s="249"/>
      <c r="BB18" s="249"/>
      <c r="BC18" s="249"/>
      <c r="BD18" s="249"/>
      <c r="BE18" s="250"/>
      <c r="BF18" s="250"/>
      <c r="BG18" s="250"/>
      <c r="BH18" s="250"/>
      <c r="BI18" s="250"/>
      <c r="BJ18" s="250"/>
      <c r="BK18" s="250"/>
      <c r="BL18" s="250"/>
      <c r="BM18" s="250"/>
      <c r="BN18" s="250"/>
      <c r="BO18" s="250"/>
      <c r="BP18" s="250"/>
      <c r="BQ18" s="259">
        <v>12</v>
      </c>
      <c r="BR18" s="260"/>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1"/>
    </row>
    <row r="19" spans="1:131" s="252" customFormat="1" ht="26.25" customHeight="1" x14ac:dyDescent="0.2">
      <c r="A19" s="258">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49"/>
      <c r="BA19" s="249"/>
      <c r="BB19" s="249"/>
      <c r="BC19" s="249"/>
      <c r="BD19" s="249"/>
      <c r="BE19" s="250"/>
      <c r="BF19" s="250"/>
      <c r="BG19" s="250"/>
      <c r="BH19" s="250"/>
      <c r="BI19" s="250"/>
      <c r="BJ19" s="250"/>
      <c r="BK19" s="250"/>
      <c r="BL19" s="250"/>
      <c r="BM19" s="250"/>
      <c r="BN19" s="250"/>
      <c r="BO19" s="250"/>
      <c r="BP19" s="250"/>
      <c r="BQ19" s="259">
        <v>13</v>
      </c>
      <c r="BR19" s="260"/>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1"/>
    </row>
    <row r="20" spans="1:131" s="252" customFormat="1" ht="26.25" customHeight="1" x14ac:dyDescent="0.2">
      <c r="A20" s="258">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49"/>
      <c r="BA20" s="249"/>
      <c r="BB20" s="249"/>
      <c r="BC20" s="249"/>
      <c r="BD20" s="249"/>
      <c r="BE20" s="250"/>
      <c r="BF20" s="250"/>
      <c r="BG20" s="250"/>
      <c r="BH20" s="250"/>
      <c r="BI20" s="250"/>
      <c r="BJ20" s="250"/>
      <c r="BK20" s="250"/>
      <c r="BL20" s="250"/>
      <c r="BM20" s="250"/>
      <c r="BN20" s="250"/>
      <c r="BO20" s="250"/>
      <c r="BP20" s="250"/>
      <c r="BQ20" s="259">
        <v>14</v>
      </c>
      <c r="BR20" s="260"/>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1"/>
    </row>
    <row r="21" spans="1:131" s="252" customFormat="1" ht="26.25" customHeight="1" thickBot="1" x14ac:dyDescent="0.25">
      <c r="A21" s="258">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49"/>
      <c r="BA21" s="249"/>
      <c r="BB21" s="249"/>
      <c r="BC21" s="249"/>
      <c r="BD21" s="249"/>
      <c r="BE21" s="250"/>
      <c r="BF21" s="250"/>
      <c r="BG21" s="250"/>
      <c r="BH21" s="250"/>
      <c r="BI21" s="250"/>
      <c r="BJ21" s="250"/>
      <c r="BK21" s="250"/>
      <c r="BL21" s="250"/>
      <c r="BM21" s="250"/>
      <c r="BN21" s="250"/>
      <c r="BO21" s="250"/>
      <c r="BP21" s="250"/>
      <c r="BQ21" s="259">
        <v>15</v>
      </c>
      <c r="BR21" s="260"/>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1"/>
    </row>
    <row r="22" spans="1:131" s="252" customFormat="1" ht="26.25" customHeight="1" x14ac:dyDescent="0.2">
      <c r="A22" s="258">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0"/>
      <c r="BF22" s="250"/>
      <c r="BG22" s="250"/>
      <c r="BH22" s="250"/>
      <c r="BI22" s="250"/>
      <c r="BJ22" s="250"/>
      <c r="BK22" s="250"/>
      <c r="BL22" s="250"/>
      <c r="BM22" s="250"/>
      <c r="BN22" s="250"/>
      <c r="BO22" s="250"/>
      <c r="BP22" s="250"/>
      <c r="BQ22" s="259">
        <v>16</v>
      </c>
      <c r="BR22" s="260"/>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1"/>
    </row>
    <row r="23" spans="1:131" s="252" customFormat="1" ht="26.25" customHeight="1" thickBot="1" x14ac:dyDescent="0.25">
      <c r="A23" s="261" t="s">
        <v>387</v>
      </c>
      <c r="B23" s="870" t="s">
        <v>388</v>
      </c>
      <c r="C23" s="871"/>
      <c r="D23" s="871"/>
      <c r="E23" s="871"/>
      <c r="F23" s="871"/>
      <c r="G23" s="871"/>
      <c r="H23" s="871"/>
      <c r="I23" s="871"/>
      <c r="J23" s="871"/>
      <c r="K23" s="871"/>
      <c r="L23" s="871"/>
      <c r="M23" s="871"/>
      <c r="N23" s="871"/>
      <c r="O23" s="871"/>
      <c r="P23" s="872"/>
      <c r="Q23" s="873">
        <v>2356</v>
      </c>
      <c r="R23" s="874"/>
      <c r="S23" s="874"/>
      <c r="T23" s="874"/>
      <c r="U23" s="874"/>
      <c r="V23" s="874">
        <v>2119</v>
      </c>
      <c r="W23" s="874"/>
      <c r="X23" s="874"/>
      <c r="Y23" s="874"/>
      <c r="Z23" s="874"/>
      <c r="AA23" s="874">
        <v>237</v>
      </c>
      <c r="AB23" s="874"/>
      <c r="AC23" s="874"/>
      <c r="AD23" s="874"/>
      <c r="AE23" s="875"/>
      <c r="AF23" s="876">
        <v>200</v>
      </c>
      <c r="AG23" s="874"/>
      <c r="AH23" s="874"/>
      <c r="AI23" s="874"/>
      <c r="AJ23" s="877"/>
      <c r="AK23" s="878"/>
      <c r="AL23" s="879"/>
      <c r="AM23" s="879"/>
      <c r="AN23" s="879"/>
      <c r="AO23" s="879"/>
      <c r="AP23" s="874">
        <v>362</v>
      </c>
      <c r="AQ23" s="874"/>
      <c r="AR23" s="874"/>
      <c r="AS23" s="874"/>
      <c r="AT23" s="874"/>
      <c r="AU23" s="880"/>
      <c r="AV23" s="880"/>
      <c r="AW23" s="880"/>
      <c r="AX23" s="880"/>
      <c r="AY23" s="881"/>
      <c r="AZ23" s="889" t="s">
        <v>128</v>
      </c>
      <c r="BA23" s="890"/>
      <c r="BB23" s="890"/>
      <c r="BC23" s="890"/>
      <c r="BD23" s="891"/>
      <c r="BE23" s="250"/>
      <c r="BF23" s="250"/>
      <c r="BG23" s="250"/>
      <c r="BH23" s="250"/>
      <c r="BI23" s="250"/>
      <c r="BJ23" s="250"/>
      <c r="BK23" s="250"/>
      <c r="BL23" s="250"/>
      <c r="BM23" s="250"/>
      <c r="BN23" s="250"/>
      <c r="BO23" s="250"/>
      <c r="BP23" s="250"/>
      <c r="BQ23" s="259">
        <v>17</v>
      </c>
      <c r="BR23" s="260"/>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1"/>
    </row>
    <row r="24" spans="1:131" s="252" customFormat="1" ht="26.25" customHeight="1" x14ac:dyDescent="0.2">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49"/>
      <c r="BA24" s="249"/>
      <c r="BB24" s="249"/>
      <c r="BC24" s="249"/>
      <c r="BD24" s="249"/>
      <c r="BE24" s="250"/>
      <c r="BF24" s="250"/>
      <c r="BG24" s="250"/>
      <c r="BH24" s="250"/>
      <c r="BI24" s="250"/>
      <c r="BJ24" s="250"/>
      <c r="BK24" s="250"/>
      <c r="BL24" s="250"/>
      <c r="BM24" s="250"/>
      <c r="BN24" s="250"/>
      <c r="BO24" s="250"/>
      <c r="BP24" s="250"/>
      <c r="BQ24" s="259">
        <v>18</v>
      </c>
      <c r="BR24" s="260"/>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1"/>
    </row>
    <row r="25" spans="1:131" s="244" customFormat="1" ht="26.25" customHeight="1" thickBot="1" x14ac:dyDescent="0.25">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49"/>
      <c r="BK25" s="249"/>
      <c r="BL25" s="249"/>
      <c r="BM25" s="249"/>
      <c r="BN25" s="249"/>
      <c r="BO25" s="262"/>
      <c r="BP25" s="262"/>
      <c r="BQ25" s="259">
        <v>19</v>
      </c>
      <c r="BR25" s="260"/>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3"/>
    </row>
    <row r="26" spans="1:131" s="244" customFormat="1" ht="26.25" customHeight="1" x14ac:dyDescent="0.2">
      <c r="A26" s="820" t="s">
        <v>368</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9"/>
      <c r="BJ26" s="249"/>
      <c r="BK26" s="249"/>
      <c r="BL26" s="249"/>
      <c r="BM26" s="249"/>
      <c r="BN26" s="249"/>
      <c r="BO26" s="262"/>
      <c r="BP26" s="262"/>
      <c r="BQ26" s="259">
        <v>20</v>
      </c>
      <c r="BR26" s="260"/>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3"/>
    </row>
    <row r="27" spans="1:131" s="244"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49"/>
      <c r="BK27" s="249"/>
      <c r="BL27" s="249"/>
      <c r="BM27" s="249"/>
      <c r="BN27" s="249"/>
      <c r="BO27" s="262"/>
      <c r="BP27" s="262"/>
      <c r="BQ27" s="259">
        <v>21</v>
      </c>
      <c r="BR27" s="260"/>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3"/>
    </row>
    <row r="28" spans="1:131" s="244" customFormat="1" ht="26.25" customHeight="1" thickTop="1" x14ac:dyDescent="0.2">
      <c r="A28" s="263">
        <v>1</v>
      </c>
      <c r="B28" s="811" t="s">
        <v>399</v>
      </c>
      <c r="C28" s="812"/>
      <c r="D28" s="812"/>
      <c r="E28" s="812"/>
      <c r="F28" s="812"/>
      <c r="G28" s="812"/>
      <c r="H28" s="812"/>
      <c r="I28" s="812"/>
      <c r="J28" s="812"/>
      <c r="K28" s="812"/>
      <c r="L28" s="812"/>
      <c r="M28" s="812"/>
      <c r="N28" s="812"/>
      <c r="O28" s="812"/>
      <c r="P28" s="813"/>
      <c r="Q28" s="902">
        <v>418</v>
      </c>
      <c r="R28" s="903"/>
      <c r="S28" s="903"/>
      <c r="T28" s="903"/>
      <c r="U28" s="903"/>
      <c r="V28" s="903">
        <v>388</v>
      </c>
      <c r="W28" s="903"/>
      <c r="X28" s="903"/>
      <c r="Y28" s="903"/>
      <c r="Z28" s="903"/>
      <c r="AA28" s="903">
        <v>30</v>
      </c>
      <c r="AB28" s="903"/>
      <c r="AC28" s="903"/>
      <c r="AD28" s="903"/>
      <c r="AE28" s="904"/>
      <c r="AF28" s="905">
        <v>30</v>
      </c>
      <c r="AG28" s="903"/>
      <c r="AH28" s="903"/>
      <c r="AI28" s="903"/>
      <c r="AJ28" s="906"/>
      <c r="AK28" s="907">
        <v>36</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49"/>
      <c r="BK28" s="249"/>
      <c r="BL28" s="249"/>
      <c r="BM28" s="249"/>
      <c r="BN28" s="249"/>
      <c r="BO28" s="262"/>
      <c r="BP28" s="262"/>
      <c r="BQ28" s="259">
        <v>22</v>
      </c>
      <c r="BR28" s="260"/>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3"/>
    </row>
    <row r="29" spans="1:131" s="244" customFormat="1" ht="26.25" customHeight="1" x14ac:dyDescent="0.2">
      <c r="A29" s="263">
        <v>2</v>
      </c>
      <c r="B29" s="835" t="s">
        <v>400</v>
      </c>
      <c r="C29" s="836"/>
      <c r="D29" s="836"/>
      <c r="E29" s="836"/>
      <c r="F29" s="836"/>
      <c r="G29" s="836"/>
      <c r="H29" s="836"/>
      <c r="I29" s="836"/>
      <c r="J29" s="836"/>
      <c r="K29" s="836"/>
      <c r="L29" s="836"/>
      <c r="M29" s="836"/>
      <c r="N29" s="836"/>
      <c r="O29" s="836"/>
      <c r="P29" s="837"/>
      <c r="Q29" s="838">
        <v>268</v>
      </c>
      <c r="R29" s="839"/>
      <c r="S29" s="839"/>
      <c r="T29" s="839"/>
      <c r="U29" s="839"/>
      <c r="V29" s="839">
        <v>239</v>
      </c>
      <c r="W29" s="839"/>
      <c r="X29" s="839"/>
      <c r="Y29" s="839"/>
      <c r="Z29" s="839"/>
      <c r="AA29" s="839">
        <v>29</v>
      </c>
      <c r="AB29" s="839"/>
      <c r="AC29" s="839"/>
      <c r="AD29" s="839"/>
      <c r="AE29" s="840"/>
      <c r="AF29" s="841">
        <v>29</v>
      </c>
      <c r="AG29" s="842"/>
      <c r="AH29" s="842"/>
      <c r="AI29" s="842"/>
      <c r="AJ29" s="843"/>
      <c r="AK29" s="910">
        <v>47</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49"/>
      <c r="BK29" s="249"/>
      <c r="BL29" s="249"/>
      <c r="BM29" s="249"/>
      <c r="BN29" s="249"/>
      <c r="BO29" s="262"/>
      <c r="BP29" s="262"/>
      <c r="BQ29" s="259">
        <v>23</v>
      </c>
      <c r="BR29" s="260"/>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3"/>
    </row>
    <row r="30" spans="1:131" s="244" customFormat="1" ht="26.25" customHeight="1" x14ac:dyDescent="0.2">
      <c r="A30" s="263">
        <v>3</v>
      </c>
      <c r="B30" s="835" t="s">
        <v>401</v>
      </c>
      <c r="C30" s="836"/>
      <c r="D30" s="836"/>
      <c r="E30" s="836"/>
      <c r="F30" s="836"/>
      <c r="G30" s="836"/>
      <c r="H30" s="836"/>
      <c r="I30" s="836"/>
      <c r="J30" s="836"/>
      <c r="K30" s="836"/>
      <c r="L30" s="836"/>
      <c r="M30" s="836"/>
      <c r="N30" s="836"/>
      <c r="O30" s="836"/>
      <c r="P30" s="837"/>
      <c r="Q30" s="838">
        <v>43</v>
      </c>
      <c r="R30" s="839"/>
      <c r="S30" s="839"/>
      <c r="T30" s="839"/>
      <c r="U30" s="839"/>
      <c r="V30" s="839">
        <v>43</v>
      </c>
      <c r="W30" s="839"/>
      <c r="X30" s="839"/>
      <c r="Y30" s="839"/>
      <c r="Z30" s="839"/>
      <c r="AA30" s="839" t="s">
        <v>595</v>
      </c>
      <c r="AB30" s="839"/>
      <c r="AC30" s="839"/>
      <c r="AD30" s="839"/>
      <c r="AE30" s="840"/>
      <c r="AF30" s="841" t="s">
        <v>402</v>
      </c>
      <c r="AG30" s="842"/>
      <c r="AH30" s="842"/>
      <c r="AI30" s="842"/>
      <c r="AJ30" s="843"/>
      <c r="AK30" s="910">
        <v>16</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49"/>
      <c r="BK30" s="249"/>
      <c r="BL30" s="249"/>
      <c r="BM30" s="249"/>
      <c r="BN30" s="249"/>
      <c r="BO30" s="262"/>
      <c r="BP30" s="262"/>
      <c r="BQ30" s="259">
        <v>24</v>
      </c>
      <c r="BR30" s="260"/>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3"/>
    </row>
    <row r="31" spans="1:131" s="244" customFormat="1" ht="26.25" customHeight="1" x14ac:dyDescent="0.2">
      <c r="A31" s="263">
        <v>4</v>
      </c>
      <c r="B31" s="835" t="s">
        <v>403</v>
      </c>
      <c r="C31" s="836"/>
      <c r="D31" s="836"/>
      <c r="E31" s="836"/>
      <c r="F31" s="836"/>
      <c r="G31" s="836"/>
      <c r="H31" s="836"/>
      <c r="I31" s="836"/>
      <c r="J31" s="836"/>
      <c r="K31" s="836"/>
      <c r="L31" s="836"/>
      <c r="M31" s="836"/>
      <c r="N31" s="836"/>
      <c r="O31" s="836"/>
      <c r="P31" s="837"/>
      <c r="Q31" s="838">
        <v>1</v>
      </c>
      <c r="R31" s="839"/>
      <c r="S31" s="839"/>
      <c r="T31" s="839"/>
      <c r="U31" s="839"/>
      <c r="V31" s="839">
        <v>1</v>
      </c>
      <c r="W31" s="839"/>
      <c r="X31" s="839"/>
      <c r="Y31" s="839"/>
      <c r="Z31" s="839"/>
      <c r="AA31" s="839" t="s">
        <v>595</v>
      </c>
      <c r="AB31" s="839"/>
      <c r="AC31" s="839"/>
      <c r="AD31" s="839"/>
      <c r="AE31" s="840"/>
      <c r="AF31" s="841" t="s">
        <v>404</v>
      </c>
      <c r="AG31" s="842"/>
      <c r="AH31" s="842"/>
      <c r="AI31" s="842"/>
      <c r="AJ31" s="843"/>
      <c r="AK31" s="910">
        <v>1</v>
      </c>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49"/>
      <c r="BK31" s="249"/>
      <c r="BL31" s="249"/>
      <c r="BM31" s="249"/>
      <c r="BN31" s="249"/>
      <c r="BO31" s="262"/>
      <c r="BP31" s="262"/>
      <c r="BQ31" s="259">
        <v>25</v>
      </c>
      <c r="BR31" s="260"/>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3"/>
    </row>
    <row r="32" spans="1:131" s="244" customFormat="1" ht="26.25" customHeight="1" x14ac:dyDescent="0.2">
      <c r="A32" s="263">
        <v>5</v>
      </c>
      <c r="B32" s="835" t="s">
        <v>405</v>
      </c>
      <c r="C32" s="836"/>
      <c r="D32" s="836"/>
      <c r="E32" s="836"/>
      <c r="F32" s="836"/>
      <c r="G32" s="836"/>
      <c r="H32" s="836"/>
      <c r="I32" s="836"/>
      <c r="J32" s="836"/>
      <c r="K32" s="836"/>
      <c r="L32" s="836"/>
      <c r="M32" s="836"/>
      <c r="N32" s="836"/>
      <c r="O32" s="836"/>
      <c r="P32" s="837"/>
      <c r="Q32" s="838">
        <v>77</v>
      </c>
      <c r="R32" s="839"/>
      <c r="S32" s="839"/>
      <c r="T32" s="839"/>
      <c r="U32" s="839"/>
      <c r="V32" s="839">
        <v>67</v>
      </c>
      <c r="W32" s="839"/>
      <c r="X32" s="839"/>
      <c r="Y32" s="839"/>
      <c r="Z32" s="839"/>
      <c r="AA32" s="839">
        <v>10</v>
      </c>
      <c r="AB32" s="839"/>
      <c r="AC32" s="839"/>
      <c r="AD32" s="839"/>
      <c r="AE32" s="840"/>
      <c r="AF32" s="841">
        <v>1</v>
      </c>
      <c r="AG32" s="842"/>
      <c r="AH32" s="842"/>
      <c r="AI32" s="842"/>
      <c r="AJ32" s="843"/>
      <c r="AK32" s="910">
        <v>27</v>
      </c>
      <c r="AL32" s="911"/>
      <c r="AM32" s="911"/>
      <c r="AN32" s="911"/>
      <c r="AO32" s="911"/>
      <c r="AP32" s="911"/>
      <c r="AQ32" s="911"/>
      <c r="AR32" s="911"/>
      <c r="AS32" s="911"/>
      <c r="AT32" s="911"/>
      <c r="AU32" s="911"/>
      <c r="AV32" s="911"/>
      <c r="AW32" s="911"/>
      <c r="AX32" s="911"/>
      <c r="AY32" s="911"/>
      <c r="AZ32" s="912"/>
      <c r="BA32" s="912"/>
      <c r="BB32" s="912"/>
      <c r="BC32" s="912"/>
      <c r="BD32" s="912"/>
      <c r="BE32" s="908" t="s">
        <v>406</v>
      </c>
      <c r="BF32" s="908"/>
      <c r="BG32" s="908"/>
      <c r="BH32" s="908"/>
      <c r="BI32" s="909"/>
      <c r="BJ32" s="249"/>
      <c r="BK32" s="249"/>
      <c r="BL32" s="249"/>
      <c r="BM32" s="249"/>
      <c r="BN32" s="249"/>
      <c r="BO32" s="262"/>
      <c r="BP32" s="262"/>
      <c r="BQ32" s="259">
        <v>26</v>
      </c>
      <c r="BR32" s="260"/>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3"/>
    </row>
    <row r="33" spans="1:131" s="244" customFormat="1" ht="26.25" customHeight="1" x14ac:dyDescent="0.2">
      <c r="A33" s="263">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49"/>
      <c r="BK33" s="249"/>
      <c r="BL33" s="249"/>
      <c r="BM33" s="249"/>
      <c r="BN33" s="249"/>
      <c r="BO33" s="262"/>
      <c r="BP33" s="262"/>
      <c r="BQ33" s="259">
        <v>27</v>
      </c>
      <c r="BR33" s="260"/>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3"/>
    </row>
    <row r="34" spans="1:131" s="244" customFormat="1" ht="26.25" customHeight="1" x14ac:dyDescent="0.2">
      <c r="A34" s="263">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49"/>
      <c r="BK34" s="249"/>
      <c r="BL34" s="249"/>
      <c r="BM34" s="249"/>
      <c r="BN34" s="249"/>
      <c r="BO34" s="262"/>
      <c r="BP34" s="262"/>
      <c r="BQ34" s="259">
        <v>28</v>
      </c>
      <c r="BR34" s="260"/>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3"/>
    </row>
    <row r="35" spans="1:131" s="244" customFormat="1" ht="26.25" customHeight="1" x14ac:dyDescent="0.2">
      <c r="A35" s="263">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49"/>
      <c r="BK35" s="249"/>
      <c r="BL35" s="249"/>
      <c r="BM35" s="249"/>
      <c r="BN35" s="249"/>
      <c r="BO35" s="262"/>
      <c r="BP35" s="262"/>
      <c r="BQ35" s="259">
        <v>29</v>
      </c>
      <c r="BR35" s="260"/>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3"/>
    </row>
    <row r="36" spans="1:131" s="244" customFormat="1" ht="26.25" customHeight="1" x14ac:dyDescent="0.2">
      <c r="A36" s="263">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49"/>
      <c r="BK36" s="249"/>
      <c r="BL36" s="249"/>
      <c r="BM36" s="249"/>
      <c r="BN36" s="249"/>
      <c r="BO36" s="262"/>
      <c r="BP36" s="262"/>
      <c r="BQ36" s="259">
        <v>30</v>
      </c>
      <c r="BR36" s="260"/>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3"/>
    </row>
    <row r="37" spans="1:131" s="244" customFormat="1" ht="26.25" customHeight="1" x14ac:dyDescent="0.2">
      <c r="A37" s="263">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49"/>
      <c r="BK37" s="249"/>
      <c r="BL37" s="249"/>
      <c r="BM37" s="249"/>
      <c r="BN37" s="249"/>
      <c r="BO37" s="262"/>
      <c r="BP37" s="262"/>
      <c r="BQ37" s="259">
        <v>31</v>
      </c>
      <c r="BR37" s="260"/>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3"/>
    </row>
    <row r="38" spans="1:131" s="244" customFormat="1" ht="26.25" customHeight="1" x14ac:dyDescent="0.2">
      <c r="A38" s="263">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49"/>
      <c r="BK38" s="249"/>
      <c r="BL38" s="249"/>
      <c r="BM38" s="249"/>
      <c r="BN38" s="249"/>
      <c r="BO38" s="262"/>
      <c r="BP38" s="262"/>
      <c r="BQ38" s="259">
        <v>32</v>
      </c>
      <c r="BR38" s="260"/>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3"/>
    </row>
    <row r="39" spans="1:131" s="244" customFormat="1" ht="26.25" customHeight="1" x14ac:dyDescent="0.2">
      <c r="A39" s="263">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49"/>
      <c r="BK39" s="249"/>
      <c r="BL39" s="249"/>
      <c r="BM39" s="249"/>
      <c r="BN39" s="249"/>
      <c r="BO39" s="262"/>
      <c r="BP39" s="262"/>
      <c r="BQ39" s="259">
        <v>33</v>
      </c>
      <c r="BR39" s="260"/>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3"/>
    </row>
    <row r="40" spans="1:131" s="244" customFormat="1" ht="26.25" customHeight="1" x14ac:dyDescent="0.2">
      <c r="A40" s="258">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49"/>
      <c r="BK40" s="249"/>
      <c r="BL40" s="249"/>
      <c r="BM40" s="249"/>
      <c r="BN40" s="249"/>
      <c r="BO40" s="262"/>
      <c r="BP40" s="262"/>
      <c r="BQ40" s="259">
        <v>34</v>
      </c>
      <c r="BR40" s="260"/>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3"/>
    </row>
    <row r="41" spans="1:131" s="244" customFormat="1" ht="26.25" customHeight="1" x14ac:dyDescent="0.2">
      <c r="A41" s="258">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49"/>
      <c r="BK41" s="249"/>
      <c r="BL41" s="249"/>
      <c r="BM41" s="249"/>
      <c r="BN41" s="249"/>
      <c r="BO41" s="262"/>
      <c r="BP41" s="262"/>
      <c r="BQ41" s="259">
        <v>35</v>
      </c>
      <c r="BR41" s="260"/>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3"/>
    </row>
    <row r="42" spans="1:131" s="244" customFormat="1" ht="26.25" customHeight="1" x14ac:dyDescent="0.2">
      <c r="A42" s="258">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49"/>
      <c r="BK42" s="249"/>
      <c r="BL42" s="249"/>
      <c r="BM42" s="249"/>
      <c r="BN42" s="249"/>
      <c r="BO42" s="262"/>
      <c r="BP42" s="262"/>
      <c r="BQ42" s="259">
        <v>36</v>
      </c>
      <c r="BR42" s="260"/>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3"/>
    </row>
    <row r="43" spans="1:131" s="244" customFormat="1" ht="26.25" customHeight="1" x14ac:dyDescent="0.2">
      <c r="A43" s="258">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49"/>
      <c r="BK43" s="249"/>
      <c r="BL43" s="249"/>
      <c r="BM43" s="249"/>
      <c r="BN43" s="249"/>
      <c r="BO43" s="262"/>
      <c r="BP43" s="262"/>
      <c r="BQ43" s="259">
        <v>37</v>
      </c>
      <c r="BR43" s="260"/>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3"/>
    </row>
    <row r="44" spans="1:131" s="244" customFormat="1" ht="26.25" customHeight="1" x14ac:dyDescent="0.2">
      <c r="A44" s="258">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49"/>
      <c r="BK44" s="249"/>
      <c r="BL44" s="249"/>
      <c r="BM44" s="249"/>
      <c r="BN44" s="249"/>
      <c r="BO44" s="262"/>
      <c r="BP44" s="262"/>
      <c r="BQ44" s="259">
        <v>38</v>
      </c>
      <c r="BR44" s="260"/>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3"/>
    </row>
    <row r="45" spans="1:131" s="244" customFormat="1" ht="26.25" customHeight="1" x14ac:dyDescent="0.2">
      <c r="A45" s="258">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49"/>
      <c r="BK45" s="249"/>
      <c r="BL45" s="249"/>
      <c r="BM45" s="249"/>
      <c r="BN45" s="249"/>
      <c r="BO45" s="262"/>
      <c r="BP45" s="262"/>
      <c r="BQ45" s="259">
        <v>39</v>
      </c>
      <c r="BR45" s="260"/>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3"/>
    </row>
    <row r="46" spans="1:131" s="244" customFormat="1" ht="26.25" customHeight="1" x14ac:dyDescent="0.2">
      <c r="A46" s="258">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49"/>
      <c r="BK46" s="249"/>
      <c r="BL46" s="249"/>
      <c r="BM46" s="249"/>
      <c r="BN46" s="249"/>
      <c r="BO46" s="262"/>
      <c r="BP46" s="262"/>
      <c r="BQ46" s="259">
        <v>40</v>
      </c>
      <c r="BR46" s="260"/>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3"/>
    </row>
    <row r="47" spans="1:131" s="244" customFormat="1" ht="26.25" customHeight="1" x14ac:dyDescent="0.2">
      <c r="A47" s="258">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49"/>
      <c r="BK47" s="249"/>
      <c r="BL47" s="249"/>
      <c r="BM47" s="249"/>
      <c r="BN47" s="249"/>
      <c r="BO47" s="262"/>
      <c r="BP47" s="262"/>
      <c r="BQ47" s="259">
        <v>41</v>
      </c>
      <c r="BR47" s="260"/>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3"/>
    </row>
    <row r="48" spans="1:131" s="244" customFormat="1" ht="26.25" customHeight="1" x14ac:dyDescent="0.2">
      <c r="A48" s="258">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49"/>
      <c r="BK48" s="249"/>
      <c r="BL48" s="249"/>
      <c r="BM48" s="249"/>
      <c r="BN48" s="249"/>
      <c r="BO48" s="262"/>
      <c r="BP48" s="262"/>
      <c r="BQ48" s="259">
        <v>42</v>
      </c>
      <c r="BR48" s="260"/>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3"/>
    </row>
    <row r="49" spans="1:131" s="244" customFormat="1" ht="26.25" customHeight="1" x14ac:dyDescent="0.2">
      <c r="A49" s="258">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49"/>
      <c r="BK49" s="249"/>
      <c r="BL49" s="249"/>
      <c r="BM49" s="249"/>
      <c r="BN49" s="249"/>
      <c r="BO49" s="262"/>
      <c r="BP49" s="262"/>
      <c r="BQ49" s="259">
        <v>43</v>
      </c>
      <c r="BR49" s="260"/>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3"/>
    </row>
    <row r="50" spans="1:131" s="244" customFormat="1" ht="26.25" customHeight="1" x14ac:dyDescent="0.2">
      <c r="A50" s="258">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49"/>
      <c r="BK50" s="249"/>
      <c r="BL50" s="249"/>
      <c r="BM50" s="249"/>
      <c r="BN50" s="249"/>
      <c r="BO50" s="262"/>
      <c r="BP50" s="262"/>
      <c r="BQ50" s="259">
        <v>44</v>
      </c>
      <c r="BR50" s="260"/>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3"/>
    </row>
    <row r="51" spans="1:131" s="244" customFormat="1" ht="26.25" customHeight="1" x14ac:dyDescent="0.2">
      <c r="A51" s="258">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49"/>
      <c r="BK51" s="249"/>
      <c r="BL51" s="249"/>
      <c r="BM51" s="249"/>
      <c r="BN51" s="249"/>
      <c r="BO51" s="262"/>
      <c r="BP51" s="262"/>
      <c r="BQ51" s="259">
        <v>45</v>
      </c>
      <c r="BR51" s="260"/>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3"/>
    </row>
    <row r="52" spans="1:131" s="244" customFormat="1" ht="26.25" customHeight="1" x14ac:dyDescent="0.2">
      <c r="A52" s="258">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49"/>
      <c r="BK52" s="249"/>
      <c r="BL52" s="249"/>
      <c r="BM52" s="249"/>
      <c r="BN52" s="249"/>
      <c r="BO52" s="262"/>
      <c r="BP52" s="262"/>
      <c r="BQ52" s="259">
        <v>46</v>
      </c>
      <c r="BR52" s="260"/>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3"/>
    </row>
    <row r="53" spans="1:131" s="244" customFormat="1" ht="26.25" customHeight="1" x14ac:dyDescent="0.2">
      <c r="A53" s="258">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49"/>
      <c r="BK53" s="249"/>
      <c r="BL53" s="249"/>
      <c r="BM53" s="249"/>
      <c r="BN53" s="249"/>
      <c r="BO53" s="262"/>
      <c r="BP53" s="262"/>
      <c r="BQ53" s="259">
        <v>47</v>
      </c>
      <c r="BR53" s="260"/>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3"/>
    </row>
    <row r="54" spans="1:131" s="244" customFormat="1" ht="26.25" customHeight="1" x14ac:dyDescent="0.2">
      <c r="A54" s="258">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49"/>
      <c r="BK54" s="249"/>
      <c r="BL54" s="249"/>
      <c r="BM54" s="249"/>
      <c r="BN54" s="249"/>
      <c r="BO54" s="262"/>
      <c r="BP54" s="262"/>
      <c r="BQ54" s="259">
        <v>48</v>
      </c>
      <c r="BR54" s="260"/>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3"/>
    </row>
    <row r="55" spans="1:131" s="244" customFormat="1" ht="26.25" customHeight="1" x14ac:dyDescent="0.2">
      <c r="A55" s="258">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49"/>
      <c r="BK55" s="249"/>
      <c r="BL55" s="249"/>
      <c r="BM55" s="249"/>
      <c r="BN55" s="249"/>
      <c r="BO55" s="262"/>
      <c r="BP55" s="262"/>
      <c r="BQ55" s="259">
        <v>49</v>
      </c>
      <c r="BR55" s="260"/>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3"/>
    </row>
    <row r="56" spans="1:131" s="244" customFormat="1" ht="26.25" customHeight="1" x14ac:dyDescent="0.2">
      <c r="A56" s="258">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49"/>
      <c r="BK56" s="249"/>
      <c r="BL56" s="249"/>
      <c r="BM56" s="249"/>
      <c r="BN56" s="249"/>
      <c r="BO56" s="262"/>
      <c r="BP56" s="262"/>
      <c r="BQ56" s="259">
        <v>50</v>
      </c>
      <c r="BR56" s="260"/>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3"/>
    </row>
    <row r="57" spans="1:131" s="244" customFormat="1" ht="26.25" customHeight="1" x14ac:dyDescent="0.2">
      <c r="A57" s="258">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49"/>
      <c r="BK57" s="249"/>
      <c r="BL57" s="249"/>
      <c r="BM57" s="249"/>
      <c r="BN57" s="249"/>
      <c r="BO57" s="262"/>
      <c r="BP57" s="262"/>
      <c r="BQ57" s="259">
        <v>51</v>
      </c>
      <c r="BR57" s="260"/>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3"/>
    </row>
    <row r="58" spans="1:131" s="244" customFormat="1" ht="26.25" customHeight="1" x14ac:dyDescent="0.2">
      <c r="A58" s="258">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49"/>
      <c r="BK58" s="249"/>
      <c r="BL58" s="249"/>
      <c r="BM58" s="249"/>
      <c r="BN58" s="249"/>
      <c r="BO58" s="262"/>
      <c r="BP58" s="262"/>
      <c r="BQ58" s="259">
        <v>52</v>
      </c>
      <c r="BR58" s="260"/>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3"/>
    </row>
    <row r="59" spans="1:131" s="244" customFormat="1" ht="26.25" customHeight="1" x14ac:dyDescent="0.2">
      <c r="A59" s="258">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49"/>
      <c r="BK59" s="249"/>
      <c r="BL59" s="249"/>
      <c r="BM59" s="249"/>
      <c r="BN59" s="249"/>
      <c r="BO59" s="262"/>
      <c r="BP59" s="262"/>
      <c r="BQ59" s="259">
        <v>53</v>
      </c>
      <c r="BR59" s="260"/>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3"/>
    </row>
    <row r="60" spans="1:131" s="244" customFormat="1" ht="26.25" customHeight="1" x14ac:dyDescent="0.2">
      <c r="A60" s="258">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49"/>
      <c r="BK60" s="249"/>
      <c r="BL60" s="249"/>
      <c r="BM60" s="249"/>
      <c r="BN60" s="249"/>
      <c r="BO60" s="262"/>
      <c r="BP60" s="262"/>
      <c r="BQ60" s="259">
        <v>54</v>
      </c>
      <c r="BR60" s="260"/>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3"/>
    </row>
    <row r="61" spans="1:131" s="244" customFormat="1" ht="26.25" customHeight="1" thickBot="1" x14ac:dyDescent="0.25">
      <c r="A61" s="258">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49"/>
      <c r="BK61" s="249"/>
      <c r="BL61" s="249"/>
      <c r="BM61" s="249"/>
      <c r="BN61" s="249"/>
      <c r="BO61" s="262"/>
      <c r="BP61" s="262"/>
      <c r="BQ61" s="259">
        <v>55</v>
      </c>
      <c r="BR61" s="260"/>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3"/>
    </row>
    <row r="62" spans="1:131" s="244" customFormat="1" ht="26.25" customHeight="1" x14ac:dyDescent="0.2">
      <c r="A62" s="258">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2"/>
      <c r="BP62" s="262"/>
      <c r="BQ62" s="259">
        <v>56</v>
      </c>
      <c r="BR62" s="260"/>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3"/>
    </row>
    <row r="63" spans="1:131" s="244" customFormat="1" ht="26.25" customHeight="1" thickBot="1" x14ac:dyDescent="0.25">
      <c r="A63" s="261" t="s">
        <v>387</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60</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404</v>
      </c>
      <c r="BK63" s="930"/>
      <c r="BL63" s="930"/>
      <c r="BM63" s="930"/>
      <c r="BN63" s="931"/>
      <c r="BO63" s="262"/>
      <c r="BP63" s="262"/>
      <c r="BQ63" s="259">
        <v>57</v>
      </c>
      <c r="BR63" s="260"/>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3"/>
    </row>
    <row r="64" spans="1:131" s="244" customFormat="1" ht="26.25" customHeight="1" x14ac:dyDescent="0.2">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3"/>
    </row>
    <row r="65" spans="1:131" s="244" customFormat="1" ht="26.25" customHeight="1" thickBot="1" x14ac:dyDescent="0.25">
      <c r="A65" s="249" t="s">
        <v>409</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3"/>
    </row>
    <row r="66" spans="1:131" s="244" customFormat="1" ht="26.25" customHeight="1" x14ac:dyDescent="0.2">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375</v>
      </c>
      <c r="BA66" s="798"/>
      <c r="BB66" s="798"/>
      <c r="BC66" s="798"/>
      <c r="BD66" s="809"/>
      <c r="BE66" s="262"/>
      <c r="BF66" s="262"/>
      <c r="BG66" s="262"/>
      <c r="BH66" s="262"/>
      <c r="BI66" s="262"/>
      <c r="BJ66" s="262"/>
      <c r="BK66" s="262"/>
      <c r="BL66" s="262"/>
      <c r="BM66" s="262"/>
      <c r="BN66" s="262"/>
      <c r="BO66" s="262"/>
      <c r="BP66" s="262"/>
      <c r="BQ66" s="259">
        <v>60</v>
      </c>
      <c r="BR66" s="264"/>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3"/>
    </row>
    <row r="67" spans="1:131" s="244"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2"/>
      <c r="BF67" s="262"/>
      <c r="BG67" s="262"/>
      <c r="BH67" s="262"/>
      <c r="BI67" s="262"/>
      <c r="BJ67" s="262"/>
      <c r="BK67" s="262"/>
      <c r="BL67" s="262"/>
      <c r="BM67" s="262"/>
      <c r="BN67" s="262"/>
      <c r="BO67" s="262"/>
      <c r="BP67" s="262"/>
      <c r="BQ67" s="259">
        <v>61</v>
      </c>
      <c r="BR67" s="264"/>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3"/>
    </row>
    <row r="68" spans="1:131" s="244" customFormat="1" ht="26.25" customHeight="1" thickTop="1" x14ac:dyDescent="0.2">
      <c r="A68" s="255">
        <v>1</v>
      </c>
      <c r="B68" s="949" t="s">
        <v>581</v>
      </c>
      <c r="C68" s="950"/>
      <c r="D68" s="950"/>
      <c r="E68" s="950"/>
      <c r="F68" s="950"/>
      <c r="G68" s="950"/>
      <c r="H68" s="950"/>
      <c r="I68" s="950"/>
      <c r="J68" s="950"/>
      <c r="K68" s="950"/>
      <c r="L68" s="950"/>
      <c r="M68" s="950"/>
      <c r="N68" s="950"/>
      <c r="O68" s="950"/>
      <c r="P68" s="951"/>
      <c r="Q68" s="952">
        <v>2762</v>
      </c>
      <c r="R68" s="946"/>
      <c r="S68" s="946"/>
      <c r="T68" s="946"/>
      <c r="U68" s="946"/>
      <c r="V68" s="946">
        <v>2741</v>
      </c>
      <c r="W68" s="946"/>
      <c r="X68" s="946"/>
      <c r="Y68" s="946"/>
      <c r="Z68" s="946"/>
      <c r="AA68" s="946">
        <v>21</v>
      </c>
      <c r="AB68" s="946"/>
      <c r="AC68" s="946"/>
      <c r="AD68" s="946"/>
      <c r="AE68" s="946"/>
      <c r="AF68" s="946">
        <v>0</v>
      </c>
      <c r="AG68" s="946"/>
      <c r="AH68" s="946"/>
      <c r="AI68" s="946"/>
      <c r="AJ68" s="946"/>
      <c r="AK68" s="946">
        <v>1036</v>
      </c>
      <c r="AL68" s="946"/>
      <c r="AM68" s="946"/>
      <c r="AN68" s="946"/>
      <c r="AO68" s="946"/>
      <c r="AP68" s="946">
        <v>170</v>
      </c>
      <c r="AQ68" s="946"/>
      <c r="AR68" s="946"/>
      <c r="AS68" s="946"/>
      <c r="AT68" s="946"/>
      <c r="AU68" s="946">
        <v>9</v>
      </c>
      <c r="AV68" s="946"/>
      <c r="AW68" s="946"/>
      <c r="AX68" s="946"/>
      <c r="AY68" s="946"/>
      <c r="AZ68" s="947"/>
      <c r="BA68" s="947"/>
      <c r="BB68" s="947"/>
      <c r="BC68" s="947"/>
      <c r="BD68" s="948"/>
      <c r="BE68" s="262"/>
      <c r="BF68" s="262"/>
      <c r="BG68" s="262"/>
      <c r="BH68" s="262"/>
      <c r="BI68" s="262"/>
      <c r="BJ68" s="262"/>
      <c r="BK68" s="262"/>
      <c r="BL68" s="262"/>
      <c r="BM68" s="262"/>
      <c r="BN68" s="262"/>
      <c r="BO68" s="262"/>
      <c r="BP68" s="262"/>
      <c r="BQ68" s="259">
        <v>62</v>
      </c>
      <c r="BR68" s="264"/>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3"/>
    </row>
    <row r="69" spans="1:131" s="244" customFormat="1" ht="26.25" customHeight="1" x14ac:dyDescent="0.2">
      <c r="A69" s="258">
        <v>2</v>
      </c>
      <c r="B69" s="953" t="s">
        <v>582</v>
      </c>
      <c r="C69" s="954"/>
      <c r="D69" s="954"/>
      <c r="E69" s="954"/>
      <c r="F69" s="954"/>
      <c r="G69" s="954"/>
      <c r="H69" s="954"/>
      <c r="I69" s="954"/>
      <c r="J69" s="954"/>
      <c r="K69" s="954"/>
      <c r="L69" s="954"/>
      <c r="M69" s="954"/>
      <c r="N69" s="954"/>
      <c r="O69" s="954"/>
      <c r="P69" s="955"/>
      <c r="Q69" s="956">
        <v>1019</v>
      </c>
      <c r="R69" s="911"/>
      <c r="S69" s="911"/>
      <c r="T69" s="911"/>
      <c r="U69" s="911"/>
      <c r="V69" s="911">
        <v>1019</v>
      </c>
      <c r="W69" s="911"/>
      <c r="X69" s="911"/>
      <c r="Y69" s="911"/>
      <c r="Z69" s="911"/>
      <c r="AA69" s="911">
        <v>0</v>
      </c>
      <c r="AB69" s="911"/>
      <c r="AC69" s="911"/>
      <c r="AD69" s="911"/>
      <c r="AE69" s="911"/>
      <c r="AF69" s="911">
        <v>0</v>
      </c>
      <c r="AG69" s="911"/>
      <c r="AH69" s="911"/>
      <c r="AI69" s="911"/>
      <c r="AJ69" s="911"/>
      <c r="AK69" s="911">
        <v>993</v>
      </c>
      <c r="AL69" s="911"/>
      <c r="AM69" s="911"/>
      <c r="AN69" s="911"/>
      <c r="AO69" s="911"/>
      <c r="AP69" s="911" t="s">
        <v>517</v>
      </c>
      <c r="AQ69" s="911"/>
      <c r="AR69" s="911"/>
      <c r="AS69" s="911"/>
      <c r="AT69" s="911"/>
      <c r="AU69" s="911" t="s">
        <v>517</v>
      </c>
      <c r="AV69" s="911"/>
      <c r="AW69" s="911"/>
      <c r="AX69" s="911"/>
      <c r="AY69" s="911"/>
      <c r="AZ69" s="957"/>
      <c r="BA69" s="957"/>
      <c r="BB69" s="957"/>
      <c r="BC69" s="957"/>
      <c r="BD69" s="958"/>
      <c r="BE69" s="262"/>
      <c r="BF69" s="262"/>
      <c r="BG69" s="262"/>
      <c r="BH69" s="262"/>
      <c r="BI69" s="262"/>
      <c r="BJ69" s="262"/>
      <c r="BK69" s="262"/>
      <c r="BL69" s="262"/>
      <c r="BM69" s="262"/>
      <c r="BN69" s="262"/>
      <c r="BO69" s="262"/>
      <c r="BP69" s="262"/>
      <c r="BQ69" s="259">
        <v>63</v>
      </c>
      <c r="BR69" s="264"/>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3"/>
    </row>
    <row r="70" spans="1:131" s="244" customFormat="1" ht="26.25" customHeight="1" x14ac:dyDescent="0.2">
      <c r="A70" s="258">
        <v>3</v>
      </c>
      <c r="B70" s="953" t="s">
        <v>583</v>
      </c>
      <c r="C70" s="954"/>
      <c r="D70" s="954"/>
      <c r="E70" s="954"/>
      <c r="F70" s="954"/>
      <c r="G70" s="954"/>
      <c r="H70" s="954"/>
      <c r="I70" s="954"/>
      <c r="J70" s="954"/>
      <c r="K70" s="954"/>
      <c r="L70" s="954"/>
      <c r="M70" s="954"/>
      <c r="N70" s="954"/>
      <c r="O70" s="954"/>
      <c r="P70" s="955"/>
      <c r="Q70" s="956">
        <v>97</v>
      </c>
      <c r="R70" s="911"/>
      <c r="S70" s="911"/>
      <c r="T70" s="911"/>
      <c r="U70" s="911"/>
      <c r="V70" s="911">
        <v>95</v>
      </c>
      <c r="W70" s="911"/>
      <c r="X70" s="911"/>
      <c r="Y70" s="911"/>
      <c r="Z70" s="911"/>
      <c r="AA70" s="911">
        <v>2</v>
      </c>
      <c r="AB70" s="911"/>
      <c r="AC70" s="911"/>
      <c r="AD70" s="911"/>
      <c r="AE70" s="911"/>
      <c r="AF70" s="911">
        <v>2</v>
      </c>
      <c r="AG70" s="911"/>
      <c r="AH70" s="911"/>
      <c r="AI70" s="911"/>
      <c r="AJ70" s="911"/>
      <c r="AK70" s="911" t="s">
        <v>517</v>
      </c>
      <c r="AL70" s="911"/>
      <c r="AM70" s="911"/>
      <c r="AN70" s="911"/>
      <c r="AO70" s="911"/>
      <c r="AP70" s="911" t="s">
        <v>517</v>
      </c>
      <c r="AQ70" s="911"/>
      <c r="AR70" s="911"/>
      <c r="AS70" s="911"/>
      <c r="AT70" s="911"/>
      <c r="AU70" s="911" t="s">
        <v>517</v>
      </c>
      <c r="AV70" s="911"/>
      <c r="AW70" s="911"/>
      <c r="AX70" s="911"/>
      <c r="AY70" s="911"/>
      <c r="AZ70" s="957"/>
      <c r="BA70" s="957"/>
      <c r="BB70" s="957"/>
      <c r="BC70" s="957"/>
      <c r="BD70" s="958"/>
      <c r="BE70" s="262"/>
      <c r="BF70" s="262"/>
      <c r="BG70" s="262"/>
      <c r="BH70" s="262"/>
      <c r="BI70" s="262"/>
      <c r="BJ70" s="262"/>
      <c r="BK70" s="262"/>
      <c r="BL70" s="262"/>
      <c r="BM70" s="262"/>
      <c r="BN70" s="262"/>
      <c r="BO70" s="262"/>
      <c r="BP70" s="262"/>
      <c r="BQ70" s="259">
        <v>64</v>
      </c>
      <c r="BR70" s="264"/>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3"/>
    </row>
    <row r="71" spans="1:131" s="244" customFormat="1" ht="26.25" customHeight="1" x14ac:dyDescent="0.2">
      <c r="A71" s="258">
        <v>4</v>
      </c>
      <c r="B71" s="953" t="s">
        <v>584</v>
      </c>
      <c r="C71" s="954"/>
      <c r="D71" s="954"/>
      <c r="E71" s="954"/>
      <c r="F71" s="954"/>
      <c r="G71" s="954"/>
      <c r="H71" s="954"/>
      <c r="I71" s="954"/>
      <c r="J71" s="954"/>
      <c r="K71" s="954"/>
      <c r="L71" s="954"/>
      <c r="M71" s="954"/>
      <c r="N71" s="954"/>
      <c r="O71" s="954"/>
      <c r="P71" s="955"/>
      <c r="Q71" s="956">
        <v>342</v>
      </c>
      <c r="R71" s="911"/>
      <c r="S71" s="911"/>
      <c r="T71" s="911"/>
      <c r="U71" s="911"/>
      <c r="V71" s="911">
        <v>341</v>
      </c>
      <c r="W71" s="911"/>
      <c r="X71" s="911"/>
      <c r="Y71" s="911"/>
      <c r="Z71" s="911"/>
      <c r="AA71" s="911">
        <v>1</v>
      </c>
      <c r="AB71" s="911"/>
      <c r="AC71" s="911"/>
      <c r="AD71" s="911"/>
      <c r="AE71" s="911"/>
      <c r="AF71" s="911">
        <v>1</v>
      </c>
      <c r="AG71" s="911"/>
      <c r="AH71" s="911"/>
      <c r="AI71" s="911"/>
      <c r="AJ71" s="911"/>
      <c r="AK71" s="911" t="s">
        <v>517</v>
      </c>
      <c r="AL71" s="911"/>
      <c r="AM71" s="911"/>
      <c r="AN71" s="911"/>
      <c r="AO71" s="911"/>
      <c r="AP71" s="911">
        <v>716</v>
      </c>
      <c r="AQ71" s="911"/>
      <c r="AR71" s="911"/>
      <c r="AS71" s="911"/>
      <c r="AT71" s="911"/>
      <c r="AU71" s="911">
        <v>152</v>
      </c>
      <c r="AV71" s="911"/>
      <c r="AW71" s="911"/>
      <c r="AX71" s="911"/>
      <c r="AY71" s="911"/>
      <c r="AZ71" s="957"/>
      <c r="BA71" s="957"/>
      <c r="BB71" s="957"/>
      <c r="BC71" s="957"/>
      <c r="BD71" s="958"/>
      <c r="BE71" s="262"/>
      <c r="BF71" s="262"/>
      <c r="BG71" s="262"/>
      <c r="BH71" s="262"/>
      <c r="BI71" s="262"/>
      <c r="BJ71" s="262"/>
      <c r="BK71" s="262"/>
      <c r="BL71" s="262"/>
      <c r="BM71" s="262"/>
      <c r="BN71" s="262"/>
      <c r="BO71" s="262"/>
      <c r="BP71" s="262"/>
      <c r="BQ71" s="259">
        <v>65</v>
      </c>
      <c r="BR71" s="264"/>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3"/>
    </row>
    <row r="72" spans="1:131" s="244" customFormat="1" ht="26.25" customHeight="1" x14ac:dyDescent="0.2">
      <c r="A72" s="258">
        <v>5</v>
      </c>
      <c r="B72" s="953" t="s">
        <v>585</v>
      </c>
      <c r="C72" s="954"/>
      <c r="D72" s="954"/>
      <c r="E72" s="954"/>
      <c r="F72" s="954"/>
      <c r="G72" s="954"/>
      <c r="H72" s="954"/>
      <c r="I72" s="954"/>
      <c r="J72" s="954"/>
      <c r="K72" s="954"/>
      <c r="L72" s="954"/>
      <c r="M72" s="954"/>
      <c r="N72" s="954"/>
      <c r="O72" s="954"/>
      <c r="P72" s="955"/>
      <c r="Q72" s="956">
        <v>4635</v>
      </c>
      <c r="R72" s="911"/>
      <c r="S72" s="911"/>
      <c r="T72" s="911"/>
      <c r="U72" s="911"/>
      <c r="V72" s="911">
        <v>4629</v>
      </c>
      <c r="W72" s="911"/>
      <c r="X72" s="911"/>
      <c r="Y72" s="911"/>
      <c r="Z72" s="911"/>
      <c r="AA72" s="911">
        <v>6</v>
      </c>
      <c r="AB72" s="911"/>
      <c r="AC72" s="911"/>
      <c r="AD72" s="911"/>
      <c r="AE72" s="911"/>
      <c r="AF72" s="911">
        <v>6</v>
      </c>
      <c r="AG72" s="911"/>
      <c r="AH72" s="911"/>
      <c r="AI72" s="911"/>
      <c r="AJ72" s="911"/>
      <c r="AK72" s="911">
        <v>72</v>
      </c>
      <c r="AL72" s="911"/>
      <c r="AM72" s="911"/>
      <c r="AN72" s="911"/>
      <c r="AO72" s="911"/>
      <c r="AP72" s="911" t="s">
        <v>517</v>
      </c>
      <c r="AQ72" s="911"/>
      <c r="AR72" s="911"/>
      <c r="AS72" s="911"/>
      <c r="AT72" s="911"/>
      <c r="AU72" s="911" t="s">
        <v>517</v>
      </c>
      <c r="AV72" s="911"/>
      <c r="AW72" s="911"/>
      <c r="AX72" s="911"/>
      <c r="AY72" s="911"/>
      <c r="AZ72" s="957"/>
      <c r="BA72" s="957"/>
      <c r="BB72" s="957"/>
      <c r="BC72" s="957"/>
      <c r="BD72" s="958"/>
      <c r="BE72" s="262"/>
      <c r="BF72" s="262"/>
      <c r="BG72" s="262"/>
      <c r="BH72" s="262"/>
      <c r="BI72" s="262"/>
      <c r="BJ72" s="262"/>
      <c r="BK72" s="262"/>
      <c r="BL72" s="262"/>
      <c r="BM72" s="262"/>
      <c r="BN72" s="262"/>
      <c r="BO72" s="262"/>
      <c r="BP72" s="262"/>
      <c r="BQ72" s="259">
        <v>66</v>
      </c>
      <c r="BR72" s="264"/>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3"/>
    </row>
    <row r="73" spans="1:131" s="244" customFormat="1" ht="26.25" customHeight="1" x14ac:dyDescent="0.2">
      <c r="A73" s="258">
        <v>6</v>
      </c>
      <c r="B73" s="953" t="s">
        <v>586</v>
      </c>
      <c r="C73" s="954"/>
      <c r="D73" s="954"/>
      <c r="E73" s="954"/>
      <c r="F73" s="954"/>
      <c r="G73" s="954"/>
      <c r="H73" s="954"/>
      <c r="I73" s="954"/>
      <c r="J73" s="954"/>
      <c r="K73" s="954"/>
      <c r="L73" s="954"/>
      <c r="M73" s="954"/>
      <c r="N73" s="954"/>
      <c r="O73" s="954"/>
      <c r="P73" s="955"/>
      <c r="Q73" s="956">
        <v>380</v>
      </c>
      <c r="R73" s="911"/>
      <c r="S73" s="911"/>
      <c r="T73" s="911"/>
      <c r="U73" s="911"/>
      <c r="V73" s="911">
        <v>375</v>
      </c>
      <c r="W73" s="911"/>
      <c r="X73" s="911"/>
      <c r="Y73" s="911"/>
      <c r="Z73" s="911"/>
      <c r="AA73" s="911">
        <v>5</v>
      </c>
      <c r="AB73" s="911"/>
      <c r="AC73" s="911"/>
      <c r="AD73" s="911"/>
      <c r="AE73" s="911"/>
      <c r="AF73" s="911">
        <v>5</v>
      </c>
      <c r="AG73" s="911"/>
      <c r="AH73" s="911"/>
      <c r="AI73" s="911"/>
      <c r="AJ73" s="911"/>
      <c r="AK73" s="911">
        <v>13</v>
      </c>
      <c r="AL73" s="911"/>
      <c r="AM73" s="911"/>
      <c r="AN73" s="911"/>
      <c r="AO73" s="911"/>
      <c r="AP73" s="911" t="s">
        <v>517</v>
      </c>
      <c r="AQ73" s="911"/>
      <c r="AR73" s="911"/>
      <c r="AS73" s="911"/>
      <c r="AT73" s="911"/>
      <c r="AU73" s="911" t="s">
        <v>517</v>
      </c>
      <c r="AV73" s="911"/>
      <c r="AW73" s="911"/>
      <c r="AX73" s="911"/>
      <c r="AY73" s="911"/>
      <c r="AZ73" s="957"/>
      <c r="BA73" s="957"/>
      <c r="BB73" s="957"/>
      <c r="BC73" s="957"/>
      <c r="BD73" s="958"/>
      <c r="BE73" s="262"/>
      <c r="BF73" s="262"/>
      <c r="BG73" s="262"/>
      <c r="BH73" s="262"/>
      <c r="BI73" s="262"/>
      <c r="BJ73" s="262"/>
      <c r="BK73" s="262"/>
      <c r="BL73" s="262"/>
      <c r="BM73" s="262"/>
      <c r="BN73" s="262"/>
      <c r="BO73" s="262"/>
      <c r="BP73" s="262"/>
      <c r="BQ73" s="259">
        <v>67</v>
      </c>
      <c r="BR73" s="264"/>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3"/>
    </row>
    <row r="74" spans="1:131" s="244" customFormat="1" ht="26.25" customHeight="1" x14ac:dyDescent="0.2">
      <c r="A74" s="258">
        <v>7</v>
      </c>
      <c r="B74" s="953" t="s">
        <v>587</v>
      </c>
      <c r="C74" s="954"/>
      <c r="D74" s="954"/>
      <c r="E74" s="954"/>
      <c r="F74" s="954"/>
      <c r="G74" s="954"/>
      <c r="H74" s="954"/>
      <c r="I74" s="954"/>
      <c r="J74" s="954"/>
      <c r="K74" s="954"/>
      <c r="L74" s="954"/>
      <c r="M74" s="954"/>
      <c r="N74" s="954"/>
      <c r="O74" s="954"/>
      <c r="P74" s="955"/>
      <c r="Q74" s="956">
        <v>476</v>
      </c>
      <c r="R74" s="911"/>
      <c r="S74" s="911"/>
      <c r="T74" s="911"/>
      <c r="U74" s="911"/>
      <c r="V74" s="911">
        <v>449</v>
      </c>
      <c r="W74" s="911"/>
      <c r="X74" s="911"/>
      <c r="Y74" s="911"/>
      <c r="Z74" s="911"/>
      <c r="AA74" s="911">
        <v>27</v>
      </c>
      <c r="AB74" s="911"/>
      <c r="AC74" s="911"/>
      <c r="AD74" s="911"/>
      <c r="AE74" s="911"/>
      <c r="AF74" s="911">
        <v>27</v>
      </c>
      <c r="AG74" s="911"/>
      <c r="AH74" s="911"/>
      <c r="AI74" s="911"/>
      <c r="AJ74" s="911"/>
      <c r="AK74" s="911" t="s">
        <v>517</v>
      </c>
      <c r="AL74" s="911"/>
      <c r="AM74" s="911"/>
      <c r="AN74" s="911"/>
      <c r="AO74" s="911"/>
      <c r="AP74" s="911">
        <v>4048</v>
      </c>
      <c r="AQ74" s="911"/>
      <c r="AR74" s="911"/>
      <c r="AS74" s="911"/>
      <c r="AT74" s="911"/>
      <c r="AU74" s="911">
        <v>9</v>
      </c>
      <c r="AV74" s="911"/>
      <c r="AW74" s="911"/>
      <c r="AX74" s="911"/>
      <c r="AY74" s="911"/>
      <c r="AZ74" s="957"/>
      <c r="BA74" s="957"/>
      <c r="BB74" s="957"/>
      <c r="BC74" s="957"/>
      <c r="BD74" s="958"/>
      <c r="BE74" s="262"/>
      <c r="BF74" s="262"/>
      <c r="BG74" s="262"/>
      <c r="BH74" s="262"/>
      <c r="BI74" s="262"/>
      <c r="BJ74" s="262"/>
      <c r="BK74" s="262"/>
      <c r="BL74" s="262"/>
      <c r="BM74" s="262"/>
      <c r="BN74" s="262"/>
      <c r="BO74" s="262"/>
      <c r="BP74" s="262"/>
      <c r="BQ74" s="259">
        <v>68</v>
      </c>
      <c r="BR74" s="264"/>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3"/>
    </row>
    <row r="75" spans="1:131" s="244" customFormat="1" ht="26.25" customHeight="1" x14ac:dyDescent="0.2">
      <c r="A75" s="258">
        <v>8</v>
      </c>
      <c r="B75" s="953" t="s">
        <v>588</v>
      </c>
      <c r="C75" s="954"/>
      <c r="D75" s="954"/>
      <c r="E75" s="954"/>
      <c r="F75" s="954"/>
      <c r="G75" s="954"/>
      <c r="H75" s="954"/>
      <c r="I75" s="954"/>
      <c r="J75" s="954"/>
      <c r="K75" s="954"/>
      <c r="L75" s="954"/>
      <c r="M75" s="954"/>
      <c r="N75" s="954"/>
      <c r="O75" s="954"/>
      <c r="P75" s="955"/>
      <c r="Q75" s="959">
        <v>10</v>
      </c>
      <c r="R75" s="960"/>
      <c r="S75" s="960"/>
      <c r="T75" s="960"/>
      <c r="U75" s="910"/>
      <c r="V75" s="961">
        <v>8</v>
      </c>
      <c r="W75" s="960"/>
      <c r="X75" s="960"/>
      <c r="Y75" s="960"/>
      <c r="Z75" s="910"/>
      <c r="AA75" s="961">
        <v>2</v>
      </c>
      <c r="AB75" s="960"/>
      <c r="AC75" s="960"/>
      <c r="AD75" s="960"/>
      <c r="AE75" s="910"/>
      <c r="AF75" s="961">
        <v>2</v>
      </c>
      <c r="AG75" s="960"/>
      <c r="AH75" s="960"/>
      <c r="AI75" s="960"/>
      <c r="AJ75" s="910"/>
      <c r="AK75" s="961">
        <v>0</v>
      </c>
      <c r="AL75" s="960"/>
      <c r="AM75" s="960"/>
      <c r="AN75" s="960"/>
      <c r="AO75" s="910"/>
      <c r="AP75" s="961" t="s">
        <v>517</v>
      </c>
      <c r="AQ75" s="960"/>
      <c r="AR75" s="960"/>
      <c r="AS75" s="960"/>
      <c r="AT75" s="910"/>
      <c r="AU75" s="961" t="s">
        <v>517</v>
      </c>
      <c r="AV75" s="960"/>
      <c r="AW75" s="960"/>
      <c r="AX75" s="960"/>
      <c r="AY75" s="910"/>
      <c r="AZ75" s="957"/>
      <c r="BA75" s="957"/>
      <c r="BB75" s="957"/>
      <c r="BC75" s="957"/>
      <c r="BD75" s="958"/>
      <c r="BE75" s="262"/>
      <c r="BF75" s="262"/>
      <c r="BG75" s="262"/>
      <c r="BH75" s="262"/>
      <c r="BI75" s="262"/>
      <c r="BJ75" s="262"/>
      <c r="BK75" s="262"/>
      <c r="BL75" s="262"/>
      <c r="BM75" s="262"/>
      <c r="BN75" s="262"/>
      <c r="BO75" s="262"/>
      <c r="BP75" s="262"/>
      <c r="BQ75" s="259">
        <v>69</v>
      </c>
      <c r="BR75" s="264"/>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3"/>
    </row>
    <row r="76" spans="1:131" s="244" customFormat="1" ht="26.25" customHeight="1" x14ac:dyDescent="0.2">
      <c r="A76" s="258">
        <v>9</v>
      </c>
      <c r="B76" s="953" t="s">
        <v>589</v>
      </c>
      <c r="C76" s="954"/>
      <c r="D76" s="954"/>
      <c r="E76" s="954"/>
      <c r="F76" s="954"/>
      <c r="G76" s="954"/>
      <c r="H76" s="954"/>
      <c r="I76" s="954"/>
      <c r="J76" s="954"/>
      <c r="K76" s="954"/>
      <c r="L76" s="954"/>
      <c r="M76" s="954"/>
      <c r="N76" s="954"/>
      <c r="O76" s="954"/>
      <c r="P76" s="955"/>
      <c r="Q76" s="959">
        <v>54</v>
      </c>
      <c r="R76" s="960"/>
      <c r="S76" s="960"/>
      <c r="T76" s="960"/>
      <c r="U76" s="910"/>
      <c r="V76" s="961">
        <v>52</v>
      </c>
      <c r="W76" s="960"/>
      <c r="X76" s="960"/>
      <c r="Y76" s="960"/>
      <c r="Z76" s="910"/>
      <c r="AA76" s="961">
        <v>2</v>
      </c>
      <c r="AB76" s="960"/>
      <c r="AC76" s="960"/>
      <c r="AD76" s="960"/>
      <c r="AE76" s="910"/>
      <c r="AF76" s="961">
        <v>2</v>
      </c>
      <c r="AG76" s="960"/>
      <c r="AH76" s="960"/>
      <c r="AI76" s="960"/>
      <c r="AJ76" s="910"/>
      <c r="AK76" s="961" t="s">
        <v>517</v>
      </c>
      <c r="AL76" s="960"/>
      <c r="AM76" s="960"/>
      <c r="AN76" s="960"/>
      <c r="AO76" s="910"/>
      <c r="AP76" s="961" t="s">
        <v>517</v>
      </c>
      <c r="AQ76" s="960"/>
      <c r="AR76" s="960"/>
      <c r="AS76" s="960"/>
      <c r="AT76" s="910"/>
      <c r="AU76" s="961" t="s">
        <v>517</v>
      </c>
      <c r="AV76" s="960"/>
      <c r="AW76" s="960"/>
      <c r="AX76" s="960"/>
      <c r="AY76" s="910"/>
      <c r="AZ76" s="957"/>
      <c r="BA76" s="957"/>
      <c r="BB76" s="957"/>
      <c r="BC76" s="957"/>
      <c r="BD76" s="958"/>
      <c r="BE76" s="262"/>
      <c r="BF76" s="262"/>
      <c r="BG76" s="262"/>
      <c r="BH76" s="262"/>
      <c r="BI76" s="262"/>
      <c r="BJ76" s="262"/>
      <c r="BK76" s="262"/>
      <c r="BL76" s="262"/>
      <c r="BM76" s="262"/>
      <c r="BN76" s="262"/>
      <c r="BO76" s="262"/>
      <c r="BP76" s="262"/>
      <c r="BQ76" s="259">
        <v>70</v>
      </c>
      <c r="BR76" s="264"/>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3"/>
    </row>
    <row r="77" spans="1:131" s="244" customFormat="1" ht="26.25" customHeight="1" x14ac:dyDescent="0.2">
      <c r="A77" s="258">
        <v>10</v>
      </c>
      <c r="B77" s="953" t="s">
        <v>590</v>
      </c>
      <c r="C77" s="954"/>
      <c r="D77" s="954"/>
      <c r="E77" s="954"/>
      <c r="F77" s="954"/>
      <c r="G77" s="954"/>
      <c r="H77" s="954"/>
      <c r="I77" s="954"/>
      <c r="J77" s="954"/>
      <c r="K77" s="954"/>
      <c r="L77" s="954"/>
      <c r="M77" s="954"/>
      <c r="N77" s="954"/>
      <c r="O77" s="954"/>
      <c r="P77" s="955"/>
      <c r="Q77" s="959">
        <v>36</v>
      </c>
      <c r="R77" s="960"/>
      <c r="S77" s="960"/>
      <c r="T77" s="960"/>
      <c r="U77" s="910"/>
      <c r="V77" s="961">
        <v>24</v>
      </c>
      <c r="W77" s="960"/>
      <c r="X77" s="960"/>
      <c r="Y77" s="960"/>
      <c r="Z77" s="910"/>
      <c r="AA77" s="961">
        <v>12</v>
      </c>
      <c r="AB77" s="960"/>
      <c r="AC77" s="960"/>
      <c r="AD77" s="960"/>
      <c r="AE77" s="910"/>
      <c r="AF77" s="961">
        <v>12</v>
      </c>
      <c r="AG77" s="960"/>
      <c r="AH77" s="960"/>
      <c r="AI77" s="960"/>
      <c r="AJ77" s="910"/>
      <c r="AK77" s="961" t="s">
        <v>517</v>
      </c>
      <c r="AL77" s="960"/>
      <c r="AM77" s="960"/>
      <c r="AN77" s="960"/>
      <c r="AO77" s="910"/>
      <c r="AP77" s="961" t="s">
        <v>517</v>
      </c>
      <c r="AQ77" s="960"/>
      <c r="AR77" s="960"/>
      <c r="AS77" s="960"/>
      <c r="AT77" s="910"/>
      <c r="AU77" s="961" t="s">
        <v>517</v>
      </c>
      <c r="AV77" s="960"/>
      <c r="AW77" s="960"/>
      <c r="AX77" s="960"/>
      <c r="AY77" s="910"/>
      <c r="AZ77" s="957"/>
      <c r="BA77" s="957"/>
      <c r="BB77" s="957"/>
      <c r="BC77" s="957"/>
      <c r="BD77" s="958"/>
      <c r="BE77" s="262"/>
      <c r="BF77" s="262"/>
      <c r="BG77" s="262"/>
      <c r="BH77" s="262"/>
      <c r="BI77" s="262"/>
      <c r="BJ77" s="262"/>
      <c r="BK77" s="262"/>
      <c r="BL77" s="262"/>
      <c r="BM77" s="262"/>
      <c r="BN77" s="262"/>
      <c r="BO77" s="262"/>
      <c r="BP77" s="262"/>
      <c r="BQ77" s="259">
        <v>71</v>
      </c>
      <c r="BR77" s="264"/>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3"/>
    </row>
    <row r="78" spans="1:131" s="244" customFormat="1" ht="26.25" customHeight="1" x14ac:dyDescent="0.2">
      <c r="A78" s="258">
        <v>11</v>
      </c>
      <c r="B78" s="953" t="s">
        <v>591</v>
      </c>
      <c r="C78" s="954"/>
      <c r="D78" s="954"/>
      <c r="E78" s="954"/>
      <c r="F78" s="954"/>
      <c r="G78" s="954"/>
      <c r="H78" s="954"/>
      <c r="I78" s="954"/>
      <c r="J78" s="954"/>
      <c r="K78" s="954"/>
      <c r="L78" s="954"/>
      <c r="M78" s="954"/>
      <c r="N78" s="954"/>
      <c r="O78" s="954"/>
      <c r="P78" s="955"/>
      <c r="Q78" s="956">
        <v>69</v>
      </c>
      <c r="R78" s="911"/>
      <c r="S78" s="911"/>
      <c r="T78" s="911"/>
      <c r="U78" s="911"/>
      <c r="V78" s="911">
        <v>53</v>
      </c>
      <c r="W78" s="911"/>
      <c r="X78" s="911"/>
      <c r="Y78" s="911"/>
      <c r="Z78" s="911"/>
      <c r="AA78" s="911">
        <v>16</v>
      </c>
      <c r="AB78" s="911"/>
      <c r="AC78" s="911"/>
      <c r="AD78" s="911"/>
      <c r="AE78" s="911"/>
      <c r="AF78" s="911">
        <v>16</v>
      </c>
      <c r="AG78" s="911"/>
      <c r="AH78" s="911"/>
      <c r="AI78" s="911"/>
      <c r="AJ78" s="911"/>
      <c r="AK78" s="911" t="s">
        <v>517</v>
      </c>
      <c r="AL78" s="911"/>
      <c r="AM78" s="911"/>
      <c r="AN78" s="911"/>
      <c r="AO78" s="911"/>
      <c r="AP78" s="911" t="s">
        <v>517</v>
      </c>
      <c r="AQ78" s="911"/>
      <c r="AR78" s="911"/>
      <c r="AS78" s="911"/>
      <c r="AT78" s="911"/>
      <c r="AU78" s="911" t="s">
        <v>517</v>
      </c>
      <c r="AV78" s="911"/>
      <c r="AW78" s="911"/>
      <c r="AX78" s="911"/>
      <c r="AY78" s="911"/>
      <c r="AZ78" s="957"/>
      <c r="BA78" s="957"/>
      <c r="BB78" s="957"/>
      <c r="BC78" s="957"/>
      <c r="BD78" s="958"/>
      <c r="BE78" s="262"/>
      <c r="BF78" s="262"/>
      <c r="BG78" s="262"/>
      <c r="BH78" s="262"/>
      <c r="BI78" s="262"/>
      <c r="BJ78" s="265"/>
      <c r="BK78" s="265"/>
      <c r="BL78" s="265"/>
      <c r="BM78" s="265"/>
      <c r="BN78" s="265"/>
      <c r="BO78" s="262"/>
      <c r="BP78" s="262"/>
      <c r="BQ78" s="259">
        <v>72</v>
      </c>
      <c r="BR78" s="264"/>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3"/>
    </row>
    <row r="79" spans="1:131" s="244" customFormat="1" ht="26.25" customHeight="1" x14ac:dyDescent="0.2">
      <c r="A79" s="258">
        <v>12</v>
      </c>
      <c r="B79" s="953" t="s">
        <v>592</v>
      </c>
      <c r="C79" s="954"/>
      <c r="D79" s="954"/>
      <c r="E79" s="954"/>
      <c r="F79" s="954"/>
      <c r="G79" s="954"/>
      <c r="H79" s="954"/>
      <c r="I79" s="954"/>
      <c r="J79" s="954"/>
      <c r="K79" s="954"/>
      <c r="L79" s="954"/>
      <c r="M79" s="954"/>
      <c r="N79" s="954"/>
      <c r="O79" s="954"/>
      <c r="P79" s="955"/>
      <c r="Q79" s="956">
        <v>558</v>
      </c>
      <c r="R79" s="911"/>
      <c r="S79" s="911"/>
      <c r="T79" s="911"/>
      <c r="U79" s="911"/>
      <c r="V79" s="911">
        <v>540</v>
      </c>
      <c r="W79" s="911"/>
      <c r="X79" s="911"/>
      <c r="Y79" s="911"/>
      <c r="Z79" s="911"/>
      <c r="AA79" s="911">
        <v>18</v>
      </c>
      <c r="AB79" s="911"/>
      <c r="AC79" s="911"/>
      <c r="AD79" s="911"/>
      <c r="AE79" s="911"/>
      <c r="AF79" s="911">
        <v>18</v>
      </c>
      <c r="AG79" s="911"/>
      <c r="AH79" s="911"/>
      <c r="AI79" s="911"/>
      <c r="AJ79" s="911"/>
      <c r="AK79" s="911" t="s">
        <v>517</v>
      </c>
      <c r="AL79" s="911"/>
      <c r="AM79" s="911"/>
      <c r="AN79" s="911"/>
      <c r="AO79" s="911"/>
      <c r="AP79" s="911" t="s">
        <v>517</v>
      </c>
      <c r="AQ79" s="911"/>
      <c r="AR79" s="911"/>
      <c r="AS79" s="911"/>
      <c r="AT79" s="911"/>
      <c r="AU79" s="911" t="s">
        <v>517</v>
      </c>
      <c r="AV79" s="911"/>
      <c r="AW79" s="911"/>
      <c r="AX79" s="911"/>
      <c r="AY79" s="911"/>
      <c r="AZ79" s="957"/>
      <c r="BA79" s="957"/>
      <c r="BB79" s="957"/>
      <c r="BC79" s="957"/>
      <c r="BD79" s="958"/>
      <c r="BE79" s="262"/>
      <c r="BF79" s="262"/>
      <c r="BG79" s="262"/>
      <c r="BH79" s="262"/>
      <c r="BI79" s="262"/>
      <c r="BJ79" s="265"/>
      <c r="BK79" s="265"/>
      <c r="BL79" s="265"/>
      <c r="BM79" s="265"/>
      <c r="BN79" s="265"/>
      <c r="BO79" s="262"/>
      <c r="BP79" s="262"/>
      <c r="BQ79" s="259">
        <v>73</v>
      </c>
      <c r="BR79" s="264"/>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3"/>
    </row>
    <row r="80" spans="1:131" s="244" customFormat="1" ht="26.25" customHeight="1" x14ac:dyDescent="0.2">
      <c r="A80" s="258">
        <v>13</v>
      </c>
      <c r="B80" s="953" t="s">
        <v>593</v>
      </c>
      <c r="C80" s="954"/>
      <c r="D80" s="954"/>
      <c r="E80" s="954"/>
      <c r="F80" s="954"/>
      <c r="G80" s="954"/>
      <c r="H80" s="954"/>
      <c r="I80" s="954"/>
      <c r="J80" s="954"/>
      <c r="K80" s="954"/>
      <c r="L80" s="954"/>
      <c r="M80" s="954"/>
      <c r="N80" s="954"/>
      <c r="O80" s="954"/>
      <c r="P80" s="955"/>
      <c r="Q80" s="956">
        <v>105567</v>
      </c>
      <c r="R80" s="911"/>
      <c r="S80" s="911"/>
      <c r="T80" s="911"/>
      <c r="U80" s="911"/>
      <c r="V80" s="911">
        <v>104756</v>
      </c>
      <c r="W80" s="911"/>
      <c r="X80" s="911"/>
      <c r="Y80" s="911"/>
      <c r="Z80" s="911"/>
      <c r="AA80" s="911">
        <v>811</v>
      </c>
      <c r="AB80" s="911"/>
      <c r="AC80" s="911"/>
      <c r="AD80" s="911"/>
      <c r="AE80" s="911"/>
      <c r="AF80" s="911">
        <v>811</v>
      </c>
      <c r="AG80" s="911"/>
      <c r="AH80" s="911"/>
      <c r="AI80" s="911"/>
      <c r="AJ80" s="911"/>
      <c r="AK80" s="911">
        <v>353</v>
      </c>
      <c r="AL80" s="911"/>
      <c r="AM80" s="911"/>
      <c r="AN80" s="911"/>
      <c r="AO80" s="911"/>
      <c r="AP80" s="911" t="s">
        <v>517</v>
      </c>
      <c r="AQ80" s="911"/>
      <c r="AR80" s="911"/>
      <c r="AS80" s="911"/>
      <c r="AT80" s="911"/>
      <c r="AU80" s="911" t="s">
        <v>517</v>
      </c>
      <c r="AV80" s="911"/>
      <c r="AW80" s="911"/>
      <c r="AX80" s="911"/>
      <c r="AY80" s="911"/>
      <c r="AZ80" s="957"/>
      <c r="BA80" s="957"/>
      <c r="BB80" s="957"/>
      <c r="BC80" s="957"/>
      <c r="BD80" s="958"/>
      <c r="BE80" s="262"/>
      <c r="BF80" s="262"/>
      <c r="BG80" s="262"/>
      <c r="BH80" s="262"/>
      <c r="BI80" s="262"/>
      <c r="BJ80" s="262"/>
      <c r="BK80" s="262"/>
      <c r="BL80" s="262"/>
      <c r="BM80" s="262"/>
      <c r="BN80" s="262"/>
      <c r="BO80" s="262"/>
      <c r="BP80" s="262"/>
      <c r="BQ80" s="259">
        <v>74</v>
      </c>
      <c r="BR80" s="264"/>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3"/>
    </row>
    <row r="81" spans="1:131" s="244" customFormat="1" ht="26.25" customHeight="1" x14ac:dyDescent="0.2">
      <c r="A81" s="258">
        <v>14</v>
      </c>
      <c r="B81" s="953" t="s">
        <v>594</v>
      </c>
      <c r="C81" s="954"/>
      <c r="D81" s="954"/>
      <c r="E81" s="954"/>
      <c r="F81" s="954"/>
      <c r="G81" s="954"/>
      <c r="H81" s="954"/>
      <c r="I81" s="954"/>
      <c r="J81" s="954"/>
      <c r="K81" s="954"/>
      <c r="L81" s="954"/>
      <c r="M81" s="954"/>
      <c r="N81" s="954"/>
      <c r="O81" s="954"/>
      <c r="P81" s="955"/>
      <c r="Q81" s="956">
        <v>223</v>
      </c>
      <c r="R81" s="911"/>
      <c r="S81" s="911"/>
      <c r="T81" s="911"/>
      <c r="U81" s="911"/>
      <c r="V81" s="911">
        <v>151</v>
      </c>
      <c r="W81" s="911"/>
      <c r="X81" s="911"/>
      <c r="Y81" s="911"/>
      <c r="Z81" s="911"/>
      <c r="AA81" s="911">
        <v>72</v>
      </c>
      <c r="AB81" s="911"/>
      <c r="AC81" s="911"/>
      <c r="AD81" s="911"/>
      <c r="AE81" s="911"/>
      <c r="AF81" s="911">
        <v>72</v>
      </c>
      <c r="AG81" s="911"/>
      <c r="AH81" s="911"/>
      <c r="AI81" s="911"/>
      <c r="AJ81" s="911"/>
      <c r="AK81" s="911">
        <v>33</v>
      </c>
      <c r="AL81" s="911"/>
      <c r="AM81" s="911"/>
      <c r="AN81" s="911"/>
      <c r="AO81" s="911"/>
      <c r="AP81" s="911" t="s">
        <v>517</v>
      </c>
      <c r="AQ81" s="911"/>
      <c r="AR81" s="911"/>
      <c r="AS81" s="911"/>
      <c r="AT81" s="911"/>
      <c r="AU81" s="911" t="s">
        <v>517</v>
      </c>
      <c r="AV81" s="911"/>
      <c r="AW81" s="911"/>
      <c r="AX81" s="911"/>
      <c r="AY81" s="911"/>
      <c r="AZ81" s="957"/>
      <c r="BA81" s="957"/>
      <c r="BB81" s="957"/>
      <c r="BC81" s="957"/>
      <c r="BD81" s="958"/>
      <c r="BE81" s="262"/>
      <c r="BF81" s="262"/>
      <c r="BG81" s="262"/>
      <c r="BH81" s="262"/>
      <c r="BI81" s="262"/>
      <c r="BJ81" s="262"/>
      <c r="BK81" s="262"/>
      <c r="BL81" s="262"/>
      <c r="BM81" s="262"/>
      <c r="BN81" s="262"/>
      <c r="BO81" s="262"/>
      <c r="BP81" s="262"/>
      <c r="BQ81" s="259">
        <v>75</v>
      </c>
      <c r="BR81" s="264"/>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3"/>
    </row>
    <row r="82" spans="1:131" s="244" customFormat="1" ht="26.25" customHeight="1" x14ac:dyDescent="0.2">
      <c r="A82" s="258">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2"/>
      <c r="BF82" s="262"/>
      <c r="BG82" s="262"/>
      <c r="BH82" s="262"/>
      <c r="BI82" s="262"/>
      <c r="BJ82" s="262"/>
      <c r="BK82" s="262"/>
      <c r="BL82" s="262"/>
      <c r="BM82" s="262"/>
      <c r="BN82" s="262"/>
      <c r="BO82" s="262"/>
      <c r="BP82" s="262"/>
      <c r="BQ82" s="259">
        <v>76</v>
      </c>
      <c r="BR82" s="264"/>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3"/>
    </row>
    <row r="83" spans="1:131" s="244" customFormat="1" ht="26.25" customHeight="1" x14ac:dyDescent="0.2">
      <c r="A83" s="258">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2"/>
      <c r="BF83" s="262"/>
      <c r="BG83" s="262"/>
      <c r="BH83" s="262"/>
      <c r="BI83" s="262"/>
      <c r="BJ83" s="262"/>
      <c r="BK83" s="262"/>
      <c r="BL83" s="262"/>
      <c r="BM83" s="262"/>
      <c r="BN83" s="262"/>
      <c r="BO83" s="262"/>
      <c r="BP83" s="262"/>
      <c r="BQ83" s="259">
        <v>77</v>
      </c>
      <c r="BR83" s="264"/>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3"/>
    </row>
    <row r="84" spans="1:131" s="244" customFormat="1" ht="26.25" customHeight="1" x14ac:dyDescent="0.2">
      <c r="A84" s="258">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2"/>
      <c r="BF84" s="262"/>
      <c r="BG84" s="262"/>
      <c r="BH84" s="262"/>
      <c r="BI84" s="262"/>
      <c r="BJ84" s="262"/>
      <c r="BK84" s="262"/>
      <c r="BL84" s="262"/>
      <c r="BM84" s="262"/>
      <c r="BN84" s="262"/>
      <c r="BO84" s="262"/>
      <c r="BP84" s="262"/>
      <c r="BQ84" s="259">
        <v>78</v>
      </c>
      <c r="BR84" s="264"/>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3"/>
    </row>
    <row r="85" spans="1:131" s="244" customFormat="1" ht="26.25" customHeight="1" x14ac:dyDescent="0.2">
      <c r="A85" s="258">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2"/>
      <c r="BF85" s="262"/>
      <c r="BG85" s="262"/>
      <c r="BH85" s="262"/>
      <c r="BI85" s="262"/>
      <c r="BJ85" s="262"/>
      <c r="BK85" s="262"/>
      <c r="BL85" s="262"/>
      <c r="BM85" s="262"/>
      <c r="BN85" s="262"/>
      <c r="BO85" s="262"/>
      <c r="BP85" s="262"/>
      <c r="BQ85" s="259">
        <v>79</v>
      </c>
      <c r="BR85" s="264"/>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3"/>
    </row>
    <row r="86" spans="1:131" s="244" customFormat="1" ht="26.25" customHeight="1" x14ac:dyDescent="0.2">
      <c r="A86" s="258">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2"/>
      <c r="BF86" s="262"/>
      <c r="BG86" s="262"/>
      <c r="BH86" s="262"/>
      <c r="BI86" s="262"/>
      <c r="BJ86" s="262"/>
      <c r="BK86" s="262"/>
      <c r="BL86" s="262"/>
      <c r="BM86" s="262"/>
      <c r="BN86" s="262"/>
      <c r="BO86" s="262"/>
      <c r="BP86" s="262"/>
      <c r="BQ86" s="259">
        <v>80</v>
      </c>
      <c r="BR86" s="264"/>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3"/>
    </row>
    <row r="87" spans="1:131" s="244" customFormat="1" ht="26.25" customHeight="1" x14ac:dyDescent="0.2">
      <c r="A87" s="266">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2"/>
      <c r="BF87" s="262"/>
      <c r="BG87" s="262"/>
      <c r="BH87" s="262"/>
      <c r="BI87" s="262"/>
      <c r="BJ87" s="262"/>
      <c r="BK87" s="262"/>
      <c r="BL87" s="262"/>
      <c r="BM87" s="262"/>
      <c r="BN87" s="262"/>
      <c r="BO87" s="262"/>
      <c r="BP87" s="262"/>
      <c r="BQ87" s="259">
        <v>81</v>
      </c>
      <c r="BR87" s="264"/>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3"/>
    </row>
    <row r="88" spans="1:131" s="244" customFormat="1" ht="26.25" customHeight="1" thickBot="1" x14ac:dyDescent="0.25">
      <c r="A88" s="261" t="s">
        <v>387</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SUM(AF68:AJ81)</f>
        <v>974</v>
      </c>
      <c r="AG88" s="922"/>
      <c r="AH88" s="922"/>
      <c r="AI88" s="922"/>
      <c r="AJ88" s="922"/>
      <c r="AK88" s="919"/>
      <c r="AL88" s="919"/>
      <c r="AM88" s="919"/>
      <c r="AN88" s="919"/>
      <c r="AO88" s="919"/>
      <c r="AP88" s="922">
        <f>SUM(AP68:AT81)</f>
        <v>4934</v>
      </c>
      <c r="AQ88" s="922"/>
      <c r="AR88" s="922"/>
      <c r="AS88" s="922"/>
      <c r="AT88" s="922"/>
      <c r="AU88" s="922">
        <f>SUM(AU68:AY81)</f>
        <v>170</v>
      </c>
      <c r="AV88" s="922"/>
      <c r="AW88" s="922"/>
      <c r="AX88" s="922"/>
      <c r="AY88" s="922"/>
      <c r="AZ88" s="927"/>
      <c r="BA88" s="927"/>
      <c r="BB88" s="927"/>
      <c r="BC88" s="927"/>
      <c r="BD88" s="928"/>
      <c r="BE88" s="262"/>
      <c r="BF88" s="262"/>
      <c r="BG88" s="262"/>
      <c r="BH88" s="262"/>
      <c r="BI88" s="262"/>
      <c r="BJ88" s="262"/>
      <c r="BK88" s="262"/>
      <c r="BL88" s="262"/>
      <c r="BM88" s="262"/>
      <c r="BN88" s="262"/>
      <c r="BO88" s="262"/>
      <c r="BP88" s="262"/>
      <c r="BQ88" s="259">
        <v>82</v>
      </c>
      <c r="BR88" s="264"/>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3"/>
    </row>
    <row r="89" spans="1:131" s="244" customFormat="1" ht="26.25" hidden="1" customHeight="1" x14ac:dyDescent="0.2">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3"/>
    </row>
    <row r="90" spans="1:131" s="244" customFormat="1" ht="26.25" hidden="1" customHeight="1" x14ac:dyDescent="0.2">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3"/>
    </row>
    <row r="91" spans="1:131" s="244" customFormat="1" ht="26.25" hidden="1" customHeight="1" x14ac:dyDescent="0.2">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3"/>
    </row>
    <row r="92" spans="1:131" s="244" customFormat="1" ht="26.25" hidden="1" customHeight="1" x14ac:dyDescent="0.2">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3"/>
    </row>
    <row r="93" spans="1:131" s="244" customFormat="1" ht="26.25" hidden="1" customHeight="1" x14ac:dyDescent="0.2">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3"/>
    </row>
    <row r="94" spans="1:131" s="244" customFormat="1" ht="26.25" hidden="1" customHeight="1" x14ac:dyDescent="0.2">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3"/>
    </row>
    <row r="95" spans="1:131" s="244" customFormat="1" ht="26.25" hidden="1" customHeight="1" x14ac:dyDescent="0.2">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3"/>
    </row>
    <row r="96" spans="1:131" s="244" customFormat="1" ht="26.25" hidden="1" customHeight="1" x14ac:dyDescent="0.2">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3"/>
    </row>
    <row r="97" spans="1:131" s="244" customFormat="1" ht="26.25" hidden="1" customHeight="1" x14ac:dyDescent="0.2">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3"/>
    </row>
    <row r="98" spans="1:131" s="244" customFormat="1" ht="26.25" hidden="1" customHeight="1" x14ac:dyDescent="0.2">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3"/>
    </row>
    <row r="99" spans="1:131" s="244" customFormat="1" ht="26.25" hidden="1" customHeight="1" x14ac:dyDescent="0.2">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3"/>
    </row>
    <row r="100" spans="1:131" s="244" customFormat="1" ht="26.25" hidden="1" customHeight="1" x14ac:dyDescent="0.2">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3"/>
    </row>
    <row r="101" spans="1:131" s="244" customFormat="1" ht="26.25" hidden="1" customHeight="1" x14ac:dyDescent="0.2">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3"/>
    </row>
    <row r="102" spans="1:131" s="244" customFormat="1" ht="26.25" customHeight="1" thickBot="1" x14ac:dyDescent="0.25">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387</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3"/>
    </row>
    <row r="103" spans="1:131" s="244" customFormat="1" ht="26.25" customHeight="1" x14ac:dyDescent="0.2">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3"/>
    </row>
    <row r="104" spans="1:131" s="244" customFormat="1" ht="26.25" customHeight="1" x14ac:dyDescent="0.2">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3"/>
    </row>
    <row r="105" spans="1:131" s="244" customFormat="1" ht="11.25" customHeight="1" x14ac:dyDescent="0.2">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2">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5">
      <c r="A107" s="272" t="s">
        <v>422</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423</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2">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3" customFormat="1" ht="26.25" customHeight="1" x14ac:dyDescent="0.2">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305</v>
      </c>
      <c r="AG109" s="975"/>
      <c r="AH109" s="975"/>
      <c r="AI109" s="975"/>
      <c r="AJ109" s="976"/>
      <c r="AK109" s="974" t="s">
        <v>304</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305</v>
      </c>
      <c r="BW109" s="975"/>
      <c r="BX109" s="975"/>
      <c r="BY109" s="975"/>
      <c r="BZ109" s="976"/>
      <c r="CA109" s="974" t="s">
        <v>304</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305</v>
      </c>
      <c r="DM109" s="975"/>
      <c r="DN109" s="975"/>
      <c r="DO109" s="975"/>
      <c r="DP109" s="976"/>
      <c r="DQ109" s="974" t="s">
        <v>304</v>
      </c>
      <c r="DR109" s="975"/>
      <c r="DS109" s="975"/>
      <c r="DT109" s="975"/>
      <c r="DU109" s="976"/>
      <c r="DV109" s="974" t="s">
        <v>428</v>
      </c>
      <c r="DW109" s="975"/>
      <c r="DX109" s="975"/>
      <c r="DY109" s="975"/>
      <c r="DZ109" s="977"/>
    </row>
    <row r="110" spans="1:131" s="243" customFormat="1" ht="26.25" customHeight="1" x14ac:dyDescent="0.2">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78119</v>
      </c>
      <c r="AB110" s="982"/>
      <c r="AC110" s="982"/>
      <c r="AD110" s="982"/>
      <c r="AE110" s="983"/>
      <c r="AF110" s="984">
        <v>79051</v>
      </c>
      <c r="AG110" s="982"/>
      <c r="AH110" s="982"/>
      <c r="AI110" s="982"/>
      <c r="AJ110" s="983"/>
      <c r="AK110" s="984">
        <v>82991</v>
      </c>
      <c r="AL110" s="982"/>
      <c r="AM110" s="982"/>
      <c r="AN110" s="982"/>
      <c r="AO110" s="983"/>
      <c r="AP110" s="985">
        <v>6.5</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473918</v>
      </c>
      <c r="BR110" s="1017"/>
      <c r="BS110" s="1017"/>
      <c r="BT110" s="1017"/>
      <c r="BU110" s="1017"/>
      <c r="BV110" s="1017">
        <v>442972</v>
      </c>
      <c r="BW110" s="1017"/>
      <c r="BX110" s="1017"/>
      <c r="BY110" s="1017"/>
      <c r="BZ110" s="1017"/>
      <c r="CA110" s="1017">
        <v>361620</v>
      </c>
      <c r="CB110" s="1017"/>
      <c r="CC110" s="1017"/>
      <c r="CD110" s="1017"/>
      <c r="CE110" s="1017"/>
      <c r="CF110" s="1031">
        <v>28.1</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435</v>
      </c>
      <c r="DM110" s="1017"/>
      <c r="DN110" s="1017"/>
      <c r="DO110" s="1017"/>
      <c r="DP110" s="1017"/>
      <c r="DQ110" s="1017" t="s">
        <v>436</v>
      </c>
      <c r="DR110" s="1017"/>
      <c r="DS110" s="1017"/>
      <c r="DT110" s="1017"/>
      <c r="DU110" s="1017"/>
      <c r="DV110" s="1018" t="s">
        <v>435</v>
      </c>
      <c r="DW110" s="1018"/>
      <c r="DX110" s="1018"/>
      <c r="DY110" s="1018"/>
      <c r="DZ110" s="1019"/>
    </row>
    <row r="111" spans="1:131" s="243" customFormat="1" ht="26.25" customHeight="1" x14ac:dyDescent="0.2">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435</v>
      </c>
      <c r="AB111" s="1024"/>
      <c r="AC111" s="1024"/>
      <c r="AD111" s="1024"/>
      <c r="AE111" s="1025"/>
      <c r="AF111" s="1026" t="s">
        <v>128</v>
      </c>
      <c r="AG111" s="1024"/>
      <c r="AH111" s="1024"/>
      <c r="AI111" s="1024"/>
      <c r="AJ111" s="1025"/>
      <c r="AK111" s="1026" t="s">
        <v>128</v>
      </c>
      <c r="AL111" s="1024"/>
      <c r="AM111" s="1024"/>
      <c r="AN111" s="1024"/>
      <c r="AO111" s="1025"/>
      <c r="AP111" s="1027" t="s">
        <v>435</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60570</v>
      </c>
      <c r="BR111" s="1010"/>
      <c r="BS111" s="1010"/>
      <c r="BT111" s="1010"/>
      <c r="BU111" s="1010"/>
      <c r="BV111" s="1010">
        <v>52755</v>
      </c>
      <c r="BW111" s="1010"/>
      <c r="BX111" s="1010"/>
      <c r="BY111" s="1010"/>
      <c r="BZ111" s="1010"/>
      <c r="CA111" s="1010">
        <v>44584</v>
      </c>
      <c r="CB111" s="1010"/>
      <c r="CC111" s="1010"/>
      <c r="CD111" s="1010"/>
      <c r="CE111" s="1010"/>
      <c r="CF111" s="1004">
        <v>3.5</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435</v>
      </c>
      <c r="DM111" s="1010"/>
      <c r="DN111" s="1010"/>
      <c r="DO111" s="1010"/>
      <c r="DP111" s="1010"/>
      <c r="DQ111" s="1010" t="s">
        <v>434</v>
      </c>
      <c r="DR111" s="1010"/>
      <c r="DS111" s="1010"/>
      <c r="DT111" s="1010"/>
      <c r="DU111" s="1010"/>
      <c r="DV111" s="1011" t="s">
        <v>434</v>
      </c>
      <c r="DW111" s="1011"/>
      <c r="DX111" s="1011"/>
      <c r="DY111" s="1011"/>
      <c r="DZ111" s="1012"/>
    </row>
    <row r="112" spans="1:131" s="243" customFormat="1" ht="26.25" customHeight="1" x14ac:dyDescent="0.2">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434</v>
      </c>
      <c r="AG112" s="1049"/>
      <c r="AH112" s="1049"/>
      <c r="AI112" s="1049"/>
      <c r="AJ112" s="1050"/>
      <c r="AK112" s="1051" t="s">
        <v>442</v>
      </c>
      <c r="AL112" s="1049"/>
      <c r="AM112" s="1049"/>
      <c r="AN112" s="1049"/>
      <c r="AO112" s="1050"/>
      <c r="AP112" s="1052" t="s">
        <v>435</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t="s">
        <v>444</v>
      </c>
      <c r="BR112" s="1010"/>
      <c r="BS112" s="1010"/>
      <c r="BT112" s="1010"/>
      <c r="BU112" s="1010"/>
      <c r="BV112" s="1010" t="s">
        <v>435</v>
      </c>
      <c r="BW112" s="1010"/>
      <c r="BX112" s="1010"/>
      <c r="BY112" s="1010"/>
      <c r="BZ112" s="1010"/>
      <c r="CA112" s="1010" t="s">
        <v>435</v>
      </c>
      <c r="CB112" s="1010"/>
      <c r="CC112" s="1010"/>
      <c r="CD112" s="1010"/>
      <c r="CE112" s="1010"/>
      <c r="CF112" s="1004" t="s">
        <v>435</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128</v>
      </c>
      <c r="DM112" s="1010"/>
      <c r="DN112" s="1010"/>
      <c r="DO112" s="1010"/>
      <c r="DP112" s="1010"/>
      <c r="DQ112" s="1010" t="s">
        <v>128</v>
      </c>
      <c r="DR112" s="1010"/>
      <c r="DS112" s="1010"/>
      <c r="DT112" s="1010"/>
      <c r="DU112" s="1010"/>
      <c r="DV112" s="1011" t="s">
        <v>435</v>
      </c>
      <c r="DW112" s="1011"/>
      <c r="DX112" s="1011"/>
      <c r="DY112" s="1011"/>
      <c r="DZ112" s="1012"/>
    </row>
    <row r="113" spans="1:130" s="243" customFormat="1" ht="26.25" customHeight="1" x14ac:dyDescent="0.2">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t="s">
        <v>128</v>
      </c>
      <c r="AB113" s="1024"/>
      <c r="AC113" s="1024"/>
      <c r="AD113" s="1024"/>
      <c r="AE113" s="1025"/>
      <c r="AF113" s="1026" t="s">
        <v>447</v>
      </c>
      <c r="AG113" s="1024"/>
      <c r="AH113" s="1024"/>
      <c r="AI113" s="1024"/>
      <c r="AJ113" s="1025"/>
      <c r="AK113" s="1026" t="s">
        <v>444</v>
      </c>
      <c r="AL113" s="1024"/>
      <c r="AM113" s="1024"/>
      <c r="AN113" s="1024"/>
      <c r="AO113" s="1025"/>
      <c r="AP113" s="1027" t="s">
        <v>444</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178524</v>
      </c>
      <c r="BR113" s="1010"/>
      <c r="BS113" s="1010"/>
      <c r="BT113" s="1010"/>
      <c r="BU113" s="1010"/>
      <c r="BV113" s="1010">
        <v>167754</v>
      </c>
      <c r="BW113" s="1010"/>
      <c r="BX113" s="1010"/>
      <c r="BY113" s="1010"/>
      <c r="BZ113" s="1010"/>
      <c r="CA113" s="1010">
        <v>169216</v>
      </c>
      <c r="CB113" s="1010"/>
      <c r="CC113" s="1010"/>
      <c r="CD113" s="1010"/>
      <c r="CE113" s="1010"/>
      <c r="CF113" s="1004">
        <v>13.2</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128</v>
      </c>
      <c r="DM113" s="1049"/>
      <c r="DN113" s="1049"/>
      <c r="DO113" s="1049"/>
      <c r="DP113" s="1050"/>
      <c r="DQ113" s="1051" t="s">
        <v>435</v>
      </c>
      <c r="DR113" s="1049"/>
      <c r="DS113" s="1049"/>
      <c r="DT113" s="1049"/>
      <c r="DU113" s="1050"/>
      <c r="DV113" s="1052" t="s">
        <v>402</v>
      </c>
      <c r="DW113" s="1053"/>
      <c r="DX113" s="1053"/>
      <c r="DY113" s="1053"/>
      <c r="DZ113" s="1054"/>
    </row>
    <row r="114" spans="1:130" s="243" customFormat="1" ht="26.25" customHeight="1" x14ac:dyDescent="0.2">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16765</v>
      </c>
      <c r="AB114" s="1049"/>
      <c r="AC114" s="1049"/>
      <c r="AD114" s="1049"/>
      <c r="AE114" s="1050"/>
      <c r="AF114" s="1051">
        <v>16198</v>
      </c>
      <c r="AG114" s="1049"/>
      <c r="AH114" s="1049"/>
      <c r="AI114" s="1049"/>
      <c r="AJ114" s="1050"/>
      <c r="AK114" s="1051">
        <v>18651</v>
      </c>
      <c r="AL114" s="1049"/>
      <c r="AM114" s="1049"/>
      <c r="AN114" s="1049"/>
      <c r="AO114" s="1050"/>
      <c r="AP114" s="1052">
        <v>1.5</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327489</v>
      </c>
      <c r="BR114" s="1010"/>
      <c r="BS114" s="1010"/>
      <c r="BT114" s="1010"/>
      <c r="BU114" s="1010"/>
      <c r="BV114" s="1010">
        <v>315774</v>
      </c>
      <c r="BW114" s="1010"/>
      <c r="BX114" s="1010"/>
      <c r="BY114" s="1010"/>
      <c r="BZ114" s="1010"/>
      <c r="CA114" s="1010">
        <v>306257</v>
      </c>
      <c r="CB114" s="1010"/>
      <c r="CC114" s="1010"/>
      <c r="CD114" s="1010"/>
      <c r="CE114" s="1010"/>
      <c r="CF114" s="1004">
        <v>23.8</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444</v>
      </c>
      <c r="DM114" s="1049"/>
      <c r="DN114" s="1049"/>
      <c r="DO114" s="1049"/>
      <c r="DP114" s="1050"/>
      <c r="DQ114" s="1051" t="s">
        <v>444</v>
      </c>
      <c r="DR114" s="1049"/>
      <c r="DS114" s="1049"/>
      <c r="DT114" s="1049"/>
      <c r="DU114" s="1050"/>
      <c r="DV114" s="1052" t="s">
        <v>435</v>
      </c>
      <c r="DW114" s="1053"/>
      <c r="DX114" s="1053"/>
      <c r="DY114" s="1053"/>
      <c r="DZ114" s="1054"/>
    </row>
    <row r="115" spans="1:130" s="243" customFormat="1" ht="26.25" customHeight="1" x14ac:dyDescent="0.2">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7921</v>
      </c>
      <c r="AB115" s="1024"/>
      <c r="AC115" s="1024"/>
      <c r="AD115" s="1024"/>
      <c r="AE115" s="1025"/>
      <c r="AF115" s="1026">
        <v>7816</v>
      </c>
      <c r="AG115" s="1024"/>
      <c r="AH115" s="1024"/>
      <c r="AI115" s="1024"/>
      <c r="AJ115" s="1025"/>
      <c r="AK115" s="1026">
        <v>7557</v>
      </c>
      <c r="AL115" s="1024"/>
      <c r="AM115" s="1024"/>
      <c r="AN115" s="1024"/>
      <c r="AO115" s="1025"/>
      <c r="AP115" s="1027">
        <v>0.6</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402</v>
      </c>
      <c r="BW115" s="1010"/>
      <c r="BX115" s="1010"/>
      <c r="BY115" s="1010"/>
      <c r="BZ115" s="1010"/>
      <c r="CA115" s="1010" t="s">
        <v>402</v>
      </c>
      <c r="CB115" s="1010"/>
      <c r="CC115" s="1010"/>
      <c r="CD115" s="1010"/>
      <c r="CE115" s="1010"/>
      <c r="CF115" s="1004" t="s">
        <v>128</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447</v>
      </c>
      <c r="DH115" s="1049"/>
      <c r="DI115" s="1049"/>
      <c r="DJ115" s="1049"/>
      <c r="DK115" s="1050"/>
      <c r="DL115" s="1051" t="s">
        <v>447</v>
      </c>
      <c r="DM115" s="1049"/>
      <c r="DN115" s="1049"/>
      <c r="DO115" s="1049"/>
      <c r="DP115" s="1050"/>
      <c r="DQ115" s="1051" t="s">
        <v>444</v>
      </c>
      <c r="DR115" s="1049"/>
      <c r="DS115" s="1049"/>
      <c r="DT115" s="1049"/>
      <c r="DU115" s="1050"/>
      <c r="DV115" s="1052" t="s">
        <v>435</v>
      </c>
      <c r="DW115" s="1053"/>
      <c r="DX115" s="1053"/>
      <c r="DY115" s="1053"/>
      <c r="DZ115" s="1054"/>
    </row>
    <row r="116" spans="1:130" s="243" customFormat="1" ht="26.25" customHeight="1" x14ac:dyDescent="0.2">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435</v>
      </c>
      <c r="AB116" s="1049"/>
      <c r="AC116" s="1049"/>
      <c r="AD116" s="1049"/>
      <c r="AE116" s="1050"/>
      <c r="AF116" s="1051" t="s">
        <v>128</v>
      </c>
      <c r="AG116" s="1049"/>
      <c r="AH116" s="1049"/>
      <c r="AI116" s="1049"/>
      <c r="AJ116" s="1050"/>
      <c r="AK116" s="1051" t="s">
        <v>434</v>
      </c>
      <c r="AL116" s="1049"/>
      <c r="AM116" s="1049"/>
      <c r="AN116" s="1049"/>
      <c r="AO116" s="1050"/>
      <c r="AP116" s="1052" t="s">
        <v>435</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435</v>
      </c>
      <c r="BR116" s="1010"/>
      <c r="BS116" s="1010"/>
      <c r="BT116" s="1010"/>
      <c r="BU116" s="1010"/>
      <c r="BV116" s="1010" t="s">
        <v>435</v>
      </c>
      <c r="BW116" s="1010"/>
      <c r="BX116" s="1010"/>
      <c r="BY116" s="1010"/>
      <c r="BZ116" s="1010"/>
      <c r="CA116" s="1010" t="s">
        <v>128</v>
      </c>
      <c r="CB116" s="1010"/>
      <c r="CC116" s="1010"/>
      <c r="CD116" s="1010"/>
      <c r="CE116" s="1010"/>
      <c r="CF116" s="1004" t="s">
        <v>435</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435</v>
      </c>
      <c r="DH116" s="1049"/>
      <c r="DI116" s="1049"/>
      <c r="DJ116" s="1049"/>
      <c r="DK116" s="1050"/>
      <c r="DL116" s="1051" t="s">
        <v>434</v>
      </c>
      <c r="DM116" s="1049"/>
      <c r="DN116" s="1049"/>
      <c r="DO116" s="1049"/>
      <c r="DP116" s="1050"/>
      <c r="DQ116" s="1051" t="s">
        <v>436</v>
      </c>
      <c r="DR116" s="1049"/>
      <c r="DS116" s="1049"/>
      <c r="DT116" s="1049"/>
      <c r="DU116" s="1050"/>
      <c r="DV116" s="1052" t="s">
        <v>435</v>
      </c>
      <c r="DW116" s="1053"/>
      <c r="DX116" s="1053"/>
      <c r="DY116" s="1053"/>
      <c r="DZ116" s="1054"/>
    </row>
    <row r="117" spans="1:130" s="243" customFormat="1" ht="26.25" customHeight="1" x14ac:dyDescent="0.2">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102805</v>
      </c>
      <c r="AB117" s="1067"/>
      <c r="AC117" s="1067"/>
      <c r="AD117" s="1067"/>
      <c r="AE117" s="1068"/>
      <c r="AF117" s="1069">
        <v>103065</v>
      </c>
      <c r="AG117" s="1067"/>
      <c r="AH117" s="1067"/>
      <c r="AI117" s="1067"/>
      <c r="AJ117" s="1068"/>
      <c r="AK117" s="1069">
        <v>109199</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444</v>
      </c>
      <c r="BR117" s="1010"/>
      <c r="BS117" s="1010"/>
      <c r="BT117" s="1010"/>
      <c r="BU117" s="1010"/>
      <c r="BV117" s="1010" t="s">
        <v>447</v>
      </c>
      <c r="BW117" s="1010"/>
      <c r="BX117" s="1010"/>
      <c r="BY117" s="1010"/>
      <c r="BZ117" s="1010"/>
      <c r="CA117" s="1010" t="s">
        <v>447</v>
      </c>
      <c r="CB117" s="1010"/>
      <c r="CC117" s="1010"/>
      <c r="CD117" s="1010"/>
      <c r="CE117" s="1010"/>
      <c r="CF117" s="1004" t="s">
        <v>128</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447</v>
      </c>
      <c r="DH117" s="1049"/>
      <c r="DI117" s="1049"/>
      <c r="DJ117" s="1049"/>
      <c r="DK117" s="1050"/>
      <c r="DL117" s="1051" t="s">
        <v>444</v>
      </c>
      <c r="DM117" s="1049"/>
      <c r="DN117" s="1049"/>
      <c r="DO117" s="1049"/>
      <c r="DP117" s="1050"/>
      <c r="DQ117" s="1051" t="s">
        <v>462</v>
      </c>
      <c r="DR117" s="1049"/>
      <c r="DS117" s="1049"/>
      <c r="DT117" s="1049"/>
      <c r="DU117" s="1050"/>
      <c r="DV117" s="1052" t="s">
        <v>447</v>
      </c>
      <c r="DW117" s="1053"/>
      <c r="DX117" s="1053"/>
      <c r="DY117" s="1053"/>
      <c r="DZ117" s="1054"/>
    </row>
    <row r="118" spans="1:130" s="243" customFormat="1" ht="26.25" customHeight="1" x14ac:dyDescent="0.2">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305</v>
      </c>
      <c r="AG118" s="975"/>
      <c r="AH118" s="975"/>
      <c r="AI118" s="975"/>
      <c r="AJ118" s="976"/>
      <c r="AK118" s="974" t="s">
        <v>304</v>
      </c>
      <c r="AL118" s="975"/>
      <c r="AM118" s="975"/>
      <c r="AN118" s="975"/>
      <c r="AO118" s="976"/>
      <c r="AP118" s="1061" t="s">
        <v>428</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444</v>
      </c>
      <c r="BR118" s="1088"/>
      <c r="BS118" s="1088"/>
      <c r="BT118" s="1088"/>
      <c r="BU118" s="1088"/>
      <c r="BV118" s="1088" t="s">
        <v>444</v>
      </c>
      <c r="BW118" s="1088"/>
      <c r="BX118" s="1088"/>
      <c r="BY118" s="1088"/>
      <c r="BZ118" s="1088"/>
      <c r="CA118" s="1088" t="s">
        <v>447</v>
      </c>
      <c r="CB118" s="1088"/>
      <c r="CC118" s="1088"/>
      <c r="CD118" s="1088"/>
      <c r="CE118" s="1088"/>
      <c r="CF118" s="1004" t="s">
        <v>434</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442</v>
      </c>
      <c r="DH118" s="1049"/>
      <c r="DI118" s="1049"/>
      <c r="DJ118" s="1049"/>
      <c r="DK118" s="1050"/>
      <c r="DL118" s="1051" t="s">
        <v>447</v>
      </c>
      <c r="DM118" s="1049"/>
      <c r="DN118" s="1049"/>
      <c r="DO118" s="1049"/>
      <c r="DP118" s="1050"/>
      <c r="DQ118" s="1051" t="s">
        <v>462</v>
      </c>
      <c r="DR118" s="1049"/>
      <c r="DS118" s="1049"/>
      <c r="DT118" s="1049"/>
      <c r="DU118" s="1050"/>
      <c r="DV118" s="1052" t="s">
        <v>462</v>
      </c>
      <c r="DW118" s="1053"/>
      <c r="DX118" s="1053"/>
      <c r="DY118" s="1053"/>
      <c r="DZ118" s="1054"/>
    </row>
    <row r="119" spans="1:130" s="243" customFormat="1" ht="26.25" customHeight="1" x14ac:dyDescent="0.2">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447</v>
      </c>
      <c r="AB119" s="982"/>
      <c r="AC119" s="982"/>
      <c r="AD119" s="982"/>
      <c r="AE119" s="983"/>
      <c r="AF119" s="984" t="s">
        <v>447</v>
      </c>
      <c r="AG119" s="982"/>
      <c r="AH119" s="982"/>
      <c r="AI119" s="982"/>
      <c r="AJ119" s="983"/>
      <c r="AK119" s="984" t="s">
        <v>447</v>
      </c>
      <c r="AL119" s="982"/>
      <c r="AM119" s="982"/>
      <c r="AN119" s="982"/>
      <c r="AO119" s="983"/>
      <c r="AP119" s="985" t="s">
        <v>444</v>
      </c>
      <c r="AQ119" s="986"/>
      <c r="AR119" s="986"/>
      <c r="AS119" s="986"/>
      <c r="AT119" s="987"/>
      <c r="AU119" s="992"/>
      <c r="AV119" s="993"/>
      <c r="AW119" s="993"/>
      <c r="AX119" s="993"/>
      <c r="AY119" s="993"/>
      <c r="AZ119" s="274" t="s">
        <v>185</v>
      </c>
      <c r="BA119" s="274"/>
      <c r="BB119" s="274"/>
      <c r="BC119" s="274"/>
      <c r="BD119" s="274"/>
      <c r="BE119" s="274"/>
      <c r="BF119" s="274"/>
      <c r="BG119" s="274"/>
      <c r="BH119" s="274"/>
      <c r="BI119" s="274"/>
      <c r="BJ119" s="274"/>
      <c r="BK119" s="274"/>
      <c r="BL119" s="274"/>
      <c r="BM119" s="274"/>
      <c r="BN119" s="274"/>
      <c r="BO119" s="1065" t="s">
        <v>465</v>
      </c>
      <c r="BP119" s="1096"/>
      <c r="BQ119" s="1087">
        <v>1040501</v>
      </c>
      <c r="BR119" s="1088"/>
      <c r="BS119" s="1088"/>
      <c r="BT119" s="1088"/>
      <c r="BU119" s="1088"/>
      <c r="BV119" s="1088">
        <v>979255</v>
      </c>
      <c r="BW119" s="1088"/>
      <c r="BX119" s="1088"/>
      <c r="BY119" s="1088"/>
      <c r="BZ119" s="1088"/>
      <c r="CA119" s="1088">
        <v>881677</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60570</v>
      </c>
      <c r="DH119" s="1074"/>
      <c r="DI119" s="1074"/>
      <c r="DJ119" s="1074"/>
      <c r="DK119" s="1075"/>
      <c r="DL119" s="1073">
        <v>52755</v>
      </c>
      <c r="DM119" s="1074"/>
      <c r="DN119" s="1074"/>
      <c r="DO119" s="1074"/>
      <c r="DP119" s="1075"/>
      <c r="DQ119" s="1073">
        <v>44584</v>
      </c>
      <c r="DR119" s="1074"/>
      <c r="DS119" s="1074"/>
      <c r="DT119" s="1074"/>
      <c r="DU119" s="1075"/>
      <c r="DV119" s="1076">
        <v>3.5</v>
      </c>
      <c r="DW119" s="1077"/>
      <c r="DX119" s="1077"/>
      <c r="DY119" s="1077"/>
      <c r="DZ119" s="1078"/>
    </row>
    <row r="120" spans="1:130" s="243" customFormat="1" ht="26.25" customHeight="1" x14ac:dyDescent="0.2">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444</v>
      </c>
      <c r="AB120" s="1049"/>
      <c r="AC120" s="1049"/>
      <c r="AD120" s="1049"/>
      <c r="AE120" s="1050"/>
      <c r="AF120" s="1051" t="s">
        <v>462</v>
      </c>
      <c r="AG120" s="1049"/>
      <c r="AH120" s="1049"/>
      <c r="AI120" s="1049"/>
      <c r="AJ120" s="1050"/>
      <c r="AK120" s="1051" t="s">
        <v>462</v>
      </c>
      <c r="AL120" s="1049"/>
      <c r="AM120" s="1049"/>
      <c r="AN120" s="1049"/>
      <c r="AO120" s="1050"/>
      <c r="AP120" s="1052" t="s">
        <v>462</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3308021</v>
      </c>
      <c r="BR120" s="1017"/>
      <c r="BS120" s="1017"/>
      <c r="BT120" s="1017"/>
      <c r="BU120" s="1017"/>
      <c r="BV120" s="1017">
        <v>3405316</v>
      </c>
      <c r="BW120" s="1017"/>
      <c r="BX120" s="1017"/>
      <c r="BY120" s="1017"/>
      <c r="BZ120" s="1017"/>
      <c r="CA120" s="1017">
        <v>3434719</v>
      </c>
      <c r="CB120" s="1017"/>
      <c r="CC120" s="1017"/>
      <c r="CD120" s="1017"/>
      <c r="CE120" s="1017"/>
      <c r="CF120" s="1031">
        <v>267.39999999999998</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t="s">
        <v>444</v>
      </c>
      <c r="DH120" s="1017"/>
      <c r="DI120" s="1017"/>
      <c r="DJ120" s="1017"/>
      <c r="DK120" s="1017"/>
      <c r="DL120" s="1017" t="s">
        <v>462</v>
      </c>
      <c r="DM120" s="1017"/>
      <c r="DN120" s="1017"/>
      <c r="DO120" s="1017"/>
      <c r="DP120" s="1017"/>
      <c r="DQ120" s="1017" t="s">
        <v>436</v>
      </c>
      <c r="DR120" s="1017"/>
      <c r="DS120" s="1017"/>
      <c r="DT120" s="1017"/>
      <c r="DU120" s="1017"/>
      <c r="DV120" s="1018" t="s">
        <v>462</v>
      </c>
      <c r="DW120" s="1018"/>
      <c r="DX120" s="1018"/>
      <c r="DY120" s="1018"/>
      <c r="DZ120" s="1019"/>
    </row>
    <row r="121" spans="1:130" s="243" customFormat="1" ht="26.25" customHeight="1" x14ac:dyDescent="0.2">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462</v>
      </c>
      <c r="AB121" s="1049"/>
      <c r="AC121" s="1049"/>
      <c r="AD121" s="1049"/>
      <c r="AE121" s="1050"/>
      <c r="AF121" s="1051" t="s">
        <v>462</v>
      </c>
      <c r="AG121" s="1049"/>
      <c r="AH121" s="1049"/>
      <c r="AI121" s="1049"/>
      <c r="AJ121" s="1050"/>
      <c r="AK121" s="1051" t="s">
        <v>444</v>
      </c>
      <c r="AL121" s="1049"/>
      <c r="AM121" s="1049"/>
      <c r="AN121" s="1049"/>
      <c r="AO121" s="1050"/>
      <c r="AP121" s="1052" t="s">
        <v>462</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t="s">
        <v>462</v>
      </c>
      <c r="BR121" s="1010"/>
      <c r="BS121" s="1010"/>
      <c r="BT121" s="1010"/>
      <c r="BU121" s="1010"/>
      <c r="BV121" s="1010" t="s">
        <v>462</v>
      </c>
      <c r="BW121" s="1010"/>
      <c r="BX121" s="1010"/>
      <c r="BY121" s="1010"/>
      <c r="BZ121" s="1010"/>
      <c r="CA121" s="1010" t="s">
        <v>462</v>
      </c>
      <c r="CB121" s="1010"/>
      <c r="CC121" s="1010"/>
      <c r="CD121" s="1010"/>
      <c r="CE121" s="1010"/>
      <c r="CF121" s="1004" t="s">
        <v>462</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t="s">
        <v>462</v>
      </c>
      <c r="DH121" s="1010"/>
      <c r="DI121" s="1010"/>
      <c r="DJ121" s="1010"/>
      <c r="DK121" s="1010"/>
      <c r="DL121" s="1010" t="s">
        <v>462</v>
      </c>
      <c r="DM121" s="1010"/>
      <c r="DN121" s="1010"/>
      <c r="DO121" s="1010"/>
      <c r="DP121" s="1010"/>
      <c r="DQ121" s="1010" t="s">
        <v>462</v>
      </c>
      <c r="DR121" s="1010"/>
      <c r="DS121" s="1010"/>
      <c r="DT121" s="1010"/>
      <c r="DU121" s="1010"/>
      <c r="DV121" s="1011" t="s">
        <v>462</v>
      </c>
      <c r="DW121" s="1011"/>
      <c r="DX121" s="1011"/>
      <c r="DY121" s="1011"/>
      <c r="DZ121" s="1012"/>
    </row>
    <row r="122" spans="1:130" s="243" customFormat="1" ht="26.25" customHeight="1" x14ac:dyDescent="0.2">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462</v>
      </c>
      <c r="AB122" s="1049"/>
      <c r="AC122" s="1049"/>
      <c r="AD122" s="1049"/>
      <c r="AE122" s="1050"/>
      <c r="AF122" s="1051" t="s">
        <v>436</v>
      </c>
      <c r="AG122" s="1049"/>
      <c r="AH122" s="1049"/>
      <c r="AI122" s="1049"/>
      <c r="AJ122" s="1050"/>
      <c r="AK122" s="1051" t="s">
        <v>462</v>
      </c>
      <c r="AL122" s="1049"/>
      <c r="AM122" s="1049"/>
      <c r="AN122" s="1049"/>
      <c r="AO122" s="1050"/>
      <c r="AP122" s="1052" t="s">
        <v>444</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1747285</v>
      </c>
      <c r="BR122" s="1088"/>
      <c r="BS122" s="1088"/>
      <c r="BT122" s="1088"/>
      <c r="BU122" s="1088"/>
      <c r="BV122" s="1088">
        <v>1724293</v>
      </c>
      <c r="BW122" s="1088"/>
      <c r="BX122" s="1088"/>
      <c r="BY122" s="1088"/>
      <c r="BZ122" s="1088"/>
      <c r="CA122" s="1088">
        <v>1674341</v>
      </c>
      <c r="CB122" s="1088"/>
      <c r="CC122" s="1088"/>
      <c r="CD122" s="1088"/>
      <c r="CE122" s="1088"/>
      <c r="CF122" s="1108">
        <v>130.30000000000001</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t="s">
        <v>462</v>
      </c>
      <c r="DH122" s="1010"/>
      <c r="DI122" s="1010"/>
      <c r="DJ122" s="1010"/>
      <c r="DK122" s="1010"/>
      <c r="DL122" s="1010" t="s">
        <v>434</v>
      </c>
      <c r="DM122" s="1010"/>
      <c r="DN122" s="1010"/>
      <c r="DO122" s="1010"/>
      <c r="DP122" s="1010"/>
      <c r="DQ122" s="1010" t="s">
        <v>434</v>
      </c>
      <c r="DR122" s="1010"/>
      <c r="DS122" s="1010"/>
      <c r="DT122" s="1010"/>
      <c r="DU122" s="1010"/>
      <c r="DV122" s="1011" t="s">
        <v>434</v>
      </c>
      <c r="DW122" s="1011"/>
      <c r="DX122" s="1011"/>
      <c r="DY122" s="1011"/>
      <c r="DZ122" s="1012"/>
    </row>
    <row r="123" spans="1:130" s="243" customFormat="1" ht="26.25" customHeight="1" x14ac:dyDescent="0.2">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462</v>
      </c>
      <c r="AB123" s="1049"/>
      <c r="AC123" s="1049"/>
      <c r="AD123" s="1049"/>
      <c r="AE123" s="1050"/>
      <c r="AF123" s="1051" t="s">
        <v>434</v>
      </c>
      <c r="AG123" s="1049"/>
      <c r="AH123" s="1049"/>
      <c r="AI123" s="1049"/>
      <c r="AJ123" s="1050"/>
      <c r="AK123" s="1051" t="s">
        <v>462</v>
      </c>
      <c r="AL123" s="1049"/>
      <c r="AM123" s="1049"/>
      <c r="AN123" s="1049"/>
      <c r="AO123" s="1050"/>
      <c r="AP123" s="1052" t="s">
        <v>434</v>
      </c>
      <c r="AQ123" s="1053"/>
      <c r="AR123" s="1053"/>
      <c r="AS123" s="1053"/>
      <c r="AT123" s="1054"/>
      <c r="AU123" s="1085"/>
      <c r="AV123" s="1086"/>
      <c r="AW123" s="1086"/>
      <c r="AX123" s="1086"/>
      <c r="AY123" s="1086"/>
      <c r="AZ123" s="274" t="s">
        <v>185</v>
      </c>
      <c r="BA123" s="274"/>
      <c r="BB123" s="274"/>
      <c r="BC123" s="274"/>
      <c r="BD123" s="274"/>
      <c r="BE123" s="274"/>
      <c r="BF123" s="274"/>
      <c r="BG123" s="274"/>
      <c r="BH123" s="274"/>
      <c r="BI123" s="274"/>
      <c r="BJ123" s="274"/>
      <c r="BK123" s="274"/>
      <c r="BL123" s="274"/>
      <c r="BM123" s="274"/>
      <c r="BN123" s="274"/>
      <c r="BO123" s="1065" t="s">
        <v>476</v>
      </c>
      <c r="BP123" s="1096"/>
      <c r="BQ123" s="1155">
        <v>5055306</v>
      </c>
      <c r="BR123" s="1156"/>
      <c r="BS123" s="1156"/>
      <c r="BT123" s="1156"/>
      <c r="BU123" s="1156"/>
      <c r="BV123" s="1156">
        <v>5129609</v>
      </c>
      <c r="BW123" s="1156"/>
      <c r="BX123" s="1156"/>
      <c r="BY123" s="1156"/>
      <c r="BZ123" s="1156"/>
      <c r="CA123" s="1156">
        <v>5109060</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436</v>
      </c>
      <c r="DH123" s="1049"/>
      <c r="DI123" s="1049"/>
      <c r="DJ123" s="1049"/>
      <c r="DK123" s="1050"/>
      <c r="DL123" s="1051" t="s">
        <v>436</v>
      </c>
      <c r="DM123" s="1049"/>
      <c r="DN123" s="1049"/>
      <c r="DO123" s="1049"/>
      <c r="DP123" s="1050"/>
      <c r="DQ123" s="1051" t="s">
        <v>436</v>
      </c>
      <c r="DR123" s="1049"/>
      <c r="DS123" s="1049"/>
      <c r="DT123" s="1049"/>
      <c r="DU123" s="1050"/>
      <c r="DV123" s="1052" t="s">
        <v>436</v>
      </c>
      <c r="DW123" s="1053"/>
      <c r="DX123" s="1053"/>
      <c r="DY123" s="1053"/>
      <c r="DZ123" s="1054"/>
    </row>
    <row r="124" spans="1:130" s="243" customFormat="1" ht="26.25" customHeight="1" thickBot="1" x14ac:dyDescent="0.25">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436</v>
      </c>
      <c r="AB124" s="1049"/>
      <c r="AC124" s="1049"/>
      <c r="AD124" s="1049"/>
      <c r="AE124" s="1050"/>
      <c r="AF124" s="1051" t="s">
        <v>436</v>
      </c>
      <c r="AG124" s="1049"/>
      <c r="AH124" s="1049"/>
      <c r="AI124" s="1049"/>
      <c r="AJ124" s="1050"/>
      <c r="AK124" s="1051" t="s">
        <v>436</v>
      </c>
      <c r="AL124" s="1049"/>
      <c r="AM124" s="1049"/>
      <c r="AN124" s="1049"/>
      <c r="AO124" s="1050"/>
      <c r="AP124" s="1052" t="s">
        <v>436</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436</v>
      </c>
      <c r="BR124" s="1118"/>
      <c r="BS124" s="1118"/>
      <c r="BT124" s="1118"/>
      <c r="BU124" s="1118"/>
      <c r="BV124" s="1118" t="s">
        <v>436</v>
      </c>
      <c r="BW124" s="1118"/>
      <c r="BX124" s="1118"/>
      <c r="BY124" s="1118"/>
      <c r="BZ124" s="1118"/>
      <c r="CA124" s="1118" t="s">
        <v>436</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447</v>
      </c>
      <c r="DH124" s="1074"/>
      <c r="DI124" s="1074"/>
      <c r="DJ124" s="1074"/>
      <c r="DK124" s="1075"/>
      <c r="DL124" s="1073" t="s">
        <v>128</v>
      </c>
      <c r="DM124" s="1074"/>
      <c r="DN124" s="1074"/>
      <c r="DO124" s="1074"/>
      <c r="DP124" s="1075"/>
      <c r="DQ124" s="1073" t="s">
        <v>480</v>
      </c>
      <c r="DR124" s="1074"/>
      <c r="DS124" s="1074"/>
      <c r="DT124" s="1074"/>
      <c r="DU124" s="1075"/>
      <c r="DV124" s="1076" t="s">
        <v>128</v>
      </c>
      <c r="DW124" s="1077"/>
      <c r="DX124" s="1077"/>
      <c r="DY124" s="1077"/>
      <c r="DZ124" s="1078"/>
    </row>
    <row r="125" spans="1:130" s="243" customFormat="1" ht="26.25" customHeight="1" x14ac:dyDescent="0.2">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444</v>
      </c>
      <c r="AB125" s="1049"/>
      <c r="AC125" s="1049"/>
      <c r="AD125" s="1049"/>
      <c r="AE125" s="1050"/>
      <c r="AF125" s="1051" t="s">
        <v>402</v>
      </c>
      <c r="AG125" s="1049"/>
      <c r="AH125" s="1049"/>
      <c r="AI125" s="1049"/>
      <c r="AJ125" s="1050"/>
      <c r="AK125" s="1051" t="s">
        <v>128</v>
      </c>
      <c r="AL125" s="1049"/>
      <c r="AM125" s="1049"/>
      <c r="AN125" s="1049"/>
      <c r="AO125" s="1050"/>
      <c r="AP125" s="1052" t="s">
        <v>435</v>
      </c>
      <c r="AQ125" s="1053"/>
      <c r="AR125" s="1053"/>
      <c r="AS125" s="1053"/>
      <c r="AT125" s="1054"/>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447</v>
      </c>
      <c r="DH125" s="1017"/>
      <c r="DI125" s="1017"/>
      <c r="DJ125" s="1017"/>
      <c r="DK125" s="1017"/>
      <c r="DL125" s="1017" t="s">
        <v>447</v>
      </c>
      <c r="DM125" s="1017"/>
      <c r="DN125" s="1017"/>
      <c r="DO125" s="1017"/>
      <c r="DP125" s="1017"/>
      <c r="DQ125" s="1017" t="s">
        <v>447</v>
      </c>
      <c r="DR125" s="1017"/>
      <c r="DS125" s="1017"/>
      <c r="DT125" s="1017"/>
      <c r="DU125" s="1017"/>
      <c r="DV125" s="1018" t="s">
        <v>128</v>
      </c>
      <c r="DW125" s="1018"/>
      <c r="DX125" s="1018"/>
      <c r="DY125" s="1018"/>
      <c r="DZ125" s="1019"/>
    </row>
    <row r="126" spans="1:130" s="243" customFormat="1" ht="26.25" customHeight="1" thickBot="1" x14ac:dyDescent="0.25">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7004</v>
      </c>
      <c r="AB126" s="1049"/>
      <c r="AC126" s="1049"/>
      <c r="AD126" s="1049"/>
      <c r="AE126" s="1050"/>
      <c r="AF126" s="1051">
        <v>7004</v>
      </c>
      <c r="AG126" s="1049"/>
      <c r="AH126" s="1049"/>
      <c r="AI126" s="1049"/>
      <c r="AJ126" s="1050"/>
      <c r="AK126" s="1051">
        <v>7004</v>
      </c>
      <c r="AL126" s="1049"/>
      <c r="AM126" s="1049"/>
      <c r="AN126" s="1049"/>
      <c r="AO126" s="1050"/>
      <c r="AP126" s="1052">
        <v>0.5</v>
      </c>
      <c r="AQ126" s="1053"/>
      <c r="AR126" s="1053"/>
      <c r="AS126" s="1053"/>
      <c r="AT126" s="1054"/>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480</v>
      </c>
      <c r="DH126" s="1010"/>
      <c r="DI126" s="1010"/>
      <c r="DJ126" s="1010"/>
      <c r="DK126" s="1010"/>
      <c r="DL126" s="1010" t="s">
        <v>484</v>
      </c>
      <c r="DM126" s="1010"/>
      <c r="DN126" s="1010"/>
      <c r="DO126" s="1010"/>
      <c r="DP126" s="1010"/>
      <c r="DQ126" s="1010" t="s">
        <v>484</v>
      </c>
      <c r="DR126" s="1010"/>
      <c r="DS126" s="1010"/>
      <c r="DT126" s="1010"/>
      <c r="DU126" s="1010"/>
      <c r="DV126" s="1011" t="s">
        <v>128</v>
      </c>
      <c r="DW126" s="1011"/>
      <c r="DX126" s="1011"/>
      <c r="DY126" s="1011"/>
      <c r="DZ126" s="1012"/>
    </row>
    <row r="127" spans="1:130" s="243" customFormat="1" ht="26.25" customHeight="1" x14ac:dyDescent="0.2">
      <c r="A127" s="1150"/>
      <c r="B127" s="1038"/>
      <c r="C127" s="1092" t="s">
        <v>485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917</v>
      </c>
      <c r="AB127" s="1049"/>
      <c r="AC127" s="1049"/>
      <c r="AD127" s="1049"/>
      <c r="AE127" s="1050"/>
      <c r="AF127" s="1051">
        <v>812</v>
      </c>
      <c r="AG127" s="1049"/>
      <c r="AH127" s="1049"/>
      <c r="AI127" s="1049"/>
      <c r="AJ127" s="1050"/>
      <c r="AK127" s="1051">
        <v>553</v>
      </c>
      <c r="AL127" s="1049"/>
      <c r="AM127" s="1049"/>
      <c r="AN127" s="1049"/>
      <c r="AO127" s="1050"/>
      <c r="AP127" s="1052">
        <v>0</v>
      </c>
      <c r="AQ127" s="1053"/>
      <c r="AR127" s="1053"/>
      <c r="AS127" s="1053"/>
      <c r="AT127" s="1054"/>
      <c r="AU127" s="279"/>
      <c r="AV127" s="279"/>
      <c r="AW127" s="279"/>
      <c r="AX127" s="1122" t="s">
        <v>486</v>
      </c>
      <c r="AY127" s="1123"/>
      <c r="AZ127" s="1123"/>
      <c r="BA127" s="1123"/>
      <c r="BB127" s="1123"/>
      <c r="BC127" s="1123"/>
      <c r="BD127" s="1123"/>
      <c r="BE127" s="1124"/>
      <c r="BF127" s="1125" t="s">
        <v>487</v>
      </c>
      <c r="BG127" s="1123"/>
      <c r="BH127" s="1123"/>
      <c r="BI127" s="1123"/>
      <c r="BJ127" s="1123"/>
      <c r="BK127" s="1123"/>
      <c r="BL127" s="1124"/>
      <c r="BM127" s="1125" t="s">
        <v>488</v>
      </c>
      <c r="BN127" s="1123"/>
      <c r="BO127" s="1123"/>
      <c r="BP127" s="1123"/>
      <c r="BQ127" s="1123"/>
      <c r="BR127" s="1123"/>
      <c r="BS127" s="1124"/>
      <c r="BT127" s="1125" t="s">
        <v>489</v>
      </c>
      <c r="BU127" s="1123"/>
      <c r="BV127" s="1123"/>
      <c r="BW127" s="1123"/>
      <c r="BX127" s="1123"/>
      <c r="BY127" s="1123"/>
      <c r="BZ127" s="1147"/>
      <c r="CA127" s="279"/>
      <c r="CB127" s="279"/>
      <c r="CC127" s="279"/>
      <c r="CD127" s="280"/>
      <c r="CE127" s="280"/>
      <c r="CF127" s="280"/>
      <c r="CG127" s="277"/>
      <c r="CH127" s="277"/>
      <c r="CI127" s="277"/>
      <c r="CJ127" s="278"/>
      <c r="CK127" s="1114"/>
      <c r="CL127" s="1101"/>
      <c r="CM127" s="1101"/>
      <c r="CN127" s="1101"/>
      <c r="CO127" s="1102"/>
      <c r="CP127" s="1039" t="s">
        <v>490</v>
      </c>
      <c r="CQ127" s="1040"/>
      <c r="CR127" s="1040"/>
      <c r="CS127" s="1040"/>
      <c r="CT127" s="1040"/>
      <c r="CU127" s="1040"/>
      <c r="CV127" s="1040"/>
      <c r="CW127" s="1040"/>
      <c r="CX127" s="1040"/>
      <c r="CY127" s="1040"/>
      <c r="CZ127" s="1040"/>
      <c r="DA127" s="1040"/>
      <c r="DB127" s="1040"/>
      <c r="DC127" s="1040"/>
      <c r="DD127" s="1040"/>
      <c r="DE127" s="1040"/>
      <c r="DF127" s="1041"/>
      <c r="DG127" s="1009" t="s">
        <v>435</v>
      </c>
      <c r="DH127" s="1010"/>
      <c r="DI127" s="1010"/>
      <c r="DJ127" s="1010"/>
      <c r="DK127" s="1010"/>
      <c r="DL127" s="1010" t="s">
        <v>447</v>
      </c>
      <c r="DM127" s="1010"/>
      <c r="DN127" s="1010"/>
      <c r="DO127" s="1010"/>
      <c r="DP127" s="1010"/>
      <c r="DQ127" s="1010" t="s">
        <v>435</v>
      </c>
      <c r="DR127" s="1010"/>
      <c r="DS127" s="1010"/>
      <c r="DT127" s="1010"/>
      <c r="DU127" s="1010"/>
      <c r="DV127" s="1011" t="s">
        <v>447</v>
      </c>
      <c r="DW127" s="1011"/>
      <c r="DX127" s="1011"/>
      <c r="DY127" s="1011"/>
      <c r="DZ127" s="1012"/>
    </row>
    <row r="128" spans="1:130" s="243" customFormat="1" ht="26.25" customHeight="1" thickBot="1" x14ac:dyDescent="0.25">
      <c r="A128" s="1133" t="s">
        <v>491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492</v>
      </c>
      <c r="X128" s="1135"/>
      <c r="Y128" s="1135"/>
      <c r="Z128" s="1136"/>
      <c r="AA128" s="1137" t="s">
        <v>435</v>
      </c>
      <c r="AB128" s="1138"/>
      <c r="AC128" s="1138"/>
      <c r="AD128" s="1138"/>
      <c r="AE128" s="1139"/>
      <c r="AF128" s="1140" t="s">
        <v>436</v>
      </c>
      <c r="AG128" s="1138"/>
      <c r="AH128" s="1138"/>
      <c r="AI128" s="1138"/>
      <c r="AJ128" s="1139"/>
      <c r="AK128" s="1140" t="s">
        <v>128</v>
      </c>
      <c r="AL128" s="1138"/>
      <c r="AM128" s="1138"/>
      <c r="AN128" s="1138"/>
      <c r="AO128" s="1139"/>
      <c r="AP128" s="1141"/>
      <c r="AQ128" s="1142"/>
      <c r="AR128" s="1142"/>
      <c r="AS128" s="1142"/>
      <c r="AT128" s="1143"/>
      <c r="AU128" s="279"/>
      <c r="AV128" s="279"/>
      <c r="AW128" s="279"/>
      <c r="AX128" s="978" t="s">
        <v>493</v>
      </c>
      <c r="AY128" s="979"/>
      <c r="AZ128" s="979"/>
      <c r="BA128" s="979"/>
      <c r="BB128" s="979"/>
      <c r="BC128" s="979"/>
      <c r="BD128" s="979"/>
      <c r="BE128" s="980"/>
      <c r="BF128" s="1144" t="s">
        <v>447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0"/>
      <c r="CB128" s="280"/>
      <c r="CC128" s="280"/>
      <c r="CD128" s="280"/>
      <c r="CE128" s="280"/>
      <c r="CF128" s="280"/>
      <c r="CG128" s="277"/>
      <c r="CH128" s="277"/>
      <c r="CI128" s="277"/>
      <c r="CJ128" s="278"/>
      <c r="CK128" s="1115"/>
      <c r="CL128" s="1116"/>
      <c r="CM128" s="1116"/>
      <c r="CN128" s="1116"/>
      <c r="CO128" s="1117"/>
      <c r="CP128" s="1126" t="s">
        <v>494</v>
      </c>
      <c r="CQ128" s="1127"/>
      <c r="CR128" s="1127"/>
      <c r="CS128" s="1127"/>
      <c r="CT128" s="1127"/>
      <c r="CU128" s="1127"/>
      <c r="CV128" s="1127"/>
      <c r="CW128" s="1127"/>
      <c r="CX128" s="1127"/>
      <c r="CY128" s="1127"/>
      <c r="CZ128" s="1127"/>
      <c r="DA128" s="1127"/>
      <c r="DB128" s="1127"/>
      <c r="DC128" s="1127"/>
      <c r="DD128" s="1127"/>
      <c r="DE128" s="1127"/>
      <c r="DF128" s="1128"/>
      <c r="DG128" s="1129" t="s">
        <v>435</v>
      </c>
      <c r="DH128" s="1130"/>
      <c r="DI128" s="1130"/>
      <c r="DJ128" s="1130"/>
      <c r="DK128" s="1130"/>
      <c r="DL128" s="1130" t="s">
        <v>444</v>
      </c>
      <c r="DM128" s="1130"/>
      <c r="DN128" s="1130"/>
      <c r="DO128" s="1130"/>
      <c r="DP128" s="1130"/>
      <c r="DQ128" s="1130" t="s">
        <v>128</v>
      </c>
      <c r="DR128" s="1130"/>
      <c r="DS128" s="1130"/>
      <c r="DT128" s="1130"/>
      <c r="DU128" s="1130"/>
      <c r="DV128" s="1131" t="s">
        <v>435</v>
      </c>
      <c r="DW128" s="1131"/>
      <c r="DX128" s="1131"/>
      <c r="DY128" s="1131"/>
      <c r="DZ128" s="1132"/>
    </row>
    <row r="129" spans="1:131" s="243"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495</v>
      </c>
      <c r="X129" s="1164"/>
      <c r="Y129" s="1164"/>
      <c r="Z129" s="1165"/>
      <c r="AA129" s="1048">
        <v>1412492</v>
      </c>
      <c r="AB129" s="1049"/>
      <c r="AC129" s="1049"/>
      <c r="AD129" s="1049"/>
      <c r="AE129" s="1050"/>
      <c r="AF129" s="1051">
        <v>1413002</v>
      </c>
      <c r="AG129" s="1049"/>
      <c r="AH129" s="1049"/>
      <c r="AI129" s="1049"/>
      <c r="AJ129" s="1050"/>
      <c r="AK129" s="1051">
        <v>1422827</v>
      </c>
      <c r="AL129" s="1049"/>
      <c r="AM129" s="1049"/>
      <c r="AN129" s="1049"/>
      <c r="AO129" s="1050"/>
      <c r="AP129" s="1166"/>
      <c r="AQ129" s="1167"/>
      <c r="AR129" s="1167"/>
      <c r="AS129" s="1167"/>
      <c r="AT129" s="1168"/>
      <c r="AU129" s="281"/>
      <c r="AV129" s="281"/>
      <c r="AW129" s="281"/>
      <c r="AX129" s="1157" t="s">
        <v>496</v>
      </c>
      <c r="AY129" s="1040"/>
      <c r="AZ129" s="1040"/>
      <c r="BA129" s="1040"/>
      <c r="BB129" s="1040"/>
      <c r="BC129" s="1040"/>
      <c r="BD129" s="1040"/>
      <c r="BE129" s="1041"/>
      <c r="BF129" s="1158" t="s">
        <v>402</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2">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129536</v>
      </c>
      <c r="AB130" s="1049"/>
      <c r="AC130" s="1049"/>
      <c r="AD130" s="1049"/>
      <c r="AE130" s="1050"/>
      <c r="AF130" s="1051">
        <v>131607</v>
      </c>
      <c r="AG130" s="1049"/>
      <c r="AH130" s="1049"/>
      <c r="AI130" s="1049"/>
      <c r="AJ130" s="1050"/>
      <c r="AK130" s="1051">
        <v>138115</v>
      </c>
      <c r="AL130" s="1049"/>
      <c r="AM130" s="1049"/>
      <c r="AN130" s="1049"/>
      <c r="AO130" s="1050"/>
      <c r="AP130" s="1166"/>
      <c r="AQ130" s="1167"/>
      <c r="AR130" s="1167"/>
      <c r="AS130" s="1167"/>
      <c r="AT130" s="1168"/>
      <c r="AU130" s="281"/>
      <c r="AV130" s="281"/>
      <c r="AW130" s="281"/>
      <c r="AX130" s="1157" t="s">
        <v>499</v>
      </c>
      <c r="AY130" s="1040"/>
      <c r="AZ130" s="1040"/>
      <c r="BA130" s="1040"/>
      <c r="BB130" s="1040"/>
      <c r="BC130" s="1040"/>
      <c r="BD130" s="1040"/>
      <c r="BE130" s="1041"/>
      <c r="BF130" s="1194">
        <v>-2.1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1282956</v>
      </c>
      <c r="AB131" s="1074"/>
      <c r="AC131" s="1074"/>
      <c r="AD131" s="1074"/>
      <c r="AE131" s="1075"/>
      <c r="AF131" s="1073">
        <v>1281395</v>
      </c>
      <c r="AG131" s="1074"/>
      <c r="AH131" s="1074"/>
      <c r="AI131" s="1074"/>
      <c r="AJ131" s="1075"/>
      <c r="AK131" s="1073">
        <v>1284712</v>
      </c>
      <c r="AL131" s="1074"/>
      <c r="AM131" s="1074"/>
      <c r="AN131" s="1074"/>
      <c r="AO131" s="1075"/>
      <c r="AP131" s="1204"/>
      <c r="AQ131" s="1205"/>
      <c r="AR131" s="1205"/>
      <c r="AS131" s="1205"/>
      <c r="AT131" s="1206"/>
      <c r="AU131" s="281"/>
      <c r="AV131" s="281"/>
      <c r="AW131" s="281"/>
      <c r="AX131" s="1176" t="s">
        <v>501</v>
      </c>
      <c r="AY131" s="1127"/>
      <c r="AZ131" s="1127"/>
      <c r="BA131" s="1127"/>
      <c r="BB131" s="1127"/>
      <c r="BC131" s="1127"/>
      <c r="BD131" s="1127"/>
      <c r="BE131" s="1128"/>
      <c r="BF131" s="1177" t="s">
        <v>128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2">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-2.0835476819999998</v>
      </c>
      <c r="AB132" s="1190"/>
      <c r="AC132" s="1190"/>
      <c r="AD132" s="1190"/>
      <c r="AE132" s="1191"/>
      <c r="AF132" s="1192">
        <v>-2.2274162139999998</v>
      </c>
      <c r="AG132" s="1190"/>
      <c r="AH132" s="1190"/>
      <c r="AI132" s="1190"/>
      <c r="AJ132" s="1191"/>
      <c r="AK132" s="1192">
        <v>-2.2507768279999998</v>
      </c>
      <c r="AL132" s="1190"/>
      <c r="AM132" s="1190"/>
      <c r="AN132" s="1190"/>
      <c r="AO132" s="1191"/>
      <c r="AP132" s="1089"/>
      <c r="AQ132" s="1090"/>
      <c r="AR132" s="1090"/>
      <c r="AS132" s="1090"/>
      <c r="AT132" s="1193"/>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-2.1</v>
      </c>
      <c r="AB133" s="1173"/>
      <c r="AC133" s="1173"/>
      <c r="AD133" s="1173"/>
      <c r="AE133" s="1174"/>
      <c r="AF133" s="1172">
        <v>-1.9</v>
      </c>
      <c r="AG133" s="1173"/>
      <c r="AH133" s="1173"/>
      <c r="AI133" s="1173"/>
      <c r="AJ133" s="1174"/>
      <c r="AK133" s="1172">
        <v>-2.1</v>
      </c>
      <c r="AL133" s="1173"/>
      <c r="AM133" s="1173"/>
      <c r="AN133" s="1173"/>
      <c r="AO133" s="1174"/>
      <c r="AP133" s="1119"/>
      <c r="AQ133" s="1120"/>
      <c r="AR133" s="1120"/>
      <c r="AS133" s="1120"/>
      <c r="AT133" s="1175"/>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2">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4" hidden="1" x14ac:dyDescent="0.2">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2"/>
  </sheetData>
  <sheetProtection algorithmName="SHA-512" hashValue="jBOX6gcL4SUpXUBmSV9gepDw91Q5IKrBDTkyKOP8lndP+dFZWdAKzcBlSQ1NaE63q8SJ1JeovPMy2Zb+zOmW5A==" saltValue="gfKWLTTg8XRx39vI51ju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88" customWidth="1"/>
    <col min="121" max="121" width="0" style="287" hidden="1" customWidth="1"/>
    <col min="122" max="16384" width="9" style="287" hidden="1"/>
  </cols>
  <sheetData>
    <row r="1" spans="1:120" ht="13.2"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7"/>
    </row>
    <row r="17" spans="119:120" ht="13.2" x14ac:dyDescent="0.2">
      <c r="DP17" s="287"/>
    </row>
    <row r="18" spans="119:120" ht="13.2" x14ac:dyDescent="0.2"/>
    <row r="19" spans="119:120" ht="13.2" x14ac:dyDescent="0.2"/>
    <row r="20" spans="119:120" ht="13.2" x14ac:dyDescent="0.2">
      <c r="DO20" s="287"/>
      <c r="DP20" s="287"/>
    </row>
    <row r="21" spans="119:120" ht="13.2" x14ac:dyDescent="0.2">
      <c r="DP21" s="287"/>
    </row>
    <row r="22" spans="119:120" ht="13.2" x14ac:dyDescent="0.2"/>
    <row r="23" spans="119:120" ht="13.2" x14ac:dyDescent="0.2">
      <c r="DO23" s="287"/>
      <c r="DP23" s="287"/>
    </row>
    <row r="24" spans="119:120" ht="13.2" x14ac:dyDescent="0.2">
      <c r="DP24" s="287"/>
    </row>
    <row r="25" spans="119:120" ht="13.2" x14ac:dyDescent="0.2">
      <c r="DP25" s="287"/>
    </row>
    <row r="26" spans="119:120" ht="13.2" x14ac:dyDescent="0.2">
      <c r="DO26" s="287"/>
      <c r="DP26" s="287"/>
    </row>
    <row r="27" spans="119:120" ht="13.2" x14ac:dyDescent="0.2"/>
    <row r="28" spans="119:120" ht="13.2" x14ac:dyDescent="0.2">
      <c r="DO28" s="287"/>
      <c r="DP28" s="287"/>
    </row>
    <row r="29" spans="119:120" ht="13.2" x14ac:dyDescent="0.2">
      <c r="DP29" s="287"/>
    </row>
    <row r="30" spans="119:120" ht="13.2" x14ac:dyDescent="0.2"/>
    <row r="31" spans="119:120" ht="13.2" x14ac:dyDescent="0.2">
      <c r="DO31" s="287"/>
      <c r="DP31" s="287"/>
    </row>
    <row r="32" spans="119:120" ht="13.2" x14ac:dyDescent="0.2"/>
    <row r="33" spans="98:120" ht="13.2" x14ac:dyDescent="0.2">
      <c r="DO33" s="287"/>
      <c r="DP33" s="287"/>
    </row>
    <row r="34" spans="98:120" ht="13.2" x14ac:dyDescent="0.2">
      <c r="DM34" s="287"/>
    </row>
    <row r="35" spans="98:120" ht="13.2" x14ac:dyDescent="0.2">
      <c r="CT35" s="287"/>
      <c r="CU35" s="287"/>
      <c r="CV35" s="287"/>
      <c r="CY35" s="287"/>
      <c r="CZ35" s="287"/>
      <c r="DA35" s="287"/>
      <c r="DD35" s="287"/>
      <c r="DE35" s="287"/>
      <c r="DF35" s="287"/>
      <c r="DI35" s="287"/>
      <c r="DJ35" s="287"/>
      <c r="DK35" s="287"/>
      <c r="DM35" s="287"/>
      <c r="DN35" s="287"/>
      <c r="DO35" s="287"/>
      <c r="DP35" s="287"/>
    </row>
    <row r="36" spans="98:120" ht="13.2" x14ac:dyDescent="0.2"/>
    <row r="37" spans="98:120" ht="13.2" x14ac:dyDescent="0.2">
      <c r="CW37" s="287"/>
      <c r="DB37" s="287"/>
      <c r="DG37" s="287"/>
      <c r="DL37" s="287"/>
      <c r="DP37" s="287"/>
    </row>
    <row r="38" spans="98:120" ht="13.2" x14ac:dyDescent="0.2">
      <c r="CT38" s="287"/>
      <c r="CU38" s="287"/>
      <c r="CV38" s="287"/>
      <c r="CW38" s="287"/>
      <c r="CY38" s="287"/>
      <c r="CZ38" s="287"/>
      <c r="DA38" s="287"/>
      <c r="DB38" s="287"/>
      <c r="DD38" s="287"/>
      <c r="DE38" s="287"/>
      <c r="DF38" s="287"/>
      <c r="DG38" s="287"/>
      <c r="DI38" s="287"/>
      <c r="DJ38" s="287"/>
      <c r="DK38" s="287"/>
      <c r="DL38" s="287"/>
      <c r="DN38" s="287"/>
      <c r="DO38" s="287"/>
      <c r="DP38" s="28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7"/>
      <c r="DO49" s="287"/>
      <c r="DP49" s="28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7"/>
      <c r="CS63" s="287"/>
      <c r="CX63" s="287"/>
      <c r="DC63" s="287"/>
      <c r="DH63" s="287"/>
    </row>
    <row r="64" spans="22:120" ht="13.2" x14ac:dyDescent="0.2">
      <c r="V64" s="287"/>
    </row>
    <row r="65" spans="15:120" ht="13.2" x14ac:dyDescent="0.2">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ht="13.2" x14ac:dyDescent="0.2">
      <c r="Q66" s="287"/>
      <c r="S66" s="287"/>
      <c r="U66" s="287"/>
      <c r="DM66" s="287"/>
    </row>
    <row r="67" spans="15:120" ht="13.2" x14ac:dyDescent="0.2">
      <c r="O67" s="287"/>
      <c r="P67" s="287"/>
      <c r="R67" s="287"/>
      <c r="T67" s="287"/>
      <c r="Y67" s="287"/>
      <c r="CT67" s="287"/>
      <c r="CV67" s="287"/>
      <c r="CW67" s="287"/>
      <c r="CY67" s="287"/>
      <c r="DA67" s="287"/>
      <c r="DB67" s="287"/>
      <c r="DD67" s="287"/>
      <c r="DF67" s="287"/>
      <c r="DG67" s="287"/>
      <c r="DI67" s="287"/>
      <c r="DK67" s="287"/>
      <c r="DL67" s="287"/>
      <c r="DN67" s="287"/>
      <c r="DO67" s="287"/>
      <c r="DP67" s="287"/>
    </row>
    <row r="68" spans="15:120" ht="13.2" x14ac:dyDescent="0.2"/>
    <row r="69" spans="15:120" ht="13.2" x14ac:dyDescent="0.2"/>
    <row r="70" spans="15:120" ht="13.2" x14ac:dyDescent="0.2"/>
    <row r="71" spans="15:120" ht="13.2" x14ac:dyDescent="0.2"/>
    <row r="72" spans="15:120" ht="13.2" x14ac:dyDescent="0.2">
      <c r="DP72" s="287"/>
    </row>
    <row r="73" spans="15:120" ht="13.2" x14ac:dyDescent="0.2">
      <c r="DP73" s="28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7"/>
      <c r="CX96" s="287"/>
      <c r="DC96" s="287"/>
      <c r="DH96" s="287"/>
    </row>
    <row r="97" spans="24:120" ht="13.2" x14ac:dyDescent="0.2">
      <c r="CS97" s="287"/>
      <c r="CX97" s="287"/>
      <c r="DC97" s="287"/>
      <c r="DH97" s="287"/>
      <c r="DP97" s="288" t="s">
        <v>505</v>
      </c>
    </row>
    <row r="98" spans="24:120" ht="13.2" hidden="1" x14ac:dyDescent="0.2">
      <c r="CS98" s="287"/>
      <c r="CX98" s="287"/>
      <c r="DC98" s="287"/>
      <c r="DH98" s="287"/>
    </row>
    <row r="99" spans="24:120" ht="13.2" hidden="1" x14ac:dyDescent="0.2">
      <c r="CS99" s="287"/>
      <c r="CX99" s="287"/>
      <c r="DC99" s="287"/>
      <c r="DH99" s="287"/>
    </row>
    <row r="101" spans="24:120" ht="12" hidden="1" customHeight="1" x14ac:dyDescent="0.2">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2">
      <c r="CU102" s="287"/>
      <c r="CZ102" s="287"/>
      <c r="DE102" s="287"/>
      <c r="DJ102" s="287"/>
      <c r="DM102" s="287"/>
    </row>
    <row r="103" spans="24:120" ht="13.2" hidden="1" x14ac:dyDescent="0.2">
      <c r="CT103" s="287"/>
      <c r="CV103" s="287"/>
      <c r="CW103" s="287"/>
      <c r="CY103" s="287"/>
      <c r="DA103" s="287"/>
      <c r="DB103" s="287"/>
      <c r="DD103" s="287"/>
      <c r="DF103" s="287"/>
      <c r="DG103" s="287"/>
      <c r="DI103" s="287"/>
      <c r="DK103" s="287"/>
      <c r="DL103" s="287"/>
      <c r="DM103" s="287"/>
      <c r="DN103" s="287"/>
      <c r="DO103" s="287"/>
      <c r="DP103" s="287"/>
    </row>
    <row r="104" spans="24:120" ht="13.2" hidden="1" x14ac:dyDescent="0.2">
      <c r="CV104" s="287"/>
      <c r="CW104" s="287"/>
      <c r="DA104" s="287"/>
      <c r="DB104" s="287"/>
      <c r="DF104" s="287"/>
      <c r="DG104" s="287"/>
      <c r="DK104" s="287"/>
      <c r="DL104" s="287"/>
      <c r="DN104" s="287"/>
      <c r="DO104" s="287"/>
      <c r="DP104" s="287"/>
    </row>
    <row r="105" spans="24:120" ht="12.75" hidden="1" customHeight="1" x14ac:dyDescent="0.2"/>
  </sheetData>
  <sheetProtection algorithmName="SHA-512" hashValue="Rmi5zuFsTrxI0RNgWA5bu5QpZ/saOa68RJ+p4ooXhdypM5Ebu7a6JSJD2F5PQnCgYCUbeeTSclbTAfBcbJXD0g==" saltValue="IeGrgssRl/z0ludRwr8t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88" customWidth="1"/>
    <col min="117" max="16384" width="9" style="287" hidden="1"/>
  </cols>
  <sheetData>
    <row r="1" spans="2:116" ht="13.2"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ht="13.2" x14ac:dyDescent="0.2"/>
    <row r="3" spans="2:116" ht="13.2" x14ac:dyDescent="0.2"/>
    <row r="4" spans="2:116" ht="13.2" x14ac:dyDescent="0.2">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ht="13.2" x14ac:dyDescent="0.2">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ht="13.2" x14ac:dyDescent="0.2"/>
    <row r="20" spans="9:116" ht="13.2" x14ac:dyDescent="0.2"/>
    <row r="21" spans="9:116" ht="13.2" x14ac:dyDescent="0.2">
      <c r="DL21" s="287"/>
    </row>
    <row r="22" spans="9:116" ht="13.2" x14ac:dyDescent="0.2">
      <c r="DI22" s="287"/>
      <c r="DJ22" s="287"/>
      <c r="DK22" s="287"/>
      <c r="DL22" s="287"/>
    </row>
    <row r="23" spans="9:116" ht="13.2" x14ac:dyDescent="0.2">
      <c r="CY23" s="287"/>
      <c r="CZ23" s="287"/>
      <c r="DA23" s="287"/>
      <c r="DB23" s="287"/>
      <c r="DC23" s="287"/>
      <c r="DD23" s="287"/>
      <c r="DE23" s="287"/>
      <c r="DF23" s="287"/>
      <c r="DG23" s="287"/>
      <c r="DH23" s="287"/>
      <c r="DI23" s="287"/>
      <c r="DJ23" s="287"/>
      <c r="DK23" s="287"/>
      <c r="DL23" s="28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7"/>
      <c r="DA35" s="287"/>
      <c r="DB35" s="287"/>
      <c r="DC35" s="287"/>
      <c r="DD35" s="287"/>
      <c r="DE35" s="287"/>
      <c r="DF35" s="287"/>
      <c r="DG35" s="287"/>
      <c r="DH35" s="287"/>
      <c r="DI35" s="287"/>
      <c r="DJ35" s="287"/>
      <c r="DK35" s="287"/>
      <c r="DL35" s="287"/>
    </row>
    <row r="36" spans="15:116" ht="13.2" x14ac:dyDescent="0.2"/>
    <row r="37" spans="15:116" ht="13.2" x14ac:dyDescent="0.2">
      <c r="DL37" s="287"/>
    </row>
    <row r="38" spans="15:116" ht="13.2" x14ac:dyDescent="0.2">
      <c r="DI38" s="287"/>
      <c r="DJ38" s="287"/>
      <c r="DK38" s="287"/>
      <c r="DL38" s="287"/>
    </row>
    <row r="39" spans="15:116" ht="13.2" x14ac:dyDescent="0.2"/>
    <row r="40" spans="15:116" ht="13.2" x14ac:dyDescent="0.2"/>
    <row r="41" spans="15:116" ht="13.2" x14ac:dyDescent="0.2"/>
    <row r="42" spans="15:116" ht="13.2" x14ac:dyDescent="0.2"/>
    <row r="43" spans="15:116" ht="13.2" x14ac:dyDescent="0.2">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ht="13.2" x14ac:dyDescent="0.2">
      <c r="DL44" s="287"/>
    </row>
    <row r="45" spans="15:116" ht="13.2" x14ac:dyDescent="0.2"/>
    <row r="46" spans="15:116" ht="13.2" x14ac:dyDescent="0.2">
      <c r="DA46" s="287"/>
      <c r="DB46" s="287"/>
      <c r="DC46" s="287"/>
      <c r="DD46" s="287"/>
      <c r="DE46" s="287"/>
      <c r="DF46" s="287"/>
      <c r="DG46" s="287"/>
      <c r="DH46" s="287"/>
      <c r="DI46" s="287"/>
      <c r="DJ46" s="287"/>
      <c r="DK46" s="287"/>
      <c r="DL46" s="287"/>
    </row>
    <row r="47" spans="15:116" ht="13.2" x14ac:dyDescent="0.2"/>
    <row r="48" spans="15:116" ht="13.2" x14ac:dyDescent="0.2"/>
    <row r="49" spans="104:116" ht="13.2" x14ac:dyDescent="0.2"/>
    <row r="50" spans="104:116" ht="13.2" x14ac:dyDescent="0.2">
      <c r="CZ50" s="287"/>
      <c r="DA50" s="287"/>
      <c r="DB50" s="287"/>
      <c r="DC50" s="287"/>
      <c r="DD50" s="287"/>
      <c r="DE50" s="287"/>
      <c r="DF50" s="287"/>
      <c r="DG50" s="287"/>
      <c r="DH50" s="287"/>
      <c r="DI50" s="287"/>
      <c r="DJ50" s="287"/>
      <c r="DK50" s="287"/>
      <c r="DL50" s="287"/>
    </row>
    <row r="51" spans="104:116" ht="13.2" x14ac:dyDescent="0.2"/>
    <row r="52" spans="104:116" ht="13.2" x14ac:dyDescent="0.2"/>
    <row r="53" spans="104:116" ht="13.2" x14ac:dyDescent="0.2">
      <c r="DL53" s="28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7"/>
      <c r="DD67" s="287"/>
      <c r="DE67" s="287"/>
      <c r="DF67" s="287"/>
      <c r="DG67" s="287"/>
      <c r="DH67" s="287"/>
      <c r="DI67" s="287"/>
      <c r="DJ67" s="287"/>
      <c r="DK67" s="287"/>
      <c r="DL67" s="28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K10T99o/9SNxsyBIgN0A4mJsayu5UJvE+raPkqTrCcT6dpXRjmToLxN8g3VyfCySI/Pn2IF0V/BB7YofsyCQ==" saltValue="KqE0tTAeGDlOyLMv3CmX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89" customWidth="1"/>
    <col min="37" max="44" width="17" style="289" customWidth="1"/>
    <col min="45" max="45" width="6.109375" style="296" customWidth="1"/>
    <col min="46" max="46" width="3" style="294" customWidth="1"/>
    <col min="47" max="47" width="19.109375" style="289" hidden="1" customWidth="1"/>
    <col min="48" max="52" width="12.6640625" style="289" hidden="1" customWidth="1"/>
    <col min="53" max="16384" width="8.6640625" style="289" hidden="1"/>
  </cols>
  <sheetData>
    <row r="1" spans="1:46" ht="13.2" x14ac:dyDescent="0.2">
      <c r="AS1" s="290"/>
      <c r="AT1" s="290"/>
    </row>
    <row r="2" spans="1:46" ht="13.2" x14ac:dyDescent="0.2">
      <c r="AS2" s="290"/>
      <c r="AT2" s="290"/>
    </row>
    <row r="3" spans="1:46" ht="13.2" x14ac:dyDescent="0.2">
      <c r="AS3" s="290"/>
      <c r="AT3" s="290"/>
    </row>
    <row r="4" spans="1:46" ht="13.2" x14ac:dyDescent="0.2">
      <c r="AS4" s="290"/>
      <c r="AT4" s="290"/>
    </row>
    <row r="5" spans="1:46" ht="16.2" x14ac:dyDescent="0.2">
      <c r="A5" s="291" t="s">
        <v>506</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ht="13.2" x14ac:dyDescent="0.2">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507</v>
      </c>
      <c r="AL6" s="295"/>
      <c r="AM6" s="295"/>
      <c r="AN6" s="295"/>
      <c r="AO6" s="290"/>
      <c r="AP6" s="290"/>
      <c r="AQ6" s="290"/>
      <c r="AR6" s="290"/>
    </row>
    <row r="7" spans="1:46" ht="13.2" x14ac:dyDescent="0.2">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10" t="s">
        <v>508</v>
      </c>
      <c r="AP7" s="300"/>
      <c r="AQ7" s="301" t="s">
        <v>509</v>
      </c>
      <c r="AR7" s="302"/>
    </row>
    <row r="8" spans="1:46" ht="13.2" x14ac:dyDescent="0.2">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11"/>
      <c r="AP8" s="306" t="s">
        <v>510</v>
      </c>
      <c r="AQ8" s="307" t="s">
        <v>511</v>
      </c>
      <c r="AR8" s="308" t="s">
        <v>512</v>
      </c>
    </row>
    <row r="9" spans="1:46" ht="13.2" x14ac:dyDescent="0.2">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12" t="s">
        <v>513</v>
      </c>
      <c r="AL9" s="1213"/>
      <c r="AM9" s="1213"/>
      <c r="AN9" s="1214"/>
      <c r="AO9" s="309">
        <v>377948</v>
      </c>
      <c r="AP9" s="309">
        <v>119869</v>
      </c>
      <c r="AQ9" s="310">
        <v>172204</v>
      </c>
      <c r="AR9" s="311">
        <v>-30.4</v>
      </c>
    </row>
    <row r="10" spans="1:46" ht="13.2" x14ac:dyDescent="0.2">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12" t="s">
        <v>514</v>
      </c>
      <c r="AL10" s="1213"/>
      <c r="AM10" s="1213"/>
      <c r="AN10" s="1214"/>
      <c r="AO10" s="312">
        <v>56044</v>
      </c>
      <c r="AP10" s="312">
        <v>17775</v>
      </c>
      <c r="AQ10" s="313">
        <v>20524</v>
      </c>
      <c r="AR10" s="314">
        <v>-13.4</v>
      </c>
    </row>
    <row r="11" spans="1:46" ht="13.5" customHeight="1" x14ac:dyDescent="0.2">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12" t="s">
        <v>515</v>
      </c>
      <c r="AL11" s="1213"/>
      <c r="AM11" s="1213"/>
      <c r="AN11" s="1214"/>
      <c r="AO11" s="312">
        <v>45243</v>
      </c>
      <c r="AP11" s="312">
        <v>14349</v>
      </c>
      <c r="AQ11" s="313">
        <v>26395</v>
      </c>
      <c r="AR11" s="314">
        <v>-45.6</v>
      </c>
    </row>
    <row r="12" spans="1:46" ht="13.5" customHeight="1" x14ac:dyDescent="0.2">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12" t="s">
        <v>516</v>
      </c>
      <c r="AL12" s="1213"/>
      <c r="AM12" s="1213"/>
      <c r="AN12" s="1214"/>
      <c r="AO12" s="312" t="s">
        <v>517</v>
      </c>
      <c r="AP12" s="312" t="s">
        <v>517</v>
      </c>
      <c r="AQ12" s="313">
        <v>1752</v>
      </c>
      <c r="AR12" s="314" t="s">
        <v>517</v>
      </c>
    </row>
    <row r="13" spans="1:46" ht="13.5" customHeight="1" x14ac:dyDescent="0.2">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12" t="s">
        <v>518</v>
      </c>
      <c r="AL13" s="1213"/>
      <c r="AM13" s="1213"/>
      <c r="AN13" s="1214"/>
      <c r="AO13" s="312" t="s">
        <v>517</v>
      </c>
      <c r="AP13" s="312" t="s">
        <v>517</v>
      </c>
      <c r="AQ13" s="313" t="s">
        <v>517</v>
      </c>
      <c r="AR13" s="314" t="s">
        <v>517</v>
      </c>
    </row>
    <row r="14" spans="1:46" ht="13.5" customHeight="1" x14ac:dyDescent="0.2">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12" t="s">
        <v>519</v>
      </c>
      <c r="AL14" s="1213"/>
      <c r="AM14" s="1213"/>
      <c r="AN14" s="1214"/>
      <c r="AO14" s="312">
        <v>19399</v>
      </c>
      <c r="AP14" s="312">
        <v>6153</v>
      </c>
      <c r="AQ14" s="313">
        <v>7974</v>
      </c>
      <c r="AR14" s="314">
        <v>-22.8</v>
      </c>
    </row>
    <row r="15" spans="1:46" ht="13.5" customHeight="1" x14ac:dyDescent="0.2">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12" t="s">
        <v>520</v>
      </c>
      <c r="AL15" s="1213"/>
      <c r="AM15" s="1213"/>
      <c r="AN15" s="1214"/>
      <c r="AO15" s="312">
        <v>13603</v>
      </c>
      <c r="AP15" s="312">
        <v>4314</v>
      </c>
      <c r="AQ15" s="313">
        <v>4531</v>
      </c>
      <c r="AR15" s="314">
        <v>-4.8</v>
      </c>
    </row>
    <row r="16" spans="1:46" ht="13.2" x14ac:dyDescent="0.2">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15" t="s">
        <v>521</v>
      </c>
      <c r="AL16" s="1216"/>
      <c r="AM16" s="1216"/>
      <c r="AN16" s="1217"/>
      <c r="AO16" s="312">
        <v>-28027</v>
      </c>
      <c r="AP16" s="312">
        <v>-8889</v>
      </c>
      <c r="AQ16" s="313">
        <v>-15679</v>
      </c>
      <c r="AR16" s="314">
        <v>-43.3</v>
      </c>
    </row>
    <row r="17" spans="1:46" ht="13.2" x14ac:dyDescent="0.2">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15" t="s">
        <v>185</v>
      </c>
      <c r="AL17" s="1216"/>
      <c r="AM17" s="1216"/>
      <c r="AN17" s="1217"/>
      <c r="AO17" s="312">
        <v>484210</v>
      </c>
      <c r="AP17" s="312">
        <v>153571</v>
      </c>
      <c r="AQ17" s="313">
        <v>217700</v>
      </c>
      <c r="AR17" s="314">
        <v>-29.5</v>
      </c>
    </row>
    <row r="18" spans="1:46" ht="13.2" x14ac:dyDescent="0.2">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ht="13.2" x14ac:dyDescent="0.2">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522</v>
      </c>
      <c r="AL19" s="290"/>
      <c r="AM19" s="290"/>
      <c r="AN19" s="290"/>
      <c r="AO19" s="290"/>
      <c r="AP19" s="290"/>
      <c r="AQ19" s="290"/>
      <c r="AR19" s="290"/>
    </row>
    <row r="20" spans="1:46" ht="13.2" x14ac:dyDescent="0.2">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523</v>
      </c>
      <c r="AP20" s="320" t="s">
        <v>524</v>
      </c>
      <c r="AQ20" s="321" t="s">
        <v>525</v>
      </c>
      <c r="AR20" s="322"/>
    </row>
    <row r="21" spans="1:46" s="328" customFormat="1" ht="13.2" x14ac:dyDescent="0.2">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07" t="s">
        <v>526</v>
      </c>
      <c r="AL21" s="1208"/>
      <c r="AM21" s="1208"/>
      <c r="AN21" s="1209"/>
      <c r="AO21" s="324">
        <v>14.91</v>
      </c>
      <c r="AP21" s="325">
        <v>19.600000000000001</v>
      </c>
      <c r="AQ21" s="326">
        <v>-4.6900000000000004</v>
      </c>
      <c r="AR21" s="295"/>
      <c r="AS21" s="327"/>
      <c r="AT21" s="323"/>
    </row>
    <row r="22" spans="1:46" s="328" customFormat="1" ht="13.2" x14ac:dyDescent="0.2">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07" t="s">
        <v>527</v>
      </c>
      <c r="AL22" s="1208"/>
      <c r="AM22" s="1208"/>
      <c r="AN22" s="1209"/>
      <c r="AO22" s="329">
        <v>96.4</v>
      </c>
      <c r="AP22" s="330">
        <v>95.1</v>
      </c>
      <c r="AQ22" s="331">
        <v>1.3</v>
      </c>
      <c r="AR22" s="315"/>
      <c r="AS22" s="327"/>
      <c r="AT22" s="323"/>
    </row>
    <row r="23" spans="1:46" s="328" customFormat="1" ht="13.2" x14ac:dyDescent="0.2">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ht="13.2" x14ac:dyDescent="0.2">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ht="13.2" x14ac:dyDescent="0.2">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ht="13.2" x14ac:dyDescent="0.2">
      <c r="A26" s="295" t="s">
        <v>528</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ht="13.2" x14ac:dyDescent="0.2">
      <c r="A27" s="336"/>
      <c r="AO27" s="290"/>
      <c r="AP27" s="290"/>
      <c r="AQ27" s="290"/>
      <c r="AR27" s="290"/>
      <c r="AS27" s="290"/>
      <c r="AT27" s="290"/>
    </row>
    <row r="28" spans="1:46" ht="16.2" x14ac:dyDescent="0.2">
      <c r="A28" s="291" t="s">
        <v>529</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ht="13.2" x14ac:dyDescent="0.2">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530</v>
      </c>
      <c r="AL29" s="295"/>
      <c r="AM29" s="295"/>
      <c r="AN29" s="295"/>
      <c r="AO29" s="290"/>
      <c r="AP29" s="290"/>
      <c r="AQ29" s="290"/>
      <c r="AR29" s="290"/>
      <c r="AS29" s="338"/>
    </row>
    <row r="30" spans="1:46" ht="13.2" x14ac:dyDescent="0.2">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10" t="s">
        <v>508</v>
      </c>
      <c r="AP30" s="300"/>
      <c r="AQ30" s="301" t="s">
        <v>509</v>
      </c>
      <c r="AR30" s="302"/>
    </row>
    <row r="31" spans="1:46" ht="13.2" x14ac:dyDescent="0.2">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11"/>
      <c r="AP31" s="306" t="s">
        <v>510</v>
      </c>
      <c r="AQ31" s="307" t="s">
        <v>511</v>
      </c>
      <c r="AR31" s="308" t="s">
        <v>512</v>
      </c>
    </row>
    <row r="32" spans="1:46" ht="27" customHeight="1" x14ac:dyDescent="0.2">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23" t="s">
        <v>531</v>
      </c>
      <c r="AL32" s="1224"/>
      <c r="AM32" s="1224"/>
      <c r="AN32" s="1225"/>
      <c r="AO32" s="339">
        <v>82991</v>
      </c>
      <c r="AP32" s="339">
        <v>26321</v>
      </c>
      <c r="AQ32" s="340">
        <v>110920</v>
      </c>
      <c r="AR32" s="341">
        <v>-76.3</v>
      </c>
    </row>
    <row r="33" spans="1:46" ht="13.5" customHeight="1" x14ac:dyDescent="0.2">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23" t="s">
        <v>532</v>
      </c>
      <c r="AL33" s="1224"/>
      <c r="AM33" s="1224"/>
      <c r="AN33" s="1225"/>
      <c r="AO33" s="339" t="s">
        <v>517</v>
      </c>
      <c r="AP33" s="339" t="s">
        <v>517</v>
      </c>
      <c r="AQ33" s="340" t="s">
        <v>517</v>
      </c>
      <c r="AR33" s="341" t="s">
        <v>517</v>
      </c>
    </row>
    <row r="34" spans="1:46" ht="27" customHeight="1" x14ac:dyDescent="0.2">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23" t="s">
        <v>533</v>
      </c>
      <c r="AL34" s="1224"/>
      <c r="AM34" s="1224"/>
      <c r="AN34" s="1225"/>
      <c r="AO34" s="339" t="s">
        <v>517</v>
      </c>
      <c r="AP34" s="339" t="s">
        <v>517</v>
      </c>
      <c r="AQ34" s="340" t="s">
        <v>517</v>
      </c>
      <c r="AR34" s="341" t="s">
        <v>517</v>
      </c>
    </row>
    <row r="35" spans="1:46" ht="27" customHeight="1" x14ac:dyDescent="0.2">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23" t="s">
        <v>534</v>
      </c>
      <c r="AL35" s="1224"/>
      <c r="AM35" s="1224"/>
      <c r="AN35" s="1225"/>
      <c r="AO35" s="339" t="s">
        <v>517</v>
      </c>
      <c r="AP35" s="339" t="s">
        <v>517</v>
      </c>
      <c r="AQ35" s="340">
        <v>30367</v>
      </c>
      <c r="AR35" s="341" t="s">
        <v>517</v>
      </c>
    </row>
    <row r="36" spans="1:46" ht="27" customHeight="1" x14ac:dyDescent="0.2">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23" t="s">
        <v>535</v>
      </c>
      <c r="AL36" s="1224"/>
      <c r="AM36" s="1224"/>
      <c r="AN36" s="1225"/>
      <c r="AO36" s="339">
        <v>18651</v>
      </c>
      <c r="AP36" s="339">
        <v>5915</v>
      </c>
      <c r="AQ36" s="340">
        <v>2045</v>
      </c>
      <c r="AR36" s="341">
        <v>189.2</v>
      </c>
    </row>
    <row r="37" spans="1:46" ht="13.5" customHeight="1" x14ac:dyDescent="0.2">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23" t="s">
        <v>536</v>
      </c>
      <c r="AL37" s="1224"/>
      <c r="AM37" s="1224"/>
      <c r="AN37" s="1225"/>
      <c r="AO37" s="339">
        <v>7557</v>
      </c>
      <c r="AP37" s="339">
        <v>2397</v>
      </c>
      <c r="AQ37" s="340">
        <v>314</v>
      </c>
      <c r="AR37" s="341">
        <v>663.4</v>
      </c>
    </row>
    <row r="38" spans="1:46" ht="27" customHeight="1" x14ac:dyDescent="0.2">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26" t="s">
        <v>537</v>
      </c>
      <c r="AL38" s="1227"/>
      <c r="AM38" s="1227"/>
      <c r="AN38" s="1228"/>
      <c r="AO38" s="342" t="s">
        <v>517</v>
      </c>
      <c r="AP38" s="342" t="s">
        <v>517</v>
      </c>
      <c r="AQ38" s="343">
        <v>28</v>
      </c>
      <c r="AR38" s="331" t="s">
        <v>517</v>
      </c>
      <c r="AS38" s="338"/>
    </row>
    <row r="39" spans="1:46" ht="13.2" x14ac:dyDescent="0.2">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26" t="s">
        <v>538</v>
      </c>
      <c r="AL39" s="1227"/>
      <c r="AM39" s="1227"/>
      <c r="AN39" s="1228"/>
      <c r="AO39" s="339" t="s">
        <v>517</v>
      </c>
      <c r="AP39" s="339" t="s">
        <v>517</v>
      </c>
      <c r="AQ39" s="340">
        <v>-3766</v>
      </c>
      <c r="AR39" s="341" t="s">
        <v>517</v>
      </c>
      <c r="AS39" s="338"/>
    </row>
    <row r="40" spans="1:46" ht="27" customHeight="1" x14ac:dyDescent="0.2">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23" t="s">
        <v>539</v>
      </c>
      <c r="AL40" s="1224"/>
      <c r="AM40" s="1224"/>
      <c r="AN40" s="1225"/>
      <c r="AO40" s="339">
        <v>-138115</v>
      </c>
      <c r="AP40" s="339">
        <v>-43804</v>
      </c>
      <c r="AQ40" s="340">
        <v>-106993</v>
      </c>
      <c r="AR40" s="341">
        <v>-59.1</v>
      </c>
      <c r="AS40" s="338"/>
    </row>
    <row r="41" spans="1:46" ht="13.2" x14ac:dyDescent="0.2">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29" t="s">
        <v>296</v>
      </c>
      <c r="AL41" s="1230"/>
      <c r="AM41" s="1230"/>
      <c r="AN41" s="1231"/>
      <c r="AO41" s="339">
        <v>-28916</v>
      </c>
      <c r="AP41" s="339">
        <v>-9171</v>
      </c>
      <c r="AQ41" s="340">
        <v>32915</v>
      </c>
      <c r="AR41" s="341">
        <v>-127.9</v>
      </c>
      <c r="AS41" s="338"/>
    </row>
    <row r="42" spans="1:46" ht="13.2" x14ac:dyDescent="0.2">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540</v>
      </c>
      <c r="AL42" s="290"/>
      <c r="AM42" s="290"/>
      <c r="AN42" s="290"/>
      <c r="AO42" s="290"/>
      <c r="AP42" s="290"/>
      <c r="AQ42" s="315"/>
      <c r="AR42" s="315"/>
      <c r="AS42" s="338"/>
    </row>
    <row r="43" spans="1:46" ht="13.2" x14ac:dyDescent="0.2">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ht="13.2" x14ac:dyDescent="0.2">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ht="13.2" x14ac:dyDescent="0.2">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ht="13.2" x14ac:dyDescent="0.2">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2">
      <c r="A47" s="348" t="s">
        <v>541</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ht="13.2" x14ac:dyDescent="0.2">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542</v>
      </c>
      <c r="AL48" s="349"/>
      <c r="AM48" s="349"/>
      <c r="AN48" s="349"/>
      <c r="AO48" s="349"/>
      <c r="AP48" s="349"/>
      <c r="AQ48" s="350"/>
      <c r="AR48" s="349"/>
    </row>
    <row r="49" spans="1:44" ht="13.5" customHeight="1" x14ac:dyDescent="0.2">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18" t="s">
        <v>508</v>
      </c>
      <c r="AN49" s="1220" t="s">
        <v>543</v>
      </c>
      <c r="AO49" s="1221"/>
      <c r="AP49" s="1221"/>
      <c r="AQ49" s="1221"/>
      <c r="AR49" s="1222"/>
    </row>
    <row r="50" spans="1:44" ht="13.2" x14ac:dyDescent="0.2">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19"/>
      <c r="AN50" s="355" t="s">
        <v>544</v>
      </c>
      <c r="AO50" s="356" t="s">
        <v>545</v>
      </c>
      <c r="AP50" s="357" t="s">
        <v>546</v>
      </c>
      <c r="AQ50" s="358" t="s">
        <v>547</v>
      </c>
      <c r="AR50" s="359" t="s">
        <v>548</v>
      </c>
    </row>
    <row r="51" spans="1:44" ht="13.2" x14ac:dyDescent="0.2">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549</v>
      </c>
      <c r="AL51" s="352"/>
      <c r="AM51" s="360">
        <v>264767</v>
      </c>
      <c r="AN51" s="361">
        <v>83946</v>
      </c>
      <c r="AO51" s="362">
        <v>-55.1</v>
      </c>
      <c r="AP51" s="363">
        <v>245039</v>
      </c>
      <c r="AQ51" s="364">
        <v>-15.1</v>
      </c>
      <c r="AR51" s="365">
        <v>-40</v>
      </c>
    </row>
    <row r="52" spans="1:44" ht="13.2" x14ac:dyDescent="0.2">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550</v>
      </c>
      <c r="AM52" s="368">
        <v>137038</v>
      </c>
      <c r="AN52" s="369">
        <v>43449</v>
      </c>
      <c r="AO52" s="370">
        <v>-69.7</v>
      </c>
      <c r="AP52" s="371">
        <v>108922</v>
      </c>
      <c r="AQ52" s="372">
        <v>-23</v>
      </c>
      <c r="AR52" s="373">
        <v>-46.7</v>
      </c>
    </row>
    <row r="53" spans="1:44" ht="13.2" x14ac:dyDescent="0.2">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551</v>
      </c>
      <c r="AL53" s="352"/>
      <c r="AM53" s="360">
        <v>305510</v>
      </c>
      <c r="AN53" s="361">
        <v>96315</v>
      </c>
      <c r="AO53" s="362">
        <v>14.7</v>
      </c>
      <c r="AP53" s="363">
        <v>237994</v>
      </c>
      <c r="AQ53" s="364">
        <v>-2.9</v>
      </c>
      <c r="AR53" s="365">
        <v>17.600000000000001</v>
      </c>
    </row>
    <row r="54" spans="1:44" ht="13.2" x14ac:dyDescent="0.2">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550</v>
      </c>
      <c r="AM54" s="368">
        <v>234958</v>
      </c>
      <c r="AN54" s="369">
        <v>74073</v>
      </c>
      <c r="AO54" s="370">
        <v>70.5</v>
      </c>
      <c r="AP54" s="371">
        <v>110361</v>
      </c>
      <c r="AQ54" s="372">
        <v>1.3</v>
      </c>
      <c r="AR54" s="373">
        <v>69.2</v>
      </c>
    </row>
    <row r="55" spans="1:44" ht="13.2" x14ac:dyDescent="0.2">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552</v>
      </c>
      <c r="AL55" s="352"/>
      <c r="AM55" s="360">
        <v>180553</v>
      </c>
      <c r="AN55" s="361">
        <v>57011</v>
      </c>
      <c r="AO55" s="362">
        <v>-40.799999999999997</v>
      </c>
      <c r="AP55" s="363">
        <v>267911</v>
      </c>
      <c r="AQ55" s="364">
        <v>12.6</v>
      </c>
      <c r="AR55" s="365">
        <v>-53.4</v>
      </c>
    </row>
    <row r="56" spans="1:44" ht="13.2" x14ac:dyDescent="0.2">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550</v>
      </c>
      <c r="AM56" s="368">
        <v>137129</v>
      </c>
      <c r="AN56" s="369">
        <v>43299</v>
      </c>
      <c r="AO56" s="370">
        <v>-41.5</v>
      </c>
      <c r="AP56" s="371">
        <v>106425</v>
      </c>
      <c r="AQ56" s="372">
        <v>-3.6</v>
      </c>
      <c r="AR56" s="373">
        <v>-37.9</v>
      </c>
    </row>
    <row r="57" spans="1:44" ht="13.2" x14ac:dyDescent="0.2">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553</v>
      </c>
      <c r="AL57" s="352"/>
      <c r="AM57" s="360">
        <v>272385</v>
      </c>
      <c r="AN57" s="361">
        <v>86362</v>
      </c>
      <c r="AO57" s="362">
        <v>51.5</v>
      </c>
      <c r="AP57" s="363">
        <v>228215</v>
      </c>
      <c r="AQ57" s="364">
        <v>-14.8</v>
      </c>
      <c r="AR57" s="365">
        <v>66.3</v>
      </c>
    </row>
    <row r="58" spans="1:44" ht="13.2" x14ac:dyDescent="0.2">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550</v>
      </c>
      <c r="AM58" s="368">
        <v>210699</v>
      </c>
      <c r="AN58" s="369">
        <v>66804</v>
      </c>
      <c r="AO58" s="370">
        <v>54.3</v>
      </c>
      <c r="AP58" s="371">
        <v>117571</v>
      </c>
      <c r="AQ58" s="372">
        <v>10.5</v>
      </c>
      <c r="AR58" s="373">
        <v>43.8</v>
      </c>
    </row>
    <row r="59" spans="1:44" ht="13.2" x14ac:dyDescent="0.2">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554</v>
      </c>
      <c r="AL59" s="352"/>
      <c r="AM59" s="360">
        <v>278932</v>
      </c>
      <c r="AN59" s="361">
        <v>88466</v>
      </c>
      <c r="AO59" s="362">
        <v>2.4</v>
      </c>
      <c r="AP59" s="363">
        <v>264232</v>
      </c>
      <c r="AQ59" s="364">
        <v>15.8</v>
      </c>
      <c r="AR59" s="365">
        <v>-13.4</v>
      </c>
    </row>
    <row r="60" spans="1:44" ht="13.2" x14ac:dyDescent="0.2">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550</v>
      </c>
      <c r="AM60" s="368">
        <v>246866</v>
      </c>
      <c r="AN60" s="369">
        <v>78296</v>
      </c>
      <c r="AO60" s="370">
        <v>17.2</v>
      </c>
      <c r="AP60" s="371">
        <v>133959</v>
      </c>
      <c r="AQ60" s="372">
        <v>13.9</v>
      </c>
      <c r="AR60" s="373">
        <v>3.3</v>
      </c>
    </row>
    <row r="61" spans="1:44" ht="13.2" x14ac:dyDescent="0.2">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555</v>
      </c>
      <c r="AL61" s="374"/>
      <c r="AM61" s="375">
        <v>260429</v>
      </c>
      <c r="AN61" s="376">
        <v>82420</v>
      </c>
      <c r="AO61" s="377">
        <v>-5.5</v>
      </c>
      <c r="AP61" s="378">
        <v>248678</v>
      </c>
      <c r="AQ61" s="379">
        <v>-0.9</v>
      </c>
      <c r="AR61" s="365">
        <v>-4.5999999999999996</v>
      </c>
    </row>
    <row r="62" spans="1:44" ht="13.2" x14ac:dyDescent="0.2">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550</v>
      </c>
      <c r="AM62" s="368">
        <v>193338</v>
      </c>
      <c r="AN62" s="369">
        <v>61184</v>
      </c>
      <c r="AO62" s="370">
        <v>6.2</v>
      </c>
      <c r="AP62" s="371">
        <v>115448</v>
      </c>
      <c r="AQ62" s="372">
        <v>-0.2</v>
      </c>
      <c r="AR62" s="373">
        <v>6.4</v>
      </c>
    </row>
    <row r="63" spans="1:44" ht="13.2" x14ac:dyDescent="0.2">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ht="13.2" x14ac:dyDescent="0.2">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ht="13.2" x14ac:dyDescent="0.2">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ht="13.2" x14ac:dyDescent="0.2">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2">
      <c r="AK67" s="290"/>
      <c r="AL67" s="290"/>
      <c r="AM67" s="290"/>
      <c r="AN67" s="290"/>
      <c r="AO67" s="290"/>
      <c r="AP67" s="290"/>
      <c r="AQ67" s="290"/>
      <c r="AR67" s="290"/>
      <c r="AS67" s="290"/>
      <c r="AT67" s="290"/>
    </row>
    <row r="68" spans="1:46" ht="13.5" hidden="1" customHeight="1" x14ac:dyDescent="0.2">
      <c r="AK68" s="290"/>
      <c r="AL68" s="290"/>
      <c r="AM68" s="290"/>
      <c r="AN68" s="290"/>
      <c r="AO68" s="290"/>
      <c r="AP68" s="290"/>
      <c r="AQ68" s="290"/>
      <c r="AR68" s="290"/>
    </row>
    <row r="69" spans="1:46" ht="13.5" hidden="1" customHeight="1" x14ac:dyDescent="0.2">
      <c r="AK69" s="290"/>
      <c r="AL69" s="290"/>
      <c r="AM69" s="290"/>
      <c r="AN69" s="290"/>
      <c r="AO69" s="290"/>
      <c r="AP69" s="290"/>
      <c r="AQ69" s="290"/>
      <c r="AR69" s="290"/>
    </row>
    <row r="70" spans="1:46" ht="13.2" hidden="1" x14ac:dyDescent="0.2">
      <c r="AK70" s="290"/>
      <c r="AL70" s="290"/>
      <c r="AM70" s="290"/>
      <c r="AN70" s="290"/>
      <c r="AO70" s="290"/>
      <c r="AP70" s="290"/>
      <c r="AQ70" s="290"/>
      <c r="AR70" s="290"/>
    </row>
    <row r="71" spans="1:46" ht="13.2" hidden="1" x14ac:dyDescent="0.2">
      <c r="AK71" s="290"/>
      <c r="AL71" s="290"/>
      <c r="AM71" s="290"/>
      <c r="AN71" s="290"/>
      <c r="AO71" s="290"/>
      <c r="AP71" s="290"/>
      <c r="AQ71" s="290"/>
      <c r="AR71" s="290"/>
    </row>
    <row r="72" spans="1:46" ht="13.2" hidden="1" x14ac:dyDescent="0.2">
      <c r="AK72" s="290"/>
      <c r="AL72" s="290"/>
      <c r="AM72" s="290"/>
      <c r="AN72" s="290"/>
      <c r="AO72" s="290"/>
      <c r="AP72" s="290"/>
      <c r="AQ72" s="290"/>
      <c r="AR72" s="290"/>
    </row>
    <row r="73" spans="1:46" ht="13.2" hidden="1" x14ac:dyDescent="0.2">
      <c r="AK73" s="290"/>
      <c r="AL73" s="290"/>
      <c r="AM73" s="290"/>
      <c r="AN73" s="290"/>
      <c r="AO73" s="290"/>
      <c r="AP73" s="290"/>
      <c r="AQ73" s="290"/>
      <c r="AR73" s="290"/>
    </row>
    <row r="74" spans="1:46" ht="13.2" hidden="1" x14ac:dyDescent="0.2"/>
  </sheetData>
  <sheetProtection algorithmName="SHA-512" hashValue="C/eDIcZbSW4g2obEjnYrq9wOdHfbJL9CxWzYWJsnxl4kxRx8LE5ujfAb8Cp/IXMPsQu5OpcDITu7nlZz4HLOFw==" saltValue="8S+64rpt/AdnwkZ1bfQC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88" customWidth="1"/>
    <col min="126" max="16384" width="9" style="287" hidden="1"/>
  </cols>
  <sheetData>
    <row r="1" spans="2:125"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ht="13.2" x14ac:dyDescent="0.2">
      <c r="B2" s="287"/>
      <c r="DG2" s="287"/>
    </row>
    <row r="3" spans="2:125" ht="13.2" x14ac:dyDescent="0.2">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ht="13.2" x14ac:dyDescent="0.2"/>
    <row r="5" spans="2:125" ht="13.2" x14ac:dyDescent="0.2"/>
    <row r="6" spans="2:125" ht="13.2" x14ac:dyDescent="0.2"/>
    <row r="7" spans="2:125" ht="13.2" x14ac:dyDescent="0.2"/>
    <row r="8" spans="2:125" ht="13.2" x14ac:dyDescent="0.2"/>
    <row r="9" spans="2:125" ht="13.2" x14ac:dyDescent="0.2">
      <c r="DU9" s="28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7"/>
    </row>
    <row r="18" spans="125:125" ht="13.2" x14ac:dyDescent="0.2"/>
    <row r="19" spans="125:125" ht="13.2" x14ac:dyDescent="0.2"/>
    <row r="20" spans="125:125" ht="13.2" x14ac:dyDescent="0.2">
      <c r="DU20" s="287"/>
    </row>
    <row r="21" spans="125:125" ht="13.2" x14ac:dyDescent="0.2">
      <c r="DU21" s="28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7"/>
    </row>
    <row r="29" spans="125:125" ht="13.2" x14ac:dyDescent="0.2"/>
    <row r="30" spans="125:125" ht="13.2" x14ac:dyDescent="0.2"/>
    <row r="31" spans="125:125" ht="13.2" x14ac:dyDescent="0.2"/>
    <row r="32" spans="125:125" ht="13.2" x14ac:dyDescent="0.2"/>
    <row r="33" spans="2:125" ht="13.2" x14ac:dyDescent="0.2">
      <c r="B33" s="287"/>
      <c r="G33" s="287"/>
      <c r="I33" s="287"/>
    </row>
    <row r="34" spans="2:125" ht="13.2" x14ac:dyDescent="0.2">
      <c r="C34" s="287"/>
      <c r="P34" s="287"/>
      <c r="DE34" s="287"/>
      <c r="DH34" s="287"/>
    </row>
    <row r="35" spans="2:125" ht="13.2" x14ac:dyDescent="0.2">
      <c r="D35" s="287"/>
      <c r="E35" s="287"/>
      <c r="DG35" s="287"/>
      <c r="DJ35" s="287"/>
      <c r="DP35" s="287"/>
      <c r="DQ35" s="287"/>
      <c r="DR35" s="287"/>
      <c r="DS35" s="287"/>
      <c r="DT35" s="287"/>
      <c r="DU35" s="287"/>
    </row>
    <row r="36" spans="2:125" ht="13.2" x14ac:dyDescent="0.2">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ht="13.2" x14ac:dyDescent="0.2">
      <c r="DU37" s="287"/>
    </row>
    <row r="38" spans="2:125" ht="13.2" x14ac:dyDescent="0.2">
      <c r="DT38" s="287"/>
      <c r="DU38" s="287"/>
    </row>
    <row r="39" spans="2:125" ht="13.2" x14ac:dyDescent="0.2"/>
    <row r="40" spans="2:125" ht="13.2" x14ac:dyDescent="0.2">
      <c r="DH40" s="287"/>
    </row>
    <row r="41" spans="2:125" ht="13.2" x14ac:dyDescent="0.2">
      <c r="DE41" s="287"/>
    </row>
    <row r="42" spans="2:125" ht="13.2" x14ac:dyDescent="0.2">
      <c r="DG42" s="287"/>
      <c r="DJ42" s="287"/>
    </row>
    <row r="43" spans="2:125" ht="13.2" x14ac:dyDescent="0.2">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ht="13.2" x14ac:dyDescent="0.2">
      <c r="DU44" s="287"/>
    </row>
    <row r="45" spans="2:125" ht="13.2" x14ac:dyDescent="0.2"/>
    <row r="46" spans="2:125" ht="13.2" x14ac:dyDescent="0.2"/>
    <row r="47" spans="2:125" ht="13.2" x14ac:dyDescent="0.2"/>
    <row r="48" spans="2:125" ht="13.2" x14ac:dyDescent="0.2">
      <c r="DT48" s="287"/>
      <c r="DU48" s="287"/>
    </row>
    <row r="49" spans="120:125" ht="13.2" x14ac:dyDescent="0.2">
      <c r="DU49" s="287"/>
    </row>
    <row r="50" spans="120:125" ht="13.2" x14ac:dyDescent="0.2">
      <c r="DU50" s="287"/>
    </row>
    <row r="51" spans="120:125" ht="13.2" x14ac:dyDescent="0.2">
      <c r="DP51" s="287"/>
      <c r="DQ51" s="287"/>
      <c r="DR51" s="287"/>
      <c r="DS51" s="287"/>
      <c r="DT51" s="287"/>
      <c r="DU51" s="287"/>
    </row>
    <row r="52" spans="120:125" ht="13.2" x14ac:dyDescent="0.2"/>
    <row r="53" spans="120:125" ht="13.2" x14ac:dyDescent="0.2"/>
    <row r="54" spans="120:125" ht="13.2" x14ac:dyDescent="0.2">
      <c r="DU54" s="287"/>
    </row>
    <row r="55" spans="120:125" ht="13.2" x14ac:dyDescent="0.2"/>
    <row r="56" spans="120:125" ht="13.2" x14ac:dyDescent="0.2"/>
    <row r="57" spans="120:125" ht="13.2" x14ac:dyDescent="0.2"/>
    <row r="58" spans="120:125" ht="13.2" x14ac:dyDescent="0.2">
      <c r="DU58" s="287"/>
    </row>
    <row r="59" spans="120:125" ht="13.2" x14ac:dyDescent="0.2"/>
    <row r="60" spans="120:125" ht="13.2" x14ac:dyDescent="0.2"/>
    <row r="61" spans="120:125" ht="13.2" x14ac:dyDescent="0.2"/>
    <row r="62" spans="120:125" ht="13.2" x14ac:dyDescent="0.2"/>
    <row r="63" spans="120:125" ht="13.2" x14ac:dyDescent="0.2">
      <c r="DU63" s="287"/>
    </row>
    <row r="64" spans="120:125" ht="13.2" x14ac:dyDescent="0.2">
      <c r="DT64" s="287"/>
      <c r="DU64" s="287"/>
    </row>
    <row r="65" spans="123:125" ht="13.2" x14ac:dyDescent="0.2"/>
    <row r="66" spans="123:125" ht="13.2" x14ac:dyDescent="0.2"/>
    <row r="67" spans="123:125" ht="13.2" x14ac:dyDescent="0.2"/>
    <row r="68" spans="123:125" ht="13.2" x14ac:dyDescent="0.2"/>
    <row r="69" spans="123:125" ht="13.2" x14ac:dyDescent="0.2">
      <c r="DS69" s="287"/>
      <c r="DT69" s="287"/>
      <c r="DU69" s="28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7"/>
    </row>
    <row r="83" spans="116:125" ht="13.2" x14ac:dyDescent="0.2">
      <c r="DM83" s="287"/>
      <c r="DN83" s="287"/>
      <c r="DO83" s="287"/>
      <c r="DP83" s="287"/>
      <c r="DQ83" s="287"/>
      <c r="DR83" s="287"/>
      <c r="DS83" s="287"/>
      <c r="DT83" s="287"/>
      <c r="DU83" s="287"/>
    </row>
    <row r="84" spans="116:125" ht="13.2" x14ac:dyDescent="0.2"/>
    <row r="85" spans="116:125" ht="13.2" x14ac:dyDescent="0.2"/>
    <row r="86" spans="116:125" ht="13.2" x14ac:dyDescent="0.2"/>
    <row r="87" spans="116:125" ht="13.2" x14ac:dyDescent="0.2"/>
    <row r="88" spans="116:125" ht="13.2" x14ac:dyDescent="0.2">
      <c r="DU88" s="28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7"/>
      <c r="DT94" s="287"/>
      <c r="DU94" s="287"/>
    </row>
    <row r="95" spans="116:125" ht="13.5" customHeight="1" x14ac:dyDescent="0.2">
      <c r="DU95" s="28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7"/>
    </row>
    <row r="102" spans="124:125" ht="13.5" customHeight="1" x14ac:dyDescent="0.2"/>
    <row r="103" spans="124:125" ht="13.5" customHeight="1" x14ac:dyDescent="0.2"/>
    <row r="104" spans="124:125" ht="13.5" customHeight="1" x14ac:dyDescent="0.2">
      <c r="DT104" s="287"/>
      <c r="DU104" s="28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7" t="s">
        <v>557</v>
      </c>
    </row>
    <row r="120" spans="125:125" ht="13.5" hidden="1" customHeight="1" x14ac:dyDescent="0.2"/>
    <row r="121" spans="125:125" ht="13.5" hidden="1" customHeight="1" x14ac:dyDescent="0.2">
      <c r="DU121" s="287"/>
    </row>
  </sheetData>
  <sheetProtection algorithmName="SHA-512" hashValue="afvx12eYYoX3y1An+gbDzfZCZL/hTIibKsoIKBNXFur84xxcBJ+7Kr2zWWvElUBjJR2PSQrn1xzVQziEq54OBg==" saltValue="Kp+wWgut0ZklezOjpik4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88" customWidth="1"/>
    <col min="126" max="142" width="0" style="287" hidden="1" customWidth="1"/>
    <col min="143" max="16384" width="9" style="287" hidden="1"/>
  </cols>
  <sheetData>
    <row r="1" spans="1:125" ht="13.5" customHeight="1"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ht="13.2" x14ac:dyDescent="0.2">
      <c r="B2" s="287"/>
      <c r="T2" s="287"/>
    </row>
    <row r="3" spans="1:125"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7"/>
      <c r="G33" s="287"/>
      <c r="I33" s="287"/>
    </row>
    <row r="34" spans="2:125" ht="13.2" x14ac:dyDescent="0.2">
      <c r="C34" s="287"/>
      <c r="P34" s="287"/>
      <c r="R34" s="287"/>
      <c r="U34" s="287"/>
    </row>
    <row r="35" spans="2:125" ht="13.2" x14ac:dyDescent="0.2">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ht="13.2" x14ac:dyDescent="0.2">
      <c r="F36" s="287"/>
      <c r="H36" s="287"/>
      <c r="J36" s="287"/>
      <c r="K36" s="287"/>
      <c r="L36" s="287"/>
      <c r="M36" s="287"/>
      <c r="N36" s="287"/>
      <c r="O36" s="287"/>
      <c r="Q36" s="287"/>
      <c r="S36" s="287"/>
      <c r="V36" s="287"/>
    </row>
    <row r="37" spans="2:125" ht="13.2" x14ac:dyDescent="0.2"/>
    <row r="38" spans="2:125" ht="13.2" x14ac:dyDescent="0.2"/>
    <row r="39" spans="2:125" ht="13.2" x14ac:dyDescent="0.2"/>
    <row r="40" spans="2:125" ht="13.2" x14ac:dyDescent="0.2">
      <c r="U40" s="287"/>
    </row>
    <row r="41" spans="2:125" ht="13.2" x14ac:dyDescent="0.2">
      <c r="R41" s="287"/>
    </row>
    <row r="42" spans="2:125" ht="13.2" x14ac:dyDescent="0.2">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ht="13.2" x14ac:dyDescent="0.2">
      <c r="Q43" s="287"/>
      <c r="S43" s="287"/>
      <c r="V43" s="28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558</v>
      </c>
    </row>
  </sheetData>
  <sheetProtection algorithmName="SHA-512" hashValue="Gn9+1DduKlFi7fX0M3U8MdYWLhgl+MnBhb3XTmLxMapear3O65Sh0/FoIWU0IxMc+ixXlNTkTSi932Z5oUIRmg==" saltValue="nn+EoaXwWhE7GYeVLx2D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2" t="s">
        <v>3</v>
      </c>
      <c r="D47" s="1232"/>
      <c r="E47" s="1233"/>
      <c r="F47" s="11">
        <v>123.21</v>
      </c>
      <c r="G47" s="12">
        <v>124.31</v>
      </c>
      <c r="H47" s="12">
        <v>122.31</v>
      </c>
      <c r="I47" s="12">
        <v>113.74</v>
      </c>
      <c r="J47" s="13">
        <v>96.96</v>
      </c>
    </row>
    <row r="48" spans="2:10" ht="57.75" customHeight="1" x14ac:dyDescent="0.2">
      <c r="B48" s="14"/>
      <c r="C48" s="1234" t="s">
        <v>4</v>
      </c>
      <c r="D48" s="1234"/>
      <c r="E48" s="1235"/>
      <c r="F48" s="15">
        <v>9.98</v>
      </c>
      <c r="G48" s="16">
        <v>11.01</v>
      </c>
      <c r="H48" s="16">
        <v>8.64</v>
      </c>
      <c r="I48" s="16">
        <v>14.53</v>
      </c>
      <c r="J48" s="17">
        <v>14.09</v>
      </c>
    </row>
    <row r="49" spans="2:10" ht="57.75" customHeight="1" thickBot="1" x14ac:dyDescent="0.25">
      <c r="B49" s="18"/>
      <c r="C49" s="1236" t="s">
        <v>5</v>
      </c>
      <c r="D49" s="1236"/>
      <c r="E49" s="1237"/>
      <c r="F49" s="19">
        <v>13.82</v>
      </c>
      <c r="G49" s="20">
        <v>1.01</v>
      </c>
      <c r="H49" s="20" t="s">
        <v>564</v>
      </c>
      <c r="I49" s="20" t="s">
        <v>565</v>
      </c>
      <c r="J49" s="21" t="s">
        <v>566</v>
      </c>
    </row>
    <row r="50" spans="2:10" ht="13.5" customHeight="1" x14ac:dyDescent="0.2"/>
  </sheetData>
  <sheetProtection algorithmName="SHA-512" hashValue="gfEsfJRzpwYGU0I3PeORVZYWxlcAUfxLn1hfG5D8tjpSO9fPB7A0qULlFNGqBXrNWMcoC+TR3N2kGYO0mUy+aA==" saltValue="LOkAXL6ZTx8h4G89RAxv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2021-10-01T01:15:26Z</cp:lastPrinted>
  <dcterms:created xsi:type="dcterms:W3CDTF">2021-02-05T02:29:07Z</dcterms:created>
  <dcterms:modified xsi:type="dcterms:W3CDTF">2021-10-01T01:15:34Z</dcterms:modified>
  <cp:category/>
</cp:coreProperties>
</file>