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13_中央市\"/>
    </mc:Choice>
  </mc:AlternateContent>
  <bookViews>
    <workbookView xWindow="0" yWindow="0" windowWidth="15360" windowHeight="7632" tabRatio="7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0" i="12"/>
  <c r="AA29" i="12"/>
  <c r="AA28" i="12"/>
  <c r="AA7" i="12" l="1"/>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BW34" i="10"/>
  <c r="C34" i="10"/>
  <c r="BW35" i="10" l="1"/>
  <c r="BW36" i="10" s="1"/>
  <c r="BW37" i="10" s="1"/>
  <c r="BW38" i="10" s="1"/>
  <c r="BW39" i="10" s="1"/>
  <c r="BW40" i="10" s="1"/>
  <c r="BW41" i="10" s="1"/>
  <c r="BW42" i="10" s="1"/>
  <c r="BW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U34" i="10"/>
  <c r="U35" i="10" s="1"/>
  <c r="U36" i="10" s="1"/>
  <c r="U37" i="10" s="1"/>
  <c r="AM34" i="10" s="1"/>
  <c r="BE34" i="10" l="1"/>
  <c r="BE35" i="10" s="1"/>
  <c r="BE36" i="10" s="1"/>
</calcChain>
</file>

<file path=xl/sharedStrings.xml><?xml version="1.0" encoding="utf-8"?>
<sst xmlns="http://schemas.openxmlformats.org/spreadsheetml/2006/main" count="1148" uniqueCount="641">
  <si>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</si>
  <si>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</si>
  <si>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</si>
  <si>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</si>
  <si>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</si>
  <si>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</si>
  <si>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</si>
  <si>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</si>
  <si>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</si>
  <si>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</si>
  <si>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</si>
  <si>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</si>
  <si>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</si>
  <si>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</si>
  <si>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</si>
  <si>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</si>
  <si>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</si>
  <si>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</si>
  <si>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</si>
  <si>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</si>
  <si>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</si>
  <si>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</si>
  <si>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</si>
  <si>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</si>
  <si>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</si>
  <si>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</si>
  <si>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</si>
  <si>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</si>
  <si>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</si>
  <si>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</si>
  <si>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</si>
  <si>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</si>
  <si>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</si>
  <si>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</si>
  <si>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</si>
  <si>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</si>
  <si>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</si>
  <si>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</si>
  <si>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</si>
  <si>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</si>
  <si>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</si>
  <si>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</si>
  <si>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</si>
  <si>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</si>
  <si>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</si>
  <si>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</si>
  <si>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</si>
  <si>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</si>
  <si>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</si>
  <si>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</si>
  <si>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</si>
  <si>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</si>
  <si>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</si>
  <si>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</si>
  <si>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</si>
  <si>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</si>
  <si>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</si>
  <si>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</si>
  <si>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</si>
  <si>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</si>
  <si>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</si>
  <si>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</si>
  <si>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</si>
  <si>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</si>
  <si>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</si>
  <si>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</si>
  <si>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</si>
  <si>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</si>
  <si>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</si>
  <si>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</si>
  <si>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</si>
  <si>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</si>
  <si>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</si>
  <si>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</si>
  <si>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</si>
  <si>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</si>
  <si>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</si>
  <si>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</si>
  <si>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</si>
  <si>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</si>
  <si>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</si>
  <si>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</si>
  <si>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</si>
  <si>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</si>
  <si>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</si>
  <si>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</si>
  <si>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</si>
  <si>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</si>
  <si>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</si>
  <si>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</si>
  <si>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</si>
  <si>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</si>
  <si>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</si>
  <si>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</si>
  <si>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</si>
  <si>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</si>
  <si>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</si>
  <si>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</si>
  <si>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</si>
  <si>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</si>
  <si>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</si>
  <si>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</si>
  <si>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</si>
  <si>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</si>
  <si>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</si>
  <si>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</si>
  <si>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</si>
  <si>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</si>
  <si>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</si>
  <si>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</si>
  <si>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</si>
  <si>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</si>
  <si>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</si>
  <si>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</si>
  <si>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</si>
  <si>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</si>
  <si>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</si>
  <si>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</si>
  <si>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</si>
  <si>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</si>
  <si>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</si>
  <si>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</si>
  <si>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</si>
  <si>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</si>
  <si>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</si>
  <si>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</si>
  <si>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</si>
  <si>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</si>
  <si>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</si>
  <si>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</si>
  <si>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</si>
  <si>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</si>
  <si>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</si>
  <si>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</si>
  <si>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</si>
  <si>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</si>
  <si>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</si>
  <si>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</si>
  <si>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</si>
  <si>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</si>
  <si>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</si>
  <si>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</si>
  <si>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</si>
  <si>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</si>
  <si>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</si>
  <si>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</si>
  <si>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</si>
  <si>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</si>
  <si>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</si>
  <si>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</si>
  <si>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</si>
  <si>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</si>
  <si>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</si>
  <si>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</si>
  <si>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</si>
  <si>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</si>
  <si>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</si>
  <si>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</si>
  <si>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</si>
  <si>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</si>
  <si>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</si>
  <si>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</si>
  <si>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</si>
  <si>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</si>
  <si>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</si>
  <si>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</si>
  <si>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</si>
  <si>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</si>
  <si>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</si>
  <si>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</si>
  <si>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</si>
  <si>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</si>
  <si>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</si>
  <si>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</si>
  <si>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</si>
  <si>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</si>
  <si>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</si>
  <si>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</si>
  <si>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</si>
  <si>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</si>
  <si>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</si>
  <si>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</si>
  <si>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</si>
  <si>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</si>
  <si>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</si>
  <si>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</si>
  <si>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</si>
  <si>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</si>
  <si>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</si>
  <si>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</si>
  <si>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</si>
  <si>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</si>
  <si>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</si>
  <si>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</si>
  <si>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</si>
  <si>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</si>
  <si>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</si>
  <si>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</si>
  <si>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</si>
  <si>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</si>
  <si>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</si>
  <si>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</si>
  <si>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</si>
  <si>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</si>
  <si>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</si>
  <si>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</si>
  <si>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</si>
  <si>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</si>
  <si>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</si>
  <si>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</si>
  <si>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</si>
  <si>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</si>
  <si>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</si>
  <si>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</si>
  <si>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</si>
  <si>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</si>
  <si>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</si>
  <si>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</si>
  <si>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</si>
  <si>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</si>
  <si>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</si>
  <si>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</si>
  <si>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</si>
  <si>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</si>
  <si>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</si>
  <si>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</si>
  <si>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</si>
  <si>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</si>
  <si>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</si>
  <si>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</si>
  <si>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</si>
  <si>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</si>
  <si>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</si>
  <si>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</si>
  <si>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</si>
  <si>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</si>
  <si>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</si>
  <si>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</si>
  <si>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</si>
  <si>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</si>
  <si>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</si>
  <si>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</si>
  <si>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</si>
  <si>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</si>
  <si>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</si>
  <si>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</si>
  <si>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</si>
  <si>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</si>
  <si>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</si>
  <si>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</si>
  <si>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</si>
  <si>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</si>
  <si>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</si>
  <si>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</si>
  <si>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</si>
  <si>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</si>
  <si>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</si>
  <si>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</si>
  <si>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</si>
  <si>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</si>
  <si>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</si>
  <si>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</si>
  <si>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</si>
  <si>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</si>
  <si>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</si>
  <si>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</si>
  <si>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</si>
  <si>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</si>
  <si>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</si>
  <si>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</si>
  <si>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</si>
  <si>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</si>
  <si>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</si>
  <si>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</si>
  <si>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</si>
  <si>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</si>
  <si>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</si>
  <si>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</si>
  <si>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</si>
  <si>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</si>
  <si>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</si>
  <si>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</si>
  <si>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</si>
  <si>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</si>
  <si>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</si>
  <si>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</si>
  <si>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</si>
  <si>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</si>
  <si>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</si>
  <si>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</si>
  <si>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</si>
  <si>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</si>
  <si>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</si>
  <si>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</si>
  <si>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</si>
  <si>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</si>
  <si>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</si>
  <si>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</si>
  <si>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</si>
  <si>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</si>
  <si>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</si>
  <si>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</si>
  <si>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</si>
  <si>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</si>
  <si>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</si>
  <si>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</si>
  <si>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</si>
  <si>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</si>
  <si>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</si>
  <si>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</si>
  <si>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</si>
  <si>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</si>
  <si>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</si>
  <si>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</si>
  <si>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</si>
  <si>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</si>
  <si>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</si>
  <si>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</si>
  <si>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</si>
  <si>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</si>
  <si>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</si>
  <si>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</si>
  <si>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</si>
  <si>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</si>
  <si>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</si>
  <si>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</si>
  <si>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</si>
  <si>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</si>
  <si>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</si>
  <si>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</si>
  <si>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</si>
  <si>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</si>
  <si>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</si>
  <si>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</si>
  <si>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</si>
  <si>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</si>
  <si>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</si>
  <si>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</si>
  <si>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</si>
  <si>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</si>
  <si>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</si>
  <si>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</si>
  <si>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</si>
  <si>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</si>
  <si>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</si>
  <si>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</si>
  <si>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</si>
  <si>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</si>
  <si>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</si>
  <si>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</si>
  <si>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</si>
  <si>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</si>
  <si>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</si>
  <si>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</si>
  <si>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</si>
  <si>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</si>
  <si>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</si>
  <si>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</si>
  <si>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</si>
  <si>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</si>
  <si>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</si>
  <si>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</si>
  <si>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</si>
  <si>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</si>
  <si>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</si>
  <si>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</si>
  <si>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</si>
  <si>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</si>
  <si>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</si>
  <si>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</si>
  <si>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</si>
  <si>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</si>
  <si>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</si>
  <si>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</si>
  <si>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</si>
  <si>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</si>
  <si>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</si>
  <si>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</si>
  <si>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</si>
  <si>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</si>
  <si>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</si>
  <si>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</si>
  <si>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</si>
  <si>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</si>
  <si>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</si>
  <si>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</si>
  <si>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</si>
  <si>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</si>
  <si>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</si>
  <si>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</si>
  <si>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</si>
  <si>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</si>
  <si>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</si>
  <si>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</si>
  <si>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</si>
  <si>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</si>
  <si>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</si>
  <si>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</si>
  <si>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</si>
  <si>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</si>
  <si>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</si>
  <si>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</si>
  <si>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</si>
  <si>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</si>
  <si>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</si>
  <si>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</si>
  <si>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</si>
  <si>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</si>
  <si>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</si>
  <si>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</si>
  <si>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</si>
  <si>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</si>
  <si>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</si>
  <si>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</si>
  <si>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</si>
  <si>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</si>
  <si>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</si>
  <si>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</si>
  <si>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</si>
  <si>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</si>
  <si>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</si>
  <si>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</si>
  <si>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</si>
  <si>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</si>
  <si>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</si>
  <si>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</si>
  <si>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</si>
  <si>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</si>
  <si>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</si>
  <si>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</si>
  <si>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</si>
  <si>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</si>
  <si>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</si>
  <si>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</si>
  <si>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</si>
  <si>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</si>
  <si>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</si>
  <si>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</si>
  <si>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</si>
  <si>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</si>
  <si>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</si>
  <si>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</si>
  <si>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</si>
  <si>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</si>
  <si>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</si>
  <si>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</si>
  <si>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</si>
  <si>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</si>
  <si>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</si>
  <si>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</si>
  <si>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</si>
  <si>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</si>
  <si>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</si>
  <si>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</si>
  <si>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</si>
  <si>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</si>
  <si>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</si>
  <si>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</si>
  <si>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</si>
  <si>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</si>
  <si>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</si>
  <si>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</si>
  <si>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</si>
  <si>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</si>
  <si>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</si>
  <si>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</si>
  <si>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</si>
  <si>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</si>
  <si>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</si>
  <si>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</si>
  <si>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</si>
  <si>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</si>
  <si>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</si>
  <si>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</si>
  <si>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</si>
  <si>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</si>
  <si>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</si>
  <si>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</si>
  <si>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</si>
  <si>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</si>
  <si>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</si>
  <si>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</si>
  <si>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</si>
  <si>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</si>
  <si>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</si>
  <si>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</si>
  <si>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</si>
  <si>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</si>
  <si>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</si>
  <si>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</si>
  <si>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</si>
  <si>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</si>
  <si>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</si>
  <si>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</si>
  <si>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</si>
  <si>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</si>
  <si>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</si>
  <si>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</si>
  <si>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</si>
  <si>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</si>
  <si>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</si>
  <si>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</si>
  <si>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</si>
  <si>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</si>
  <si>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</si>
  <si>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</si>
  <si>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</si>
  <si>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</si>
  <si>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</si>
  <si>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</si>
  <si>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</si>
  <si>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</si>
  <si>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</si>
  <si>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</si>
  <si>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</si>
  <si>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</si>
  <si>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</si>
  <si>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</si>
  <si>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</si>
  <si>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</si>
  <si>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</si>
  <si>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</si>
  <si>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</si>
  <si>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</si>
  <si>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</si>
  <si>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</si>
  <si>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</si>
  <si>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</si>
  <si>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</si>
  <si>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</si>
  <si>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</si>
  <si>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</si>
  <si>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</si>
  <si>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</si>
  <si>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</si>
  <si>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</si>
  <si>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</si>
  <si>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</si>
  <si>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</si>
  <si>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</si>
  <si>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</si>
  <si>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</si>
  <si>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</si>
  <si>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</si>
  <si>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</si>
  <si>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</si>
  <si>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</si>
  <si>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</si>
  <si>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</si>
  <si>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</si>
  <si>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</si>
  <si>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</si>
  <si>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</si>
  <si>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</si>
  <si>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</si>
  <si>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</si>
  <si>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</si>
  <si>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</si>
  <si>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</si>
  <si>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</si>
  <si>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</si>
  <si>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</si>
  <si>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</si>
  <si>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</si>
  <si>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</si>
  <si>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</si>
  <si>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</si>
  <si>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</si>
  <si>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</si>
  <si>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</si>
  <si>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</si>
  <si>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</si>
  <si>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</si>
  <si>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</si>
  <si>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</si>
  <si>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</si>
  <si>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</si>
  <si>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</si>
  <si>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</si>
  <si>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</si>
  <si>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2.01</t>
  </si>
  <si>
    <t>▲ 5.07</t>
  </si>
  <si>
    <t>一般会計</t>
  </si>
  <si>
    <t>上水道事業会計</t>
  </si>
  <si>
    <t>下水道事業特別会計</t>
  </si>
  <si>
    <t>介護保険特別会計</t>
  </si>
  <si>
    <t>田富よし原処理センター事業特別会計</t>
  </si>
  <si>
    <t>農業集落排水事業特別会計</t>
  </si>
  <si>
    <t>国民健康保険特別会計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</si>
  <si>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</si>
  <si>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</si>
  <si>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</si>
  <si>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</si>
  <si>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</si>
  <si>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</si>
  <si>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</si>
  <si>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</si>
  <si>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</si>
  <si>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</si>
  <si>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</si>
  <si>
    <t>中央市農業振興公社</t>
    <rPh sb="0" eb="3">
      <t>チュウオウシ</t>
    </rPh>
    <rPh sb="3" eb="5">
      <t>ノウギョウ</t>
    </rPh>
    <rPh sb="5" eb="7">
      <t>シンコウ</t>
    </rPh>
    <rPh sb="7" eb="9">
      <t>コウシャ</t>
    </rPh>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</si>
  <si>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</si>
  <si>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</si>
  <si>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</si>
  <si>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</si>
  <si>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</si>
  <si>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</si>
  <si>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</si>
  <si>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</si>
  <si>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</si>
  <si>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</si>
  <si>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</si>
  <si>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</si>
  <si>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</si>
  <si>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</si>
  <si>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</si>
  <si>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</si>
  <si>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</si>
  <si>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</si>
  <si>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</si>
  <si>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</si>
  <si>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山梨県後期高齢者医療広域連合（一般会計)</t>
    <rPh sb="10" eb="12">
      <t>コウイキ</t>
    </rPh>
    <phoneticPr fontId="2"/>
  </si>
  <si>
    <t>山梨県後期高齢者医療広域連合（特別会計)</t>
    <rPh sb="10" eb="12">
      <t>コウイキ</t>
    </rPh>
    <rPh sb="15" eb="17">
      <t>トクベツ</t>
    </rPh>
    <phoneticPr fontId="2"/>
  </si>
  <si>
    <t>まちづくり振興基金</t>
    <phoneticPr fontId="5"/>
  </si>
  <si>
    <t>公共施設等整備基金</t>
    <phoneticPr fontId="5"/>
  </si>
  <si>
    <t>リニア沿線公共施設等移転整備基金</t>
    <phoneticPr fontId="5"/>
  </si>
  <si>
    <t>地域福祉基金</t>
    <phoneticPr fontId="5"/>
  </si>
  <si>
    <t>ふるさと応援基金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</si>
  <si>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</si>
  <si>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</si>
  <si>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</si>
  <si>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</si>
  <si>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</si>
  <si>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</si>
  <si>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</si>
  <si>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</si>
  <si>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</si>
  <si>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</si>
  <si>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</si>
  <si>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将来負担比率は地方債残高の増加により悪化したが、昨年度に引き続き類似団体内平均値を下回っている。有形固定資産減価償却率については、庁舎の建て替え等により類似団体内平均値を下回った。
今後は、地方債残高の増加や充当可能基金の減少により将来負担比率はさらに悪化する見込みである。また、有形固定資産減価償却率については、新規の公共施設の建設が進められているため今後は減少するものと見込まれる。
これからは後世への負担や公共施設の効率的な活用などを総合的に勘案し、公共施設のマネジメントに取り組んでいく。</t>
    <rPh sb="0" eb="2">
      <t>ショウライ</t>
    </rPh>
    <rPh sb="2" eb="4">
      <t>フタン</t>
    </rPh>
    <rPh sb="4" eb="6">
      <t>ヒリツ</t>
    </rPh>
    <rPh sb="7" eb="10">
      <t>チホウサイ</t>
    </rPh>
    <rPh sb="10" eb="12">
      <t>ザンダカ</t>
    </rPh>
    <rPh sb="13" eb="15">
      <t>ゾウカ</t>
    </rPh>
    <rPh sb="18" eb="20">
      <t>アッカ</t>
    </rPh>
    <rPh sb="24" eb="27">
      <t>サクネンド</t>
    </rPh>
    <rPh sb="28" eb="29">
      <t>ヒ</t>
    </rPh>
    <rPh sb="30" eb="31">
      <t>ツヅ</t>
    </rPh>
    <rPh sb="32" eb="34">
      <t>ルイジ</t>
    </rPh>
    <rPh sb="34" eb="36">
      <t>ダンタイ</t>
    </rPh>
    <rPh sb="36" eb="37">
      <t>ナイ</t>
    </rPh>
    <rPh sb="37" eb="39">
      <t>ヘイキン</t>
    </rPh>
    <rPh sb="39" eb="40">
      <t>チ</t>
    </rPh>
    <rPh sb="41" eb="43">
      <t>シタマワ</t>
    </rPh>
    <rPh sb="48" eb="50">
      <t>ユウケイ</t>
    </rPh>
    <rPh sb="50" eb="52">
      <t>コテイ</t>
    </rPh>
    <rPh sb="52" eb="54">
      <t>シサン</t>
    </rPh>
    <rPh sb="54" eb="56">
      <t>ゲンカ</t>
    </rPh>
    <rPh sb="56" eb="58">
      <t>ショウキャク</t>
    </rPh>
    <rPh sb="58" eb="59">
      <t>リツ</t>
    </rPh>
    <rPh sb="65" eb="67">
      <t>チョウシャ</t>
    </rPh>
    <rPh sb="68" eb="69">
      <t>タ</t>
    </rPh>
    <rPh sb="70" eb="71">
      <t>カ</t>
    </rPh>
    <rPh sb="72" eb="73">
      <t>トウ</t>
    </rPh>
    <rPh sb="76" eb="78">
      <t>ルイジ</t>
    </rPh>
    <rPh sb="78" eb="80">
      <t>ダンタイ</t>
    </rPh>
    <rPh sb="80" eb="81">
      <t>ナイ</t>
    </rPh>
    <rPh sb="81" eb="83">
      <t>ヘイキン</t>
    </rPh>
    <rPh sb="83" eb="84">
      <t>チ</t>
    </rPh>
    <rPh sb="85" eb="87">
      <t>シタマワ</t>
    </rPh>
    <rPh sb="91" eb="93">
      <t>コンゴ</t>
    </rPh>
    <rPh sb="95" eb="98">
      <t>チホウサイ</t>
    </rPh>
    <rPh sb="98" eb="100">
      <t>ザンダカ</t>
    </rPh>
    <rPh sb="101" eb="103">
      <t>ゾウカ</t>
    </rPh>
    <rPh sb="104" eb="106">
      <t>ジュウトウ</t>
    </rPh>
    <rPh sb="106" eb="108">
      <t>カノウ</t>
    </rPh>
    <rPh sb="108" eb="110">
      <t>キキン</t>
    </rPh>
    <rPh sb="111" eb="113">
      <t>ゲンショウ</t>
    </rPh>
    <rPh sb="116" eb="118">
      <t>ショウライ</t>
    </rPh>
    <rPh sb="118" eb="120">
      <t>フタン</t>
    </rPh>
    <rPh sb="120" eb="122">
      <t>ヒリツ</t>
    </rPh>
    <rPh sb="126" eb="128">
      <t>アッカ</t>
    </rPh>
    <rPh sb="130" eb="132">
      <t>ミコ</t>
    </rPh>
    <rPh sb="140" eb="142">
      <t>ユウケイ</t>
    </rPh>
    <rPh sb="142" eb="144">
      <t>コテイ</t>
    </rPh>
    <rPh sb="144" eb="146">
      <t>シサン</t>
    </rPh>
    <rPh sb="146" eb="148">
      <t>ゲンカ</t>
    </rPh>
    <rPh sb="148" eb="150">
      <t>ショウキャク</t>
    </rPh>
    <rPh sb="150" eb="151">
      <t>リツ</t>
    </rPh>
    <rPh sb="157" eb="159">
      <t>シンキ</t>
    </rPh>
    <rPh sb="160" eb="162">
      <t>コウキョウ</t>
    </rPh>
    <rPh sb="162" eb="164">
      <t>シセツ</t>
    </rPh>
    <rPh sb="165" eb="167">
      <t>ケンセツ</t>
    </rPh>
    <rPh sb="168" eb="169">
      <t>スス</t>
    </rPh>
    <rPh sb="177" eb="179">
      <t>コンゴ</t>
    </rPh>
    <rPh sb="180" eb="182">
      <t>ゲンショウ</t>
    </rPh>
    <rPh sb="187" eb="189">
      <t>ミコ</t>
    </rPh>
    <rPh sb="220" eb="223">
      <t>ソウゴウテキ</t>
    </rPh>
    <rPh sb="224" eb="226">
      <t>カンアン</t>
    </rPh>
    <phoneticPr fontId="5"/>
  </si>
  <si>
    <t>類似団体内平均値と比べて、将来負担比率、実質公債費比率ともに低い水準となっている。将来負担比率については、地方債残高の増加が見込まれることや、財政調整基金の取り崩しによる充当可能基金の減少等により、しばらくの間は増加（悪化）するものと見込まれる。実質公債費比率については、前年度より公営企業への繰出金（地方債の償還に充てたと認められるもの）が減少したことにより、実質公債費比率も減少（改善）した。今後も引き続き、大型公共事業に対する地方債の発行等により地方債残高・償還費が増加すると見込まれ、将来負担比率が増加（悪化）することが予想される。後世への負担が少しでも軽減するよう、事業の平準化・事業費及び地方債発行額の抑制、基金への積立て等を進め、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</si>
</sst>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8"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EE7D-40AA-A3E6-AD9CF5815C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17163</c:v>
                </c:pt>
                <c:pt idx="1">
                  <c:v>32863</c:v>
                </c:pt>
                <c:pt idx="2">
                  <c:v>74280</c:v>
                </c:pt>
                <c:pt idx="3">
                  <c:v>157815</c:v>
                </c:pt>
                <c:pt idx="4">
                  <c:v>125143</c:v>
                </c:pt>
              </c:numCache>
            </c:numRef>
          </c:val>
          <c:smooth val="0"/>
          <c:extLst>
            <c:ext xmlns:c16="http://schemas.microsoft.com/office/drawing/2014/chart" uri="{C3380CC4-5D6E-409C-BE32-E72D297353CC}">
              <c16:uniqueId val="{00000001-EE7D-40AA-A3E6-AD9CF5815C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15.12</c:v>
                </c:pt>
                <c:pt idx="1">
                  <c:v>6.97</c:v>
                </c:pt>
                <c:pt idx="2">
                  <c:v>12.51</c:v>
                </c:pt>
                <c:pt idx="3">
                  <c:v>9.9499999999999993</c:v>
                </c:pt>
                <c:pt idx="4">
                  <c:v>15.16</c:v>
                </c:pt>
              </c:numCache>
            </c:numRef>
          </c:val>
          <c:extLst>
            <c:ext xmlns:c16="http://schemas.microsoft.com/office/drawing/2014/chart" uri="{C3380CC4-5D6E-409C-BE32-E72D297353CC}">
              <c16:uniqueId val="{00000000-310A-4908-8EF1-DDE9E89423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36.04</c:v>
                </c:pt>
                <c:pt idx="1">
                  <c:v>43.07</c:v>
                </c:pt>
                <c:pt idx="2">
                  <c:v>38.020000000000003</c:v>
                </c:pt>
                <c:pt idx="3">
                  <c:v>35.44</c:v>
                </c:pt>
                <c:pt idx="4">
                  <c:v>31.66</c:v>
                </c:pt>
              </c:numCache>
            </c:numRef>
          </c:val>
          <c:extLst>
            <c:ext xmlns:c16="http://schemas.microsoft.com/office/drawing/2014/chart" uri="{C3380CC4-5D6E-409C-BE32-E72D297353CC}">
              <c16:uniqueId val="{00000001-310A-4908-8EF1-DDE9E89423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8.26</c:v>
                </c:pt>
                <c:pt idx="1">
                  <c:v>-2.0099999999999998</c:v>
                </c:pt>
                <c:pt idx="2">
                  <c:v>0.47</c:v>
                </c:pt>
                <c:pt idx="3">
                  <c:v>-5.07</c:v>
                </c:pt>
                <c:pt idx="4">
                  <c:v>1.23</c:v>
                </c:pt>
              </c:numCache>
            </c:numRef>
          </c:val>
          <c:smooth val="0"/>
          <c:extLst>
            <c:ext xmlns:c16="http://schemas.microsoft.com/office/drawing/2014/chart" uri="{C3380CC4-5D6E-409C-BE32-E72D297353CC}">
              <c16:uniqueId val="{00000002-310A-4908-8EF1-DDE9E89423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B5CF-4631-A0B4-B56F100763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CF-4631-A0B4-B56F100763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0.22</c:v>
                </c:pt>
                <c:pt idx="2">
                  <c:v>#N/A</c:v>
                </c:pt>
                <c:pt idx="3">
                  <c:v>0.15</c:v>
                </c:pt>
                <c:pt idx="4">
                  <c:v>#N/A</c:v>
                </c:pt>
                <c:pt idx="5">
                  <c:v>0.06</c:v>
                </c:pt>
                <c:pt idx="6">
                  <c:v>#N/A</c:v>
                </c:pt>
                <c:pt idx="7">
                  <c:v>0.12</c:v>
                </c:pt>
                <c:pt idx="8">
                  <c:v>#N/A</c:v>
                </c:pt>
                <c:pt idx="9">
                  <c:v>0.22</c:v>
                </c:pt>
              </c:numCache>
            </c:numRef>
          </c:val>
          <c:extLst>
            <c:ext xmlns:c16="http://schemas.microsoft.com/office/drawing/2014/chart" uri="{C3380CC4-5D6E-409C-BE32-E72D297353CC}">
              <c16:uniqueId val="{00000002-B5CF-4631-A0B4-B56F100763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1.53</c:v>
                </c:pt>
                <c:pt idx="4">
                  <c:v>#N/A</c:v>
                </c:pt>
                <c:pt idx="5">
                  <c:v>0.36</c:v>
                </c:pt>
                <c:pt idx="6">
                  <c:v>#N/A</c:v>
                </c:pt>
                <c:pt idx="7">
                  <c:v>0.02</c:v>
                </c:pt>
                <c:pt idx="8">
                  <c:v>#N/A</c:v>
                </c:pt>
                <c:pt idx="9">
                  <c:v>0.42</c:v>
                </c:pt>
              </c:numCache>
            </c:numRef>
          </c:val>
          <c:extLst>
            <c:ext xmlns:c16="http://schemas.microsoft.com/office/drawing/2014/chart" uri="{C3380CC4-5D6E-409C-BE32-E72D297353CC}">
              <c16:uniqueId val="{00000003-B5CF-4631-A0B4-B56F100763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0.2</c:v>
                </c:pt>
                <c:pt idx="4">
                  <c:v>#N/A</c:v>
                </c:pt>
                <c:pt idx="5">
                  <c:v>0.11</c:v>
                </c:pt>
                <c:pt idx="6">
                  <c:v>#N/A</c:v>
                </c:pt>
                <c:pt idx="7">
                  <c:v>0.21</c:v>
                </c:pt>
                <c:pt idx="8">
                  <c:v>#N/A</c:v>
                </c:pt>
                <c:pt idx="9">
                  <c:v>0.45</c:v>
                </c:pt>
              </c:numCache>
            </c:numRef>
          </c:val>
          <c:extLst>
            <c:ext xmlns:c16="http://schemas.microsoft.com/office/drawing/2014/chart" uri="{C3380CC4-5D6E-409C-BE32-E72D297353CC}">
              <c16:uniqueId val="{00000004-B5CF-4631-A0B4-B56F100763DC}"/>
            </c:ext>
          </c:extLst>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0.22</c:v>
                </c:pt>
                <c:pt idx="4">
                  <c:v>#N/A</c:v>
                </c:pt>
                <c:pt idx="5">
                  <c:v>0.37</c:v>
                </c:pt>
                <c:pt idx="6">
                  <c:v>#N/A</c:v>
                </c:pt>
                <c:pt idx="7">
                  <c:v>0.47</c:v>
                </c:pt>
                <c:pt idx="8">
                  <c:v>#N/A</c:v>
                </c:pt>
                <c:pt idx="9">
                  <c:v>0.55000000000000004</c:v>
                </c:pt>
              </c:numCache>
            </c:numRef>
          </c:val>
          <c:extLst>
            <c:ext xmlns:c16="http://schemas.microsoft.com/office/drawing/2014/chart" uri="{C3380CC4-5D6E-409C-BE32-E72D297353CC}">
              <c16:uniqueId val="{00000005-B5CF-4631-A0B4-B56F100763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0.96</c:v>
                </c:pt>
                <c:pt idx="2">
                  <c:v>#N/A</c:v>
                </c:pt>
                <c:pt idx="3">
                  <c:v>1.99</c:v>
                </c:pt>
                <c:pt idx="4">
                  <c:v>#N/A</c:v>
                </c:pt>
                <c:pt idx="5">
                  <c:v>1.73</c:v>
                </c:pt>
                <c:pt idx="6">
                  <c:v>#N/A</c:v>
                </c:pt>
                <c:pt idx="7">
                  <c:v>0.67</c:v>
                </c:pt>
                <c:pt idx="8">
                  <c:v>#N/A</c:v>
                </c:pt>
                <c:pt idx="9">
                  <c:v>0.62</c:v>
                </c:pt>
              </c:numCache>
            </c:numRef>
          </c:val>
          <c:extLst>
            <c:ext xmlns:c16="http://schemas.microsoft.com/office/drawing/2014/chart" uri="{C3380CC4-5D6E-409C-BE32-E72D297353CC}">
              <c16:uniqueId val="{00000006-B5CF-4631-A0B4-B56F100763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0.4</c:v>
                </c:pt>
                <c:pt idx="4">
                  <c:v>#N/A</c:v>
                </c:pt>
                <c:pt idx="5">
                  <c:v>0.56000000000000005</c:v>
                </c:pt>
                <c:pt idx="6">
                  <c:v>#N/A</c:v>
                </c:pt>
                <c:pt idx="7">
                  <c:v>0.52</c:v>
                </c:pt>
                <c:pt idx="8">
                  <c:v>#N/A</c:v>
                </c:pt>
                <c:pt idx="9">
                  <c:v>0.86</c:v>
                </c:pt>
              </c:numCache>
            </c:numRef>
          </c:val>
          <c:extLst>
            <c:ext xmlns:c16="http://schemas.microsoft.com/office/drawing/2014/chart" uri="{C3380CC4-5D6E-409C-BE32-E72D297353CC}">
              <c16:uniqueId val="{00000007-B5CF-4631-A0B4-B56F100763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10.52</c:v>
                </c:pt>
                <c:pt idx="2">
                  <c:v>#N/A</c:v>
                </c:pt>
                <c:pt idx="3">
                  <c:v>4.6399999999999997</c:v>
                </c:pt>
                <c:pt idx="4">
                  <c:v>#N/A</c:v>
                </c:pt>
                <c:pt idx="5">
                  <c:v>4.6900000000000004</c:v>
                </c:pt>
                <c:pt idx="6">
                  <c:v>#N/A</c:v>
                </c:pt>
                <c:pt idx="7">
                  <c:v>5.17</c:v>
                </c:pt>
                <c:pt idx="8">
                  <c:v>#N/A</c:v>
                </c:pt>
                <c:pt idx="9">
                  <c:v>4.7699999999999996</c:v>
                </c:pt>
              </c:numCache>
            </c:numRef>
          </c:val>
          <c:extLst>
            <c:ext xmlns:c16="http://schemas.microsoft.com/office/drawing/2014/chart" uri="{C3380CC4-5D6E-409C-BE32-E72D297353CC}">
              <c16:uniqueId val="{00000008-B5CF-4631-A0B4-B56F100763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14.93</c:v>
                </c:pt>
                <c:pt idx="2">
                  <c:v>#N/A</c:v>
                </c:pt>
                <c:pt idx="3">
                  <c:v>6.74</c:v>
                </c:pt>
                <c:pt idx="4">
                  <c:v>#N/A</c:v>
                </c:pt>
                <c:pt idx="5">
                  <c:v>12.14</c:v>
                </c:pt>
                <c:pt idx="6">
                  <c:v>#N/A</c:v>
                </c:pt>
                <c:pt idx="7">
                  <c:v>9.4700000000000006</c:v>
                </c:pt>
                <c:pt idx="8">
                  <c:v>#N/A</c:v>
                </c:pt>
                <c:pt idx="9">
                  <c:v>14.6</c:v>
                </c:pt>
              </c:numCache>
            </c:numRef>
          </c:val>
          <c:extLst>
            <c:ext xmlns:c16="http://schemas.microsoft.com/office/drawing/2014/chart" uri="{C3380CC4-5D6E-409C-BE32-E72D297353CC}">
              <c16:uniqueId val="{00000009-B5CF-4631-A0B4-B56F100763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1399</c:v>
                </c:pt>
                <c:pt idx="5">
                  <c:v>1422</c:v>
                </c:pt>
                <c:pt idx="8">
                  <c:v>1431</c:v>
                </c:pt>
                <c:pt idx="11">
                  <c:v>1451</c:v>
                </c:pt>
                <c:pt idx="14">
                  <c:v>1349</c:v>
                </c:pt>
              </c:numCache>
            </c:numRef>
          </c:val>
          <c:extLst>
            <c:ext xmlns:c16="http://schemas.microsoft.com/office/drawing/2014/chart" uri="{C3380CC4-5D6E-409C-BE32-E72D297353CC}">
              <c16:uniqueId val="{00000000-AE8B-4BCB-9C30-050CE125FE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8B-4BCB-9C30-050CE125FE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19</c:v>
                </c:pt>
                <c:pt idx="6">
                  <c:v>17</c:v>
                </c:pt>
                <c:pt idx="9">
                  <c:v>14</c:v>
                </c:pt>
                <c:pt idx="12">
                  <c:v>13</c:v>
                </c:pt>
              </c:numCache>
            </c:numRef>
          </c:val>
          <c:extLst>
            <c:ext xmlns:c16="http://schemas.microsoft.com/office/drawing/2014/chart" uri="{C3380CC4-5D6E-409C-BE32-E72D297353CC}">
              <c16:uniqueId val="{00000002-AE8B-4BCB-9C30-050CE125FE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52</c:v>
                </c:pt>
                <c:pt idx="6">
                  <c:v>52</c:v>
                </c:pt>
                <c:pt idx="9">
                  <c:v>61</c:v>
                </c:pt>
                <c:pt idx="12">
                  <c:v>74</c:v>
                </c:pt>
              </c:numCache>
            </c:numRef>
          </c:val>
          <c:extLst>
            <c:ext xmlns:c16="http://schemas.microsoft.com/office/drawing/2014/chart" uri="{C3380CC4-5D6E-409C-BE32-E72D297353CC}">
              <c16:uniqueId val="{00000003-AE8B-4BCB-9C30-050CE125FE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751</c:v>
                </c:pt>
                <c:pt idx="3">
                  <c:v>731</c:v>
                </c:pt>
                <c:pt idx="6">
                  <c:v>797</c:v>
                </c:pt>
                <c:pt idx="9">
                  <c:v>741</c:v>
                </c:pt>
                <c:pt idx="12">
                  <c:v>603</c:v>
                </c:pt>
              </c:numCache>
            </c:numRef>
          </c:val>
          <c:extLst>
            <c:ext xmlns:c16="http://schemas.microsoft.com/office/drawing/2014/chart" uri="{C3380CC4-5D6E-409C-BE32-E72D297353CC}">
              <c16:uniqueId val="{00000004-AE8B-4BCB-9C30-050CE125FE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8B-4BCB-9C30-050CE125FE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8B-4BCB-9C30-050CE125FE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1323</c:v>
                </c:pt>
                <c:pt idx="3">
                  <c:v>1284</c:v>
                </c:pt>
                <c:pt idx="6">
                  <c:v>1237</c:v>
                </c:pt>
                <c:pt idx="9">
                  <c:v>1226</c:v>
                </c:pt>
                <c:pt idx="12">
                  <c:v>1259</c:v>
                </c:pt>
              </c:numCache>
            </c:numRef>
          </c:val>
          <c:extLst>
            <c:ext xmlns:c16="http://schemas.microsoft.com/office/drawing/2014/chart" uri="{C3380CC4-5D6E-409C-BE32-E72D297353CC}">
              <c16:uniqueId val="{00000007-AE8B-4BCB-9C30-050CE125FE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734</c:v>
                </c:pt>
                <c:pt idx="2">
                  <c:v>#N/A</c:v>
                </c:pt>
                <c:pt idx="3">
                  <c:v>#N/A</c:v>
                </c:pt>
                <c:pt idx="4">
                  <c:v>664</c:v>
                </c:pt>
                <c:pt idx="5">
                  <c:v>#N/A</c:v>
                </c:pt>
                <c:pt idx="6">
                  <c:v>#N/A</c:v>
                </c:pt>
                <c:pt idx="7">
                  <c:v>672</c:v>
                </c:pt>
                <c:pt idx="8">
                  <c:v>#N/A</c:v>
                </c:pt>
                <c:pt idx="9">
                  <c:v>#N/A</c:v>
                </c:pt>
                <c:pt idx="10">
                  <c:v>591</c:v>
                </c:pt>
                <c:pt idx="11">
                  <c:v>#N/A</c:v>
                </c:pt>
                <c:pt idx="12">
                  <c:v>#N/A</c:v>
                </c:pt>
                <c:pt idx="13">
                  <c:v>600</c:v>
                </c:pt>
                <c:pt idx="14">
                  <c:v>#N/A</c:v>
                </c:pt>
              </c:numCache>
            </c:numRef>
          </c:val>
          <c:smooth val="0"/>
          <c:extLst>
            <c:ext xmlns:c16="http://schemas.microsoft.com/office/drawing/2014/chart" uri="{C3380CC4-5D6E-409C-BE32-E72D297353CC}">
              <c16:uniqueId val="{00000008-AE8B-4BCB-9C30-050CE125FE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16216</c:v>
                </c:pt>
                <c:pt idx="5">
                  <c:v>15878</c:v>
                </c:pt>
                <c:pt idx="8">
                  <c:v>16280</c:v>
                </c:pt>
                <c:pt idx="11">
                  <c:v>17673</c:v>
                </c:pt>
                <c:pt idx="14">
                  <c:v>17933</c:v>
                </c:pt>
              </c:numCache>
            </c:numRef>
          </c:val>
          <c:extLst>
            <c:ext xmlns:c16="http://schemas.microsoft.com/office/drawing/2014/chart" uri="{C3380CC4-5D6E-409C-BE32-E72D297353CC}">
              <c16:uniqueId val="{00000000-CDA8-4DFD-89CB-FE0FBA0E2E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c:v>
                </c:pt>
                <c:pt idx="5">
                  <c:v>147</c:v>
                </c:pt>
                <c:pt idx="8">
                  <c:v>130</c:v>
                </c:pt>
                <c:pt idx="11">
                  <c:v>206</c:v>
                </c:pt>
                <c:pt idx="14">
                  <c:v>266</c:v>
                </c:pt>
              </c:numCache>
            </c:numRef>
          </c:val>
          <c:extLst>
            <c:ext xmlns:c16="http://schemas.microsoft.com/office/drawing/2014/chart" uri="{C3380CC4-5D6E-409C-BE32-E72D297353CC}">
              <c16:uniqueId val="{00000001-CDA8-4DFD-89CB-FE0FBA0E2E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5206</c:v>
                </c:pt>
                <c:pt idx="5">
                  <c:v>5775</c:v>
                </c:pt>
                <c:pt idx="8">
                  <c:v>5540</c:v>
                </c:pt>
                <c:pt idx="11">
                  <c:v>5571</c:v>
                </c:pt>
                <c:pt idx="14">
                  <c:v>5423</c:v>
                </c:pt>
              </c:numCache>
            </c:numRef>
          </c:val>
          <c:extLst>
            <c:ext xmlns:c16="http://schemas.microsoft.com/office/drawing/2014/chart" uri="{C3380CC4-5D6E-409C-BE32-E72D297353CC}">
              <c16:uniqueId val="{00000002-CDA8-4DFD-89CB-FE0FBA0E2E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A8-4DFD-89CB-FE0FBA0E2E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A8-4DFD-89CB-FE0FBA0E2E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9</c:v>
                </c:pt>
                <c:pt idx="6">
                  <c:v>7</c:v>
                </c:pt>
                <c:pt idx="9">
                  <c:v>5</c:v>
                </c:pt>
                <c:pt idx="12">
                  <c:v>4</c:v>
                </c:pt>
              </c:numCache>
            </c:numRef>
          </c:val>
          <c:extLst>
            <c:ext xmlns:c16="http://schemas.microsoft.com/office/drawing/2014/chart" uri="{C3380CC4-5D6E-409C-BE32-E72D297353CC}">
              <c16:uniqueId val="{00000005-CDA8-4DFD-89CB-FE0FBA0E2E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610</c:v>
                </c:pt>
                <c:pt idx="3">
                  <c:v>633</c:v>
                </c:pt>
                <c:pt idx="6">
                  <c:v>622</c:v>
                </c:pt>
                <c:pt idx="9">
                  <c:v>575</c:v>
                </c:pt>
                <c:pt idx="12">
                  <c:v>700</c:v>
                </c:pt>
              </c:numCache>
            </c:numRef>
          </c:val>
          <c:extLst>
            <c:ext xmlns:c16="http://schemas.microsoft.com/office/drawing/2014/chart" uri="{C3380CC4-5D6E-409C-BE32-E72D297353CC}">
              <c16:uniqueId val="{00000006-CDA8-4DFD-89CB-FE0FBA0E2E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629</c:v>
                </c:pt>
                <c:pt idx="3">
                  <c:v>663</c:v>
                </c:pt>
                <c:pt idx="6">
                  <c:v>675</c:v>
                </c:pt>
                <c:pt idx="9">
                  <c:v>704</c:v>
                </c:pt>
                <c:pt idx="12">
                  <c:v>668</c:v>
                </c:pt>
              </c:numCache>
            </c:numRef>
          </c:val>
          <c:extLst>
            <c:ext xmlns:c16="http://schemas.microsoft.com/office/drawing/2014/chart" uri="{C3380CC4-5D6E-409C-BE32-E72D297353CC}">
              <c16:uniqueId val="{00000007-CDA8-4DFD-89CB-FE0FBA0E2E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8726</c:v>
                </c:pt>
                <c:pt idx="3">
                  <c:v>8283</c:v>
                </c:pt>
                <c:pt idx="6">
                  <c:v>8025</c:v>
                </c:pt>
                <c:pt idx="9">
                  <c:v>7763</c:v>
                </c:pt>
                <c:pt idx="12">
                  <c:v>7315</c:v>
                </c:pt>
              </c:numCache>
            </c:numRef>
          </c:val>
          <c:extLst>
            <c:ext xmlns:c16="http://schemas.microsoft.com/office/drawing/2014/chart" uri="{C3380CC4-5D6E-409C-BE32-E72D297353CC}">
              <c16:uniqueId val="{00000008-CDA8-4DFD-89CB-FE0FBA0E2E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205</c:v>
                </c:pt>
                <c:pt idx="3">
                  <c:v>187</c:v>
                </c:pt>
                <c:pt idx="6">
                  <c:v>171</c:v>
                </c:pt>
                <c:pt idx="9">
                  <c:v>157</c:v>
                </c:pt>
                <c:pt idx="12">
                  <c:v>145</c:v>
                </c:pt>
              </c:numCache>
            </c:numRef>
          </c:val>
          <c:extLst>
            <c:ext xmlns:c16="http://schemas.microsoft.com/office/drawing/2014/chart" uri="{C3380CC4-5D6E-409C-BE32-E72D297353CC}">
              <c16:uniqueId val="{00000009-CDA8-4DFD-89CB-FE0FBA0E2E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13467</c:v>
                </c:pt>
                <c:pt idx="3">
                  <c:v>13149</c:v>
                </c:pt>
                <c:pt idx="6">
                  <c:v>13914</c:v>
                </c:pt>
                <c:pt idx="9">
                  <c:v>16301</c:v>
                </c:pt>
                <c:pt idx="12">
                  <c:v>17068</c:v>
                </c:pt>
              </c:numCache>
            </c:numRef>
          </c:val>
          <c:extLst>
            <c:ext xmlns:c16="http://schemas.microsoft.com/office/drawing/2014/chart" uri="{C3380CC4-5D6E-409C-BE32-E72D297353CC}">
              <c16:uniqueId val="{0000000A-CDA8-4DFD-89CB-FE0FBA0E2E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2062</c:v>
                </c:pt>
                <c:pt idx="2">
                  <c:v>#N/A</c:v>
                </c:pt>
                <c:pt idx="3">
                  <c:v>#N/A</c:v>
                </c:pt>
                <c:pt idx="4">
                  <c:v>1124</c:v>
                </c:pt>
                <c:pt idx="5">
                  <c:v>#N/A</c:v>
                </c:pt>
                <c:pt idx="6">
                  <c:v>#N/A</c:v>
                </c:pt>
                <c:pt idx="7">
                  <c:v>1463</c:v>
                </c:pt>
                <c:pt idx="8">
                  <c:v>#N/A</c:v>
                </c:pt>
                <c:pt idx="9">
                  <c:v>#N/A</c:v>
                </c:pt>
                <c:pt idx="10">
                  <c:v>2054</c:v>
                </c:pt>
                <c:pt idx="11">
                  <c:v>#N/A</c:v>
                </c:pt>
                <c:pt idx="12">
                  <c:v>#N/A</c:v>
                </c:pt>
                <c:pt idx="13">
                  <c:v>2278</c:v>
                </c:pt>
                <c:pt idx="14">
                  <c:v>#N/A</c:v>
                </c:pt>
              </c:numCache>
            </c:numRef>
          </c:val>
          <c:smooth val="0"/>
          <c:extLst>
            <c:ext xmlns:c16="http://schemas.microsoft.com/office/drawing/2014/chart" uri="{C3380CC4-5D6E-409C-BE32-E72D297353CC}">
              <c16:uniqueId val="{0000000B-CDA8-4DFD-89CB-FE0FBA0E2E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3124</c:v>
                </c:pt>
                <c:pt idx="1">
                  <c:v>2916</c:v>
                </c:pt>
                <c:pt idx="2">
                  <c:v>2593</c:v>
                </c:pt>
              </c:numCache>
            </c:numRef>
          </c:val>
          <c:extLst>
            <c:ext xmlns:c16="http://schemas.microsoft.com/office/drawing/2014/chart" uri="{C3380CC4-5D6E-409C-BE32-E72D297353CC}">
              <c16:uniqueId val="{00000000-CA02-4C85-A919-E32D92FE3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395</c:v>
                </c:pt>
                <c:pt idx="1">
                  <c:v>396</c:v>
                </c:pt>
                <c:pt idx="2">
                  <c:v>396</c:v>
                </c:pt>
              </c:numCache>
            </c:numRef>
          </c:val>
          <c:extLst>
            <c:ext xmlns:c16="http://schemas.microsoft.com/office/drawing/2014/chart" uri="{C3380CC4-5D6E-409C-BE32-E72D297353CC}">
              <c16:uniqueId val="{00000001-CA02-4C85-A919-E32D92FE3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3168</c:v>
                </c:pt>
                <c:pt idx="1">
                  <c:v>3280</c:v>
                </c:pt>
                <c:pt idx="2">
                  <c:v>3347</c:v>
                </c:pt>
              </c:numCache>
            </c:numRef>
          </c:val>
          <c:extLst>
            <c:ext xmlns:c16="http://schemas.microsoft.com/office/drawing/2014/chart" uri="{C3380CC4-5D6E-409C-BE32-E72D297353CC}">
              <c16:uniqueId val="{00000002-CA02-4C85-A919-E32D92FE3F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{6C48F771-8893-4504-82DC-DB6BD813748E}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9E-4BA5-9F74-AB2E97322D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{16CDB9B7-C3C9-46AB-8F35-EEA225140AC7}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E-4BA5-9F74-AB2E97322D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{483C47C6-79B5-4677-A735-E8DE6D709F4F}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E-4BA5-9F74-AB2E97322D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{ED374A8A-B38B-4560-84CF-3F88F2B923C0}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E-4BA5-9F74-AB2E97322D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{41C4BD2A-B6EE-43BD-946C-9AB15EDE1C2D}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E-4BA5-9F74-AB2E97322D6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{EA543D30-FF39-41FF-99FB-D3AAAB5795A5}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9E-4BA5-9F74-AB2E97322D6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{B61DDC21-13B8-4E0B-8F4F-CFF6A6C84CAC}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9E-4BA5-9F74-AB2E97322D6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{E04DD081-EB14-44C3-82B9-2CC9EC76D21E}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9E-4BA5-9F74-AB2E97322D6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{37E90031-D76D-401F-9676-057BD7EB8D23}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9E-4BA5-9F74-AB2E97322D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60.1</c:v>
                </c:pt>
                <c:pt idx="16">
                  <c:v>61.3</c:v>
                </c:pt>
                <c:pt idx="24">
                  <c:v>62.5</c:v>
                </c:pt>
                <c:pt idx="32">
                  <c:v>59.1</c:v>
                </c:pt>
              </c:numCache>
            </c:numRef>
          </c:xVal>
          <c:yVal>
            <c:numRef>
              <c:f>公会計指標分析・財政指標組合せ分析表!$BP$51:$DC$51</c:f>
              <c:numCache>
                <c:formatCode>#,##0.0;"▲ "#,##0.0</c:formatCode>
                <c:ptCount val="40"/>
                <c:pt idx="0">
                  <c:v>29.5</c:v>
                </c:pt>
                <c:pt idx="8">
                  <c:v>16.399999999999999</c:v>
                </c:pt>
                <c:pt idx="16">
                  <c:v>21.4</c:v>
                </c:pt>
                <c:pt idx="24">
                  <c:v>30.2</c:v>
                </c:pt>
                <c:pt idx="32">
                  <c:v>33.1</c:v>
                </c:pt>
              </c:numCache>
            </c:numRef>
          </c:yVal>
          <c:smooth val="0"/>
          <c:extLst>
            <c:ext xmlns:c16="http://schemas.microsoft.com/office/drawing/2014/chart" uri="{C3380CC4-5D6E-409C-BE32-E72D297353CC}">
              <c16:uniqueId val="{00000009-5D9E-4BA5-9F74-AB2E97322D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{116F36CD-A54C-4A2C-BAA0-4B5B6ACC8AD6}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9E-4BA5-9F74-AB2E97322D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{31A8309F-9049-4A65-B3A5-4E15C164E17F}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E-4BA5-9F74-AB2E97322D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{55B8A7EE-DFB1-4D1E-873A-EBA7889CE8BB}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E-4BA5-9F74-AB2E97322D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{D693E9F1-3E58-41E2-B7DF-4F44B0ECA84D}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E-4BA5-9F74-AB2E97322D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{619B36BE-9089-4376-A278-CB6121FD4FB3}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E-4BA5-9F74-AB2E97322D6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{E740FD20-B6F9-4E1E-94FA-9AA741CD3308}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9E-4BA5-9F74-AB2E97322D6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{7026F9B1-8465-4F1D-B0BB-506F34780390}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9E-4BA5-9F74-AB2E97322D6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{F807BF7B-D8EC-4F3C-BA76-020B9C8F0767}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9E-4BA5-9F74-AB2E97322D6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{6EA70D5D-EFCD-4305-B70D-98C5BDC0F689}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9E-4BA5-9F74-AB2E97322D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5D9E-4BA5-9F74-AB2E97322D61}"/>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{85C476CF-6EE9-42D7-85FE-25B375C162E9}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183-4C30-8EF3-7BEC0DBE11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{E8822065-EF77-4684-9815-310D87B024D4}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83-4C30-8EF3-7BEC0DBE11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{C125A5E9-5393-4DA4-99E8-AD7056176920}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83-4C30-8EF3-7BEC0DBE11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{57400B2B-39AB-4718-AE07-F47F88873E70}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83-4C30-8EF3-7BEC0DBE11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{13518649-81F9-4ACD-82CD-02689F43A32F}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83-4C30-8EF3-7BEC0DBE11C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{FC9A180C-074C-4B22-A0D2-76F7D686FFB5}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183-4C30-8EF3-7BEC0DBE11C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{B8C6D459-7B72-4FA4-825D-1BC5EFC4A798}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183-4C30-8EF3-7BEC0DBE11C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{38ACC92F-B043-4575-B98E-AA8F6730614F}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183-4C30-8EF3-7BEC0DBE11C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{D91012AF-FAA0-43B6-931F-E3E0153D32A6}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183-4C30-8EF3-7BEC0DBE11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10.7</c:v>
                </c:pt>
                <c:pt idx="16">
                  <c:v>10</c:v>
                </c:pt>
                <c:pt idx="24">
                  <c:v>9.4</c:v>
                </c:pt>
                <c:pt idx="32">
                  <c:v>9</c:v>
                </c:pt>
              </c:numCache>
            </c:numRef>
          </c:xVal>
          <c:yVal>
            <c:numRef>
              <c:f>公会計指標分析・財政指標組合せ分析表!$BP$73:$DC$73</c:f>
              <c:numCache>
                <c:formatCode>#,##0.0;"▲ "#,##0.0</c:formatCode>
                <c:ptCount val="40"/>
                <c:pt idx="0">
                  <c:v>29.5</c:v>
                </c:pt>
                <c:pt idx="8">
                  <c:v>16.399999999999999</c:v>
                </c:pt>
                <c:pt idx="16">
                  <c:v>21.4</c:v>
                </c:pt>
                <c:pt idx="24">
                  <c:v>30.2</c:v>
                </c:pt>
                <c:pt idx="32">
                  <c:v>33.1</c:v>
                </c:pt>
              </c:numCache>
            </c:numRef>
          </c:yVal>
          <c:smooth val="0"/>
          <c:extLst>
            <c:ext xmlns:c16="http://schemas.microsoft.com/office/drawing/2014/chart" uri="{C3380CC4-5D6E-409C-BE32-E72D297353CC}">
              <c16:uniqueId val="{00000009-5183-4C30-8EF3-7BEC0DBE11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{07B3AB37-B83F-455E-BC6D-2BF44ABB4ADF}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183-4C30-8EF3-7BEC0DBE11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{ECB5159C-087E-4C38-A305-F14A7FBCEB4A}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83-4C30-8EF3-7BEC0DBE11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{1533824C-5219-43E9-A457-37E0B46DCE0E}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83-4C30-8EF3-7BEC0DBE11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{333B8603-EA87-487E-B87B-B23DED098916}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83-4C30-8EF3-7BEC0DBE11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{B74B48ED-AF21-4246-8335-53FD431B5946}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83-4C30-8EF3-7BEC0DBE11C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{502C5AC6-C666-4372-8865-96E057C7D74E}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183-4C30-8EF3-7BEC0DBE11C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{EFE8634B-9D69-4754-B93E-8B1AADC26F41}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183-4C30-8EF3-7BEC0DBE11C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{D8153F30-0D9D-44DE-9713-BFC71BC411D8}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183-4C30-8EF3-7BEC0DBE11C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{F53512CA-B22F-4A63-ADC3-DE949FDE92E0}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183-4C30-8EF3-7BEC0DBE11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5183-4C30-8EF3-7BEC0DBE11C7}"/>
            </c:ext>
          </c:extLst>
        </c:ser>
        <c:dLbls>
          <c:showLegendKey val="0"/>
          <c:showVal val="1"/>
          <c:showCatName val="0"/>
          <c:showSerName val="0"/>
          <c:showPercent val="0"/>
          <c:showBubbleSize val="0"/>
        </c:dLbls>
        <c:axId val="84219776"/>
        <c:axId val="84234240"/>
      </c:scatterChart>
      <c:valAx>
        <c:axId val="84219776"/>
        <c:scaling>
          <c:orientation val="minMax"/>
          <c:max val="12.1"/>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令和元年度においては、公営企業で資本費平準化債の発行を行ったことなどから、公営企業に対する繰出金が減少（準元利償還金の減）し、単年度の実質公債費比率は前年度とほぼ同水準となった。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また、令和元年度と平成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年度の比較では約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ポイントの減少となることから、３ヶ年数値を平均とした実質公債費比率は前年度比で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将来負担額は、庁舎整備事業等の大型建設事業を実施したことによる地方債残高の増加を主な要因として増加した。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充当可能財源等は、基準財政需要額算入見込額が増加したものの財政調整基金の取り崩しを主な要因として、充当可能基金が減少したため、充当可能財源等の増加は抑制された。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その結果、将来負担額の増加額が充当可能財源等の増加額よりも大きかったため、将来負担比率の悪化の要因となり、前年度比で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ポイント悪化（増加）した。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今後もリニア関連事業等の大型建設事業が予定されているため、地方債残高の増加や、充当可能基金の減少等が想定さていることから、この先数年は将来負担比率は悪化するものと見込まれる。</a:t>
          </a:r>
        </a:p>
        <a:p>
          <a:r>
            <a:rPr kumimoji="1" lang="ja-JP" altLang="en-US" sz="1200">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千円積み立てたが、義務的経費や物件費等の増加により財政調整基金を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千円取り崩したため、全体での基金残高は減少した。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来想定されていなかった新型コロナウイルス感染症対策に伴う支出に加え、リニア関連事業や学校整備事業などの大型建設事業が予定され多額の費用を要することから当面は厳しい財政運営を余儀なくされ、中期的には基金は減少傾向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一方で災害対応などの緊急的な財政出動にも備える必要があることから、適切な基金の管理・運用に努める。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千円を積み立て、まつり振興事業やハザードマップ作成事業などの財源に充てるため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・リニア沿線公共施設等移転整備基金：リニア中央新幹線建設事業に伴う補償金等の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千円を積み立て、リニア建設に伴う田富北小学校移転整備事業などの財源に充てるため、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・ふるさと応援基金：中央市を応援していただいた寄付金の一部を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千円積み立てた。また、子ども医療費助成金支給事業等の財源に充てるため、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では地方交付税の減少（合併算定替えに伴う縮減の影響）や臨時財政対策債の発行可能額の減少などがあり、歳出では扶助費や公債費等の義務的経費や物件費（庁舎整備事業、給食センター事業関連等）などが増加している。そのような歳入歳出状況のも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有形固定資産減価償却率については類似団体内平均値と比較し高い水準で推移していたが、庁舎の建て替え及び給食センターの完成が影響し、類似団体内平均値を下回った。今後も公共施設等の老朽化が進む中、平成３０年度に策定した公共施設等の個別施設計画に基づき、効率的な公共施設マネジメントを行っていく。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83" name="楕円 82"/>
        <xdr:cNvSpPr/>
      </xdr:nvSpPr>
      <xdr:spPr>
        <a:xfrm>
          <a:off x="47117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44558</xdr:rowOff>
    </xdr:from>
    <xdr:ext cx="405111" cy="259045"/>
    <xdr:sp macro="" textlink="">
      <xdr:nvSpPr>
        <xdr:cNvPr id="84" name="有形固定資産減価償却率該当値テキスト"/>
        <xdr:cNvSpPr txBox="1"/>
      </xdr:nvSpPr>
      <xdr:spPr>
        <a:xfrm>
          <a:off x="4813300"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85" name="楕円 84"/>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32</xdr:row>
      <xdr:rowOff>5897</xdr:rowOff>
    </xdr:to>
    <xdr:cxnSp macro="">
      <xdr:nvCxnSpPr>
        <xdr:cNvPr id="86" name="直線コネクタ 85"/>
        <xdr:cNvCxnSpPr/>
      </xdr:nvCxnSpPr>
      <xdr:spPr>
        <a:xfrm flipV="1">
          <a:off x="4051300" y="6158956"/>
          <a:ext cx="7112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87" name="楕円 86"/>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5897</xdr:rowOff>
    </xdr:to>
    <xdr:cxnSp macro="">
      <xdr:nvCxnSpPr>
        <xdr:cNvPr id="88" name="直線コネクタ 87"/>
        <xdr:cNvCxnSpPr/>
      </xdr:nvCxnSpPr>
      <xdr:spPr>
        <a:xfrm>
          <a:off x="3289300" y="622681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9" name="楕円 88"/>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140335</xdr:rowOff>
    </xdr:to>
    <xdr:cxnSp macro="">
      <xdr:nvCxnSpPr>
        <xdr:cNvPr id="90" name="直線コネクタ 89"/>
        <xdr:cNvCxnSpPr/>
      </xdr:nvCxnSpPr>
      <xdr:spPr>
        <a:xfrm>
          <a:off x="2527300" y="618979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1" name="楕円 90"/>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103324</xdr:rowOff>
    </xdr:to>
    <xdr:cxnSp macro="">
      <xdr:nvCxnSpPr>
        <xdr:cNvPr id="92" name="直線コネクタ 91"/>
        <xdr:cNvCxnSpPr/>
      </xdr:nvCxnSpPr>
      <xdr:spPr>
        <a:xfrm>
          <a:off x="1765300" y="6106523"/>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97" name="n_1mainValue有形固定資産減価償却率"/>
        <xdr:cNvSpPr txBox="1"/>
      </xdr:nvSpPr>
      <xdr:spPr>
        <a:xfrm>
          <a:off x="38360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8" name="n_2main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99" name="n_3mainValue有形固定資産減価償却率"/>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100" name="n_4mainValue有形固定資産減価償却率"/>
        <xdr:cNvSpPr txBox="1"/>
      </xdr:nvSpPr>
      <xdr:spPr>
        <a:xfrm>
          <a:off x="1562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大型建設事業が多く実施されたことにより地方債残高が増加し、類似団体内平均値を上回った。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今後もリニア建設に伴う既存施設の移転事業等の大型建設事業が計画されており、地方債残高の増加が見込まれることから、引き続き事務事業の見直し等を行い地方債の抑制、基金残高の維持に努めていく。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32780</xdr:rowOff>
    </xdr:from>
    <xdr:to>
      <xdr:col>76</xdr:col>
      <xdr:colOff>73025</xdr:colOff>
      <xdr:row>29</xdr:row>
      <xdr:rowOff>134380</xdr:rowOff>
    </xdr:to>
    <xdr:sp macro="" textlink="">
      <xdr:nvSpPr>
        <xdr:cNvPr id="146" name="楕円 145"/>
        <xdr:cNvSpPr/>
      </xdr:nvSpPr>
      <xdr:spPr>
        <a:xfrm>
          <a:off x="14744700" y="5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11207</xdr:rowOff>
    </xdr:from>
    <xdr:ext cx="469744" cy="259045"/>
    <xdr:sp macro="" textlink="">
      <xdr:nvSpPr>
        <xdr:cNvPr id="147" name="債務償還比率該当値テキスト"/>
        <xdr:cNvSpPr txBox="1"/>
      </xdr:nvSpPr>
      <xdr:spPr>
        <a:xfrm>
          <a:off x="14846300" y="575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108034</xdr:rowOff>
    </xdr:from>
    <xdr:to>
      <xdr:col>72</xdr:col>
      <xdr:colOff>123825</xdr:colOff>
      <xdr:row>29</xdr:row>
      <xdr:rowOff>38184</xdr:rowOff>
    </xdr:to>
    <xdr:sp macro="" textlink="">
      <xdr:nvSpPr>
        <xdr:cNvPr id="148" name="楕円 147"/>
        <xdr:cNvSpPr/>
      </xdr:nvSpPr>
      <xdr:spPr>
        <a:xfrm>
          <a:off x="14033500" y="56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158834</xdr:rowOff>
    </xdr:from>
    <xdr:to>
      <xdr:col>76</xdr:col>
      <xdr:colOff>22225</xdr:colOff>
      <xdr:row>29</xdr:row>
      <xdr:rowOff>83580</xdr:rowOff>
    </xdr:to>
    <xdr:cxnSp macro="">
      <xdr:nvCxnSpPr>
        <xdr:cNvPr id="149" name="直線コネクタ 148"/>
        <xdr:cNvCxnSpPr/>
      </xdr:nvCxnSpPr>
      <xdr:spPr>
        <a:xfrm>
          <a:off x="14084300" y="5730959"/>
          <a:ext cx="711200" cy="9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30671</xdr:rowOff>
    </xdr:from>
    <xdr:to>
      <xdr:col>68</xdr:col>
      <xdr:colOff>123825</xdr:colOff>
      <xdr:row>28</xdr:row>
      <xdr:rowOff>132271</xdr:rowOff>
    </xdr:to>
    <xdr:sp macro="" textlink="">
      <xdr:nvSpPr>
        <xdr:cNvPr id="150" name="楕円 149"/>
        <xdr:cNvSpPr/>
      </xdr:nvSpPr>
      <xdr:spPr>
        <a:xfrm>
          <a:off x="13271500" y="56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81471</xdr:rowOff>
    </xdr:from>
    <xdr:to>
      <xdr:col>72</xdr:col>
      <xdr:colOff>73025</xdr:colOff>
      <xdr:row>28</xdr:row>
      <xdr:rowOff>158834</xdr:rowOff>
    </xdr:to>
    <xdr:cxnSp macro="">
      <xdr:nvCxnSpPr>
        <xdr:cNvPr id="151" name="直線コネクタ 150"/>
        <xdr:cNvCxnSpPr/>
      </xdr:nvCxnSpPr>
      <xdr:spPr>
        <a:xfrm>
          <a:off x="13322300" y="5653596"/>
          <a:ext cx="7620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159060</xdr:rowOff>
    </xdr:from>
    <xdr:to>
      <xdr:col>64</xdr:col>
      <xdr:colOff>123825</xdr:colOff>
      <xdr:row>28</xdr:row>
      <xdr:rowOff>89210</xdr:rowOff>
    </xdr:to>
    <xdr:sp macro="" textlink="">
      <xdr:nvSpPr>
        <xdr:cNvPr id="152" name="楕円 151"/>
        <xdr:cNvSpPr/>
      </xdr:nvSpPr>
      <xdr:spPr>
        <a:xfrm>
          <a:off x="12509500" y="55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38410</xdr:rowOff>
    </xdr:from>
    <xdr:to>
      <xdr:col>68</xdr:col>
      <xdr:colOff>73025</xdr:colOff>
      <xdr:row>28</xdr:row>
      <xdr:rowOff>81471</xdr:rowOff>
    </xdr:to>
    <xdr:cxnSp macro="">
      <xdr:nvCxnSpPr>
        <xdr:cNvPr id="153" name="直線コネクタ 152"/>
        <xdr:cNvCxnSpPr/>
      </xdr:nvCxnSpPr>
      <xdr:spPr>
        <a:xfrm>
          <a:off x="12560300" y="5610535"/>
          <a:ext cx="762000" cy="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106285</xdr:rowOff>
    </xdr:from>
    <xdr:to>
      <xdr:col>60</xdr:col>
      <xdr:colOff>123825</xdr:colOff>
      <xdr:row>28</xdr:row>
      <xdr:rowOff>36435</xdr:rowOff>
    </xdr:to>
    <xdr:sp macro="" textlink="">
      <xdr:nvSpPr>
        <xdr:cNvPr id="154" name="楕円 153"/>
        <xdr:cNvSpPr/>
      </xdr:nvSpPr>
      <xdr:spPr>
        <a:xfrm>
          <a:off x="11747500" y="55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157085</xdr:rowOff>
    </xdr:from>
    <xdr:to>
      <xdr:col>64</xdr:col>
      <xdr:colOff>73025</xdr:colOff>
      <xdr:row>28</xdr:row>
      <xdr:rowOff>38410</xdr:rowOff>
    </xdr:to>
    <xdr:cxnSp macro="">
      <xdr:nvCxnSpPr>
        <xdr:cNvPr id="155" name="直線コネクタ 154"/>
        <xdr:cNvCxnSpPr/>
      </xdr:nvCxnSpPr>
      <xdr:spPr>
        <a:xfrm>
          <a:off x="11798300" y="5557760"/>
          <a:ext cx="762000" cy="5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54711</xdr:rowOff>
    </xdr:from>
    <xdr:ext cx="469744" cy="259045"/>
    <xdr:sp macro="" textlink="">
      <xdr:nvSpPr>
        <xdr:cNvPr id="160" name="n_1mainValue債務償還比率"/>
        <xdr:cNvSpPr txBox="1"/>
      </xdr:nvSpPr>
      <xdr:spPr>
        <a:xfrm>
          <a:off x="138367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148798</xdr:rowOff>
    </xdr:from>
    <xdr:ext cx="469744" cy="259045"/>
    <xdr:sp macro="" textlink="">
      <xdr:nvSpPr>
        <xdr:cNvPr id="161" name="n_2mainValue債務償還比率"/>
        <xdr:cNvSpPr txBox="1"/>
      </xdr:nvSpPr>
      <xdr:spPr>
        <a:xfrm>
          <a:off x="13087427" y="53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105737</xdr:rowOff>
    </xdr:from>
    <xdr:ext cx="469744" cy="259045"/>
    <xdr:sp macro="" textlink="">
      <xdr:nvSpPr>
        <xdr:cNvPr id="162" name="n_3mainValue債務償還比率"/>
        <xdr:cNvSpPr txBox="1"/>
      </xdr:nvSpPr>
      <xdr:spPr>
        <a:xfrm>
          <a:off x="12325427" y="53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52962</xdr:rowOff>
    </xdr:from>
    <xdr:ext cx="469744" cy="259045"/>
    <xdr:sp macro="" textlink="">
      <xdr:nvSpPr>
        <xdr:cNvPr id="163" name="n_4mainValue債務償還比率"/>
        <xdr:cNvSpPr txBox="1"/>
      </xdr:nvSpPr>
      <xdr:spPr>
        <a:xfrm>
          <a:off x="11563427" y="528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150495</xdr:rowOff>
    </xdr:to>
    <xdr:cxnSp macro="">
      <xdr:nvCxnSpPr>
        <xdr:cNvPr id="76" name="直線コネクタ 75"/>
        <xdr:cNvCxnSpPr/>
      </xdr:nvCxnSpPr>
      <xdr:spPr>
        <a:xfrm>
          <a:off x="3797300" y="6457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114300</xdr:rowOff>
    </xdr:to>
    <xdr:cxnSp macro="">
      <xdr:nvCxnSpPr>
        <xdr:cNvPr id="78" name="直線コネクタ 77"/>
        <xdr:cNvCxnSpPr/>
      </xdr:nvCxnSpPr>
      <xdr:spPr>
        <a:xfrm>
          <a:off x="2908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78105</xdr:rowOff>
    </xdr:to>
    <xdr:cxnSp macro="">
      <xdr:nvCxnSpPr>
        <xdr:cNvPr id="80" name="直線コネクタ 79"/>
        <xdr:cNvCxnSpPr/>
      </xdr:nvCxnSpPr>
      <xdr:spPr>
        <a:xfrm>
          <a:off x="2019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130175</xdr:rowOff>
    </xdr:from>
    <xdr:to>
      <xdr:col>6</xdr:col>
      <xdr:colOff>38100</xdr:colOff>
      <xdr:row>37</xdr:row>
      <xdr:rowOff>60325</xdr:rowOff>
    </xdr:to>
    <xdr:sp macro="" textlink="">
      <xdr:nvSpPr>
        <xdr:cNvPr id="81" name="楕円 80"/>
        <xdr:cNvSpPr/>
      </xdr:nvSpPr>
      <xdr:spPr>
        <a:xfrm>
          <a:off x="107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xdr:rowOff>
    </xdr:from>
    <xdr:to>
      <xdr:col>10</xdr:col>
      <xdr:colOff>114300</xdr:colOff>
      <xdr:row>37</xdr:row>
      <xdr:rowOff>43815</xdr:rowOff>
    </xdr:to>
    <xdr:cxnSp macro="">
      <xdr:nvCxnSpPr>
        <xdr:cNvPr id="82" name="直線コネクタ 81"/>
        <xdr:cNvCxnSpPr/>
      </xdr:nvCxnSpPr>
      <xdr:spPr>
        <a:xfrm>
          <a:off x="1130300" y="635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87"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90" name="n_4main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129680</xdr:rowOff>
    </xdr:from>
    <xdr:to>
      <xdr:col>55</xdr:col>
      <xdr:colOff>50800</xdr:colOff>
      <xdr:row>39</xdr:row>
      <xdr:rowOff>59830</xdr:rowOff>
    </xdr:to>
    <xdr:sp macro="" textlink="">
      <xdr:nvSpPr>
        <xdr:cNvPr id="130" name="楕円 129"/>
        <xdr:cNvSpPr/>
      </xdr:nvSpPr>
      <xdr:spPr>
        <a:xfrm>
          <a:off x="10426700" y="66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108107</xdr:rowOff>
    </xdr:from>
    <xdr:ext cx="534377" cy="259045"/>
    <xdr:sp macro="" textlink="">
      <xdr:nvSpPr>
        <xdr:cNvPr id="131" name="【道路】&#10;一人当たり延長該当値テキスト"/>
        <xdr:cNvSpPr txBox="1"/>
      </xdr:nvSpPr>
      <xdr:spPr>
        <a:xfrm>
          <a:off x="10515600" y="6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127698</xdr:rowOff>
    </xdr:from>
    <xdr:to>
      <xdr:col>50</xdr:col>
      <xdr:colOff>165100</xdr:colOff>
      <xdr:row>39</xdr:row>
      <xdr:rowOff>57848</xdr:rowOff>
    </xdr:to>
    <xdr:sp macro="" textlink="">
      <xdr:nvSpPr>
        <xdr:cNvPr id="132" name="楕円 131"/>
        <xdr:cNvSpPr/>
      </xdr:nvSpPr>
      <xdr:spPr>
        <a:xfrm>
          <a:off x="95885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xdr:rowOff>
    </xdr:from>
    <xdr:to>
      <xdr:col>55</xdr:col>
      <xdr:colOff>0</xdr:colOff>
      <xdr:row>39</xdr:row>
      <xdr:rowOff>9030</xdr:rowOff>
    </xdr:to>
    <xdr:cxnSp macro="">
      <xdr:nvCxnSpPr>
        <xdr:cNvPr id="133" name="直線コネクタ 132"/>
        <xdr:cNvCxnSpPr/>
      </xdr:nvCxnSpPr>
      <xdr:spPr>
        <a:xfrm>
          <a:off x="9639300" y="6693598"/>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126250</xdr:rowOff>
    </xdr:from>
    <xdr:to>
      <xdr:col>46</xdr:col>
      <xdr:colOff>38100</xdr:colOff>
      <xdr:row>39</xdr:row>
      <xdr:rowOff>56400</xdr:rowOff>
    </xdr:to>
    <xdr:sp macro="" textlink="">
      <xdr:nvSpPr>
        <xdr:cNvPr id="134" name="楕円 133"/>
        <xdr:cNvSpPr/>
      </xdr:nvSpPr>
      <xdr:spPr>
        <a:xfrm>
          <a:off x="8699500" y="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5600</xdr:rowOff>
    </xdr:from>
    <xdr:to>
      <xdr:col>50</xdr:col>
      <xdr:colOff>114300</xdr:colOff>
      <xdr:row>39</xdr:row>
      <xdr:rowOff>7048</xdr:rowOff>
    </xdr:to>
    <xdr:cxnSp macro="">
      <xdr:nvCxnSpPr>
        <xdr:cNvPr id="135" name="直線コネクタ 134"/>
        <xdr:cNvCxnSpPr/>
      </xdr:nvCxnSpPr>
      <xdr:spPr>
        <a:xfrm>
          <a:off x="8750300" y="66921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129566</xdr:rowOff>
    </xdr:from>
    <xdr:to>
      <xdr:col>41</xdr:col>
      <xdr:colOff>101600</xdr:colOff>
      <xdr:row>39</xdr:row>
      <xdr:rowOff>59716</xdr:rowOff>
    </xdr:to>
    <xdr:sp macro="" textlink="">
      <xdr:nvSpPr>
        <xdr:cNvPr id="136" name="楕円 135"/>
        <xdr:cNvSpPr/>
      </xdr:nvSpPr>
      <xdr:spPr>
        <a:xfrm>
          <a:off x="7810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5600</xdr:rowOff>
    </xdr:from>
    <xdr:to>
      <xdr:col>45</xdr:col>
      <xdr:colOff>177800</xdr:colOff>
      <xdr:row>39</xdr:row>
      <xdr:rowOff>8916</xdr:rowOff>
    </xdr:to>
    <xdr:cxnSp macro="">
      <xdr:nvCxnSpPr>
        <xdr:cNvPr id="137" name="直線コネクタ 136"/>
        <xdr:cNvCxnSpPr/>
      </xdr:nvCxnSpPr>
      <xdr:spPr>
        <a:xfrm flipV="1">
          <a:off x="7861300" y="669215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94818</xdr:rowOff>
    </xdr:from>
    <xdr:to>
      <xdr:col>36</xdr:col>
      <xdr:colOff>165100</xdr:colOff>
      <xdr:row>39</xdr:row>
      <xdr:rowOff>24968</xdr:rowOff>
    </xdr:to>
    <xdr:sp macro="" textlink="">
      <xdr:nvSpPr>
        <xdr:cNvPr id="138" name="楕円 137"/>
        <xdr:cNvSpPr/>
      </xdr:nvSpPr>
      <xdr:spPr>
        <a:xfrm>
          <a:off x="6921500" y="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145618</xdr:rowOff>
    </xdr:from>
    <xdr:to>
      <xdr:col>41</xdr:col>
      <xdr:colOff>50800</xdr:colOff>
      <xdr:row>39</xdr:row>
      <xdr:rowOff>8916</xdr:rowOff>
    </xdr:to>
    <xdr:cxnSp macro="">
      <xdr:nvCxnSpPr>
        <xdr:cNvPr id="139" name="直線コネクタ 138"/>
        <xdr:cNvCxnSpPr/>
      </xdr:nvCxnSpPr>
      <xdr:spPr>
        <a:xfrm>
          <a:off x="6972300" y="666071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48975</xdr:rowOff>
    </xdr:from>
    <xdr:ext cx="534377" cy="259045"/>
    <xdr:sp macro="" textlink="">
      <xdr:nvSpPr>
        <xdr:cNvPr id="144" name="n_1mainValue【道路】&#10;一人当たり延長"/>
        <xdr:cNvSpPr txBox="1"/>
      </xdr:nvSpPr>
      <xdr:spPr>
        <a:xfrm>
          <a:off x="9359411" y="67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47527</xdr:rowOff>
    </xdr:from>
    <xdr:ext cx="534377" cy="259045"/>
    <xdr:sp macro="" textlink="">
      <xdr:nvSpPr>
        <xdr:cNvPr id="145" name="n_2mainValue【道路】&#10;一人当たり延長"/>
        <xdr:cNvSpPr txBox="1"/>
      </xdr:nvSpPr>
      <xdr:spPr>
        <a:xfrm>
          <a:off x="8483111" y="67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50843</xdr:rowOff>
    </xdr:from>
    <xdr:ext cx="534377" cy="259045"/>
    <xdr:sp macro="" textlink="">
      <xdr:nvSpPr>
        <xdr:cNvPr id="146" name="n_3mainValue【道路】&#10;一人当たり延長"/>
        <xdr:cNvSpPr txBox="1"/>
      </xdr:nvSpPr>
      <xdr:spPr>
        <a:xfrm>
          <a:off x="7594111" y="6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16095</xdr:rowOff>
    </xdr:from>
    <xdr:ext cx="534377" cy="259045"/>
    <xdr:sp macro="" textlink="">
      <xdr:nvSpPr>
        <xdr:cNvPr id="147" name="n_4mainValue【道路】&#10;一人当たり延長"/>
        <xdr:cNvSpPr txBox="1"/>
      </xdr:nvSpPr>
      <xdr:spPr>
        <a:xfrm>
          <a:off x="6705111" y="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88" name="楕円 187"/>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189" name="【橋りょう・トンネル】&#10;有形固定資産減価償却率該当値テキスト"/>
        <xdr:cNvSpPr txBox="1"/>
      </xdr:nvSpPr>
      <xdr:spPr>
        <a:xfrm>
          <a:off x="4673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90" name="楕円 189"/>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140970</xdr:rowOff>
    </xdr:to>
    <xdr:cxnSp macro="">
      <xdr:nvCxnSpPr>
        <xdr:cNvPr id="191" name="直線コネクタ 190"/>
        <xdr:cNvCxnSpPr/>
      </xdr:nvCxnSpPr>
      <xdr:spPr>
        <a:xfrm>
          <a:off x="3797300" y="10250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2" name="楕円 191"/>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135255</xdr:rowOff>
    </xdr:to>
    <xdr:cxnSp macro="">
      <xdr:nvCxnSpPr>
        <xdr:cNvPr id="193" name="直線コネクタ 192"/>
        <xdr:cNvCxnSpPr/>
      </xdr:nvCxnSpPr>
      <xdr:spPr>
        <a:xfrm>
          <a:off x="2908300" y="102298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4" name="楕円 193"/>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114300</xdr:rowOff>
    </xdr:to>
    <xdr:cxnSp macro="">
      <xdr:nvCxnSpPr>
        <xdr:cNvPr id="195" name="直線コネクタ 194"/>
        <xdr:cNvCxnSpPr/>
      </xdr:nvCxnSpPr>
      <xdr:spPr>
        <a:xfrm>
          <a:off x="2019300" y="10206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19685</xdr:rowOff>
    </xdr:from>
    <xdr:to>
      <xdr:col>6</xdr:col>
      <xdr:colOff>38100</xdr:colOff>
      <xdr:row>59</xdr:row>
      <xdr:rowOff>121285</xdr:rowOff>
    </xdr:to>
    <xdr:sp macro="" textlink="">
      <xdr:nvSpPr>
        <xdr:cNvPr id="196" name="楕円 195"/>
        <xdr:cNvSpPr/>
      </xdr:nvSpPr>
      <xdr:spPr>
        <a:xfrm>
          <a:off x="1079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91440</xdr:rowOff>
    </xdr:to>
    <xdr:cxnSp macro="">
      <xdr:nvCxnSpPr>
        <xdr:cNvPr id="197" name="直線コネクタ 196"/>
        <xdr:cNvCxnSpPr/>
      </xdr:nvCxnSpPr>
      <xdr:spPr>
        <a:xfrm>
          <a:off x="1130300" y="101860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橋りょう・トンネ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202" name="n_1mainValue【橋りょう・トンネル】&#10;有形固定資産減価償却率"/>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203" name="n_2main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4"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137812</xdr:rowOff>
    </xdr:from>
    <xdr:ext cx="405111" cy="259045"/>
    <xdr:sp macro="" textlink="">
      <xdr:nvSpPr>
        <xdr:cNvPr id="205" name="n_4mainValue【橋りょう・トンネル】&#10;有形固定資産減価償却率"/>
        <xdr:cNvSpPr txBox="1"/>
      </xdr:nvSpPr>
      <xdr:spPr>
        <a:xfrm>
          <a:off x="927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58272</xdr:rowOff>
    </xdr:from>
    <xdr:to>
      <xdr:col>55</xdr:col>
      <xdr:colOff>50800</xdr:colOff>
      <xdr:row>62</xdr:row>
      <xdr:rowOff>159872</xdr:rowOff>
    </xdr:to>
    <xdr:sp macro="" textlink="">
      <xdr:nvSpPr>
        <xdr:cNvPr id="247" name="楕円 246"/>
        <xdr:cNvSpPr/>
      </xdr:nvSpPr>
      <xdr:spPr>
        <a:xfrm>
          <a:off x="10426700" y="106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36699</xdr:rowOff>
    </xdr:from>
    <xdr:ext cx="599010" cy="259045"/>
    <xdr:sp macro="" textlink="">
      <xdr:nvSpPr>
        <xdr:cNvPr id="248" name="【橋りょう・トンネル】&#10;一人当たり有形固定資産（償却資産）額該当値テキスト"/>
        <xdr:cNvSpPr txBox="1"/>
      </xdr:nvSpPr>
      <xdr:spPr>
        <a:xfrm>
          <a:off x="10515600" y="1066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65143</xdr:rowOff>
    </xdr:from>
    <xdr:to>
      <xdr:col>50</xdr:col>
      <xdr:colOff>165100</xdr:colOff>
      <xdr:row>62</xdr:row>
      <xdr:rowOff>166743</xdr:rowOff>
    </xdr:to>
    <xdr:sp macro="" textlink="">
      <xdr:nvSpPr>
        <xdr:cNvPr id="249" name="楕円 248"/>
        <xdr:cNvSpPr/>
      </xdr:nvSpPr>
      <xdr:spPr>
        <a:xfrm>
          <a:off x="9588500" y="10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109072</xdr:rowOff>
    </xdr:from>
    <xdr:to>
      <xdr:col>55</xdr:col>
      <xdr:colOff>0</xdr:colOff>
      <xdr:row>62</xdr:row>
      <xdr:rowOff>115943</xdr:rowOff>
    </xdr:to>
    <xdr:cxnSp macro="">
      <xdr:nvCxnSpPr>
        <xdr:cNvPr id="250" name="直線コネクタ 249"/>
        <xdr:cNvCxnSpPr/>
      </xdr:nvCxnSpPr>
      <xdr:spPr>
        <a:xfrm flipV="1">
          <a:off x="9639300" y="10738972"/>
          <a:ext cx="8382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67081</xdr:rowOff>
    </xdr:from>
    <xdr:to>
      <xdr:col>46</xdr:col>
      <xdr:colOff>38100</xdr:colOff>
      <xdr:row>62</xdr:row>
      <xdr:rowOff>168681</xdr:rowOff>
    </xdr:to>
    <xdr:sp macro="" textlink="">
      <xdr:nvSpPr>
        <xdr:cNvPr id="251" name="楕円 250"/>
        <xdr:cNvSpPr/>
      </xdr:nvSpPr>
      <xdr:spPr>
        <a:xfrm>
          <a:off x="86995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115943</xdr:rowOff>
    </xdr:from>
    <xdr:to>
      <xdr:col>50</xdr:col>
      <xdr:colOff>114300</xdr:colOff>
      <xdr:row>62</xdr:row>
      <xdr:rowOff>117881</xdr:rowOff>
    </xdr:to>
    <xdr:cxnSp macro="">
      <xdr:nvCxnSpPr>
        <xdr:cNvPr id="252" name="直線コネクタ 251"/>
        <xdr:cNvCxnSpPr/>
      </xdr:nvCxnSpPr>
      <xdr:spPr>
        <a:xfrm flipV="1">
          <a:off x="8750300" y="107458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72009</xdr:rowOff>
    </xdr:from>
    <xdr:to>
      <xdr:col>41</xdr:col>
      <xdr:colOff>101600</xdr:colOff>
      <xdr:row>63</xdr:row>
      <xdr:rowOff>2159</xdr:rowOff>
    </xdr:to>
    <xdr:sp macro="" textlink="">
      <xdr:nvSpPr>
        <xdr:cNvPr id="253" name="楕円 252"/>
        <xdr:cNvSpPr/>
      </xdr:nvSpPr>
      <xdr:spPr>
        <a:xfrm>
          <a:off x="7810500" y="107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117881</xdr:rowOff>
    </xdr:from>
    <xdr:to>
      <xdr:col>45</xdr:col>
      <xdr:colOff>177800</xdr:colOff>
      <xdr:row>62</xdr:row>
      <xdr:rowOff>122809</xdr:rowOff>
    </xdr:to>
    <xdr:cxnSp macro="">
      <xdr:nvCxnSpPr>
        <xdr:cNvPr id="254" name="直線コネクタ 253"/>
        <xdr:cNvCxnSpPr/>
      </xdr:nvCxnSpPr>
      <xdr:spPr>
        <a:xfrm flipV="1">
          <a:off x="7861300" y="10747781"/>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75807</xdr:rowOff>
    </xdr:from>
    <xdr:to>
      <xdr:col>36</xdr:col>
      <xdr:colOff>165100</xdr:colOff>
      <xdr:row>63</xdr:row>
      <xdr:rowOff>5957</xdr:rowOff>
    </xdr:to>
    <xdr:sp macro="" textlink="">
      <xdr:nvSpPr>
        <xdr:cNvPr id="255" name="楕円 254"/>
        <xdr:cNvSpPr/>
      </xdr:nvSpPr>
      <xdr:spPr>
        <a:xfrm>
          <a:off x="6921500" y="107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122809</xdr:rowOff>
    </xdr:from>
    <xdr:to>
      <xdr:col>41</xdr:col>
      <xdr:colOff>50800</xdr:colOff>
      <xdr:row>62</xdr:row>
      <xdr:rowOff>126607</xdr:rowOff>
    </xdr:to>
    <xdr:cxnSp macro="">
      <xdr:nvCxnSpPr>
        <xdr:cNvPr id="256" name="直線コネクタ 255"/>
        <xdr:cNvCxnSpPr/>
      </xdr:nvCxnSpPr>
      <xdr:spPr>
        <a:xfrm flipV="1">
          <a:off x="6972300" y="10752709"/>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157870</xdr:rowOff>
    </xdr:from>
    <xdr:ext cx="599010" cy="259045"/>
    <xdr:sp macro="" textlink="">
      <xdr:nvSpPr>
        <xdr:cNvPr id="261" name="n_1mainValue【橋りょう・トンネル】&#10;一人当たり有形固定資産（償却資産）額"/>
        <xdr:cNvSpPr txBox="1"/>
      </xdr:nvSpPr>
      <xdr:spPr>
        <a:xfrm>
          <a:off x="9327095" y="107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159808</xdr:rowOff>
    </xdr:from>
    <xdr:ext cx="599010" cy="259045"/>
    <xdr:sp macro="" textlink="">
      <xdr:nvSpPr>
        <xdr:cNvPr id="262" name="n_2mainValue【橋りょう・トンネル】&#10;一人当たり有形固定資産（償却資産）額"/>
        <xdr:cNvSpPr txBox="1"/>
      </xdr:nvSpPr>
      <xdr:spPr>
        <a:xfrm>
          <a:off x="8450795" y="107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164736</xdr:rowOff>
    </xdr:from>
    <xdr:ext cx="599010" cy="259045"/>
    <xdr:sp macro="" textlink="">
      <xdr:nvSpPr>
        <xdr:cNvPr id="263" name="n_3mainValue【橋りょう・トンネル】&#10;一人当たり有形固定資産（償却資産）額"/>
        <xdr:cNvSpPr txBox="1"/>
      </xdr:nvSpPr>
      <xdr:spPr>
        <a:xfrm>
          <a:off x="7561795" y="107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168534</xdr:rowOff>
    </xdr:from>
    <xdr:ext cx="599010" cy="259045"/>
    <xdr:sp macro="" textlink="">
      <xdr:nvSpPr>
        <xdr:cNvPr id="264" name="n_4mainValue【橋りょう・トンネル】&#10;一人当たり有形固定資産（償却資産）額"/>
        <xdr:cNvSpPr txBox="1"/>
      </xdr:nvSpPr>
      <xdr:spPr>
        <a:xfrm>
          <a:off x="6672795" y="1079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5" name="楕円 304"/>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6" name="【公営住宅】&#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7" name="楕円 306"/>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5714</xdr:rowOff>
    </xdr:to>
    <xdr:cxnSp macro="">
      <xdr:nvCxnSpPr>
        <xdr:cNvPr id="308" name="直線コネクタ 307"/>
        <xdr:cNvCxnSpPr/>
      </xdr:nvCxnSpPr>
      <xdr:spPr>
        <a:xfrm>
          <a:off x="3797300" y="143770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09" name="楕円 308"/>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146686</xdr:rowOff>
    </xdr:to>
    <xdr:cxnSp macro="">
      <xdr:nvCxnSpPr>
        <xdr:cNvPr id="310" name="直線コネクタ 309"/>
        <xdr:cNvCxnSpPr/>
      </xdr:nvCxnSpPr>
      <xdr:spPr>
        <a:xfrm>
          <a:off x="2908300" y="143465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1" name="楕円 310"/>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116205</xdr:rowOff>
    </xdr:to>
    <xdr:cxnSp macro="">
      <xdr:nvCxnSpPr>
        <xdr:cNvPr id="312" name="直線コネクタ 311"/>
        <xdr:cNvCxnSpPr/>
      </xdr:nvCxnSpPr>
      <xdr:spPr>
        <a:xfrm>
          <a:off x="2019300" y="143217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3" name="楕円 312"/>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91439</xdr:rowOff>
    </xdr:to>
    <xdr:cxnSp macro="">
      <xdr:nvCxnSpPr>
        <xdr:cNvPr id="314" name="直線コネクタ 313"/>
        <xdr:cNvCxnSpPr/>
      </xdr:nvCxnSpPr>
      <xdr:spPr>
        <a:xfrm>
          <a:off x="1130300" y="1431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9" name="n_1mainValue【公営住宅】&#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20" name="n_2main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1" name="n_3mainValue【公営住宅】&#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22" name="n_4mainValue【公営住宅】&#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62" name="楕円 361"/>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52595</xdr:rowOff>
    </xdr:from>
    <xdr:ext cx="469744" cy="259045"/>
    <xdr:sp macro="" textlink="">
      <xdr:nvSpPr>
        <xdr:cNvPr id="363" name="【公営住宅】&#10;一人当たり面積該当値テキスト"/>
        <xdr:cNvSpPr txBox="1"/>
      </xdr:nvSpPr>
      <xdr:spPr>
        <a:xfrm>
          <a:off x="10515600"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73406</xdr:rowOff>
    </xdr:from>
    <xdr:to>
      <xdr:col>50</xdr:col>
      <xdr:colOff>165100</xdr:colOff>
      <xdr:row>86</xdr:row>
      <xdr:rowOff>3556</xdr:rowOff>
    </xdr:to>
    <xdr:sp macro="" textlink="">
      <xdr:nvSpPr>
        <xdr:cNvPr id="364" name="楕円 363"/>
        <xdr:cNvSpPr/>
      </xdr:nvSpPr>
      <xdr:spPr>
        <a:xfrm>
          <a:off x="9588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124206</xdr:rowOff>
    </xdr:from>
    <xdr:to>
      <xdr:col>55</xdr:col>
      <xdr:colOff>0</xdr:colOff>
      <xdr:row>85</xdr:row>
      <xdr:rowOff>124968</xdr:rowOff>
    </xdr:to>
    <xdr:cxnSp macro="">
      <xdr:nvCxnSpPr>
        <xdr:cNvPr id="365" name="直線コネクタ 364"/>
        <xdr:cNvCxnSpPr/>
      </xdr:nvCxnSpPr>
      <xdr:spPr>
        <a:xfrm>
          <a:off x="9639300" y="146974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73025</xdr:rowOff>
    </xdr:from>
    <xdr:to>
      <xdr:col>46</xdr:col>
      <xdr:colOff>38100</xdr:colOff>
      <xdr:row>86</xdr:row>
      <xdr:rowOff>3175</xdr:rowOff>
    </xdr:to>
    <xdr:sp macro="" textlink="">
      <xdr:nvSpPr>
        <xdr:cNvPr id="366" name="楕円 365"/>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123825</xdr:rowOff>
    </xdr:from>
    <xdr:to>
      <xdr:col>50</xdr:col>
      <xdr:colOff>114300</xdr:colOff>
      <xdr:row>85</xdr:row>
      <xdr:rowOff>124206</xdr:rowOff>
    </xdr:to>
    <xdr:cxnSp macro="">
      <xdr:nvCxnSpPr>
        <xdr:cNvPr id="367" name="直線コネクタ 366"/>
        <xdr:cNvCxnSpPr/>
      </xdr:nvCxnSpPr>
      <xdr:spPr>
        <a:xfrm>
          <a:off x="8750300" y="146970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368" name="楕円 367"/>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123825</xdr:rowOff>
    </xdr:to>
    <xdr:cxnSp macro="">
      <xdr:nvCxnSpPr>
        <xdr:cNvPr id="369" name="直線コネクタ 368"/>
        <xdr:cNvCxnSpPr/>
      </xdr:nvCxnSpPr>
      <xdr:spPr>
        <a:xfrm>
          <a:off x="7861300" y="14695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70" name="楕円 369"/>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122682</xdr:rowOff>
    </xdr:to>
    <xdr:cxnSp macro="">
      <xdr:nvCxnSpPr>
        <xdr:cNvPr id="371" name="直線コネクタ 370"/>
        <xdr:cNvCxnSpPr/>
      </xdr:nvCxnSpPr>
      <xdr:spPr>
        <a:xfrm>
          <a:off x="6972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166133</xdr:rowOff>
    </xdr:from>
    <xdr:ext cx="469744" cy="259045"/>
    <xdr:sp macro="" textlink="">
      <xdr:nvSpPr>
        <xdr:cNvPr id="376" name="n_1mainValue【公営住宅】&#10;一人当たり面積"/>
        <xdr:cNvSpPr txBox="1"/>
      </xdr:nvSpPr>
      <xdr:spPr>
        <a:xfrm>
          <a:off x="93917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77" name="n_2mainValue【公営住宅】&#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378" name="n_3mainValue【公営住宅】&#10;一人当たり面積"/>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9" name="n_4mainValue【公営住宅】&#10;一人当たり面積"/>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36" name="楕円 435"/>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437" name="【認定こども園・幼稚園・保育所】&#10;有形固定資産減価償却率該当値テキスト"/>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103505</xdr:rowOff>
    </xdr:from>
    <xdr:to>
      <xdr:col>81</xdr:col>
      <xdr:colOff>101600</xdr:colOff>
      <xdr:row>38</xdr:row>
      <xdr:rowOff>33655</xdr:rowOff>
    </xdr:to>
    <xdr:sp macro="" textlink="">
      <xdr:nvSpPr>
        <xdr:cNvPr id="438" name="楕円 437"/>
        <xdr:cNvSpPr/>
      </xdr:nvSpPr>
      <xdr:spPr>
        <a:xfrm>
          <a:off x="15430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154305</xdr:rowOff>
    </xdr:from>
    <xdr:to>
      <xdr:col>85</xdr:col>
      <xdr:colOff>127000</xdr:colOff>
      <xdr:row>38</xdr:row>
      <xdr:rowOff>20955</xdr:rowOff>
    </xdr:to>
    <xdr:cxnSp macro="">
      <xdr:nvCxnSpPr>
        <xdr:cNvPr id="439" name="直線コネクタ 438"/>
        <xdr:cNvCxnSpPr/>
      </xdr:nvCxnSpPr>
      <xdr:spPr>
        <a:xfrm>
          <a:off x="15481300" y="64979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40" name="楕円 439"/>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154305</xdr:rowOff>
    </xdr:from>
    <xdr:to>
      <xdr:col>81</xdr:col>
      <xdr:colOff>50800</xdr:colOff>
      <xdr:row>39</xdr:row>
      <xdr:rowOff>11430</xdr:rowOff>
    </xdr:to>
    <xdr:cxnSp macro="">
      <xdr:nvCxnSpPr>
        <xdr:cNvPr id="441" name="直線コネクタ 440"/>
        <xdr:cNvCxnSpPr/>
      </xdr:nvCxnSpPr>
      <xdr:spPr>
        <a:xfrm flipV="1">
          <a:off x="14592300" y="64979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99695</xdr:rowOff>
    </xdr:from>
    <xdr:to>
      <xdr:col>72</xdr:col>
      <xdr:colOff>38100</xdr:colOff>
      <xdr:row>39</xdr:row>
      <xdr:rowOff>29845</xdr:rowOff>
    </xdr:to>
    <xdr:sp macro="" textlink="">
      <xdr:nvSpPr>
        <xdr:cNvPr id="442" name="楕円 441"/>
        <xdr:cNvSpPr/>
      </xdr:nvSpPr>
      <xdr:spPr>
        <a:xfrm>
          <a:off x="13652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39</xdr:row>
      <xdr:rowOff>11430</xdr:rowOff>
    </xdr:to>
    <xdr:cxnSp macro="">
      <xdr:nvCxnSpPr>
        <xdr:cNvPr id="443" name="直線コネクタ 442"/>
        <xdr:cNvCxnSpPr/>
      </xdr:nvCxnSpPr>
      <xdr:spPr>
        <a:xfrm>
          <a:off x="13703300" y="666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65405</xdr:rowOff>
    </xdr:from>
    <xdr:to>
      <xdr:col>67</xdr:col>
      <xdr:colOff>101600</xdr:colOff>
      <xdr:row>38</xdr:row>
      <xdr:rowOff>167005</xdr:rowOff>
    </xdr:to>
    <xdr:sp macro="" textlink="">
      <xdr:nvSpPr>
        <xdr:cNvPr id="444" name="楕円 443"/>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116205</xdr:rowOff>
    </xdr:from>
    <xdr:to>
      <xdr:col>71</xdr:col>
      <xdr:colOff>177800</xdr:colOff>
      <xdr:row>38</xdr:row>
      <xdr:rowOff>150495</xdr:rowOff>
    </xdr:to>
    <xdr:cxnSp macro="">
      <xdr:nvCxnSpPr>
        <xdr:cNvPr id="445" name="直線コネクタ 444"/>
        <xdr:cNvCxnSpPr/>
      </xdr:nvCxnSpPr>
      <xdr:spPr>
        <a:xfrm>
          <a:off x="12814300" y="663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24782</xdr:rowOff>
    </xdr:from>
    <xdr:ext cx="405111" cy="259045"/>
    <xdr:sp macro="" textlink="">
      <xdr:nvSpPr>
        <xdr:cNvPr id="450" name="n_1mainValue【認定こども園・幼稚園・保育所】&#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51" name="n_2mainValue【認定こども園・幼稚園・保育所】&#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20972</xdr:rowOff>
    </xdr:from>
    <xdr:ext cx="405111" cy="259045"/>
    <xdr:sp macro="" textlink="">
      <xdr:nvSpPr>
        <xdr:cNvPr id="452" name="n_3mainValue【認定こども園・幼稚園・保育所】&#10;有形固定資産減価償却率"/>
        <xdr:cNvSpPr txBox="1"/>
      </xdr:nvSpPr>
      <xdr:spPr>
        <a:xfrm>
          <a:off x="13500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158132</xdr:rowOff>
    </xdr:from>
    <xdr:ext cx="405111" cy="259045"/>
    <xdr:sp macro="" textlink="">
      <xdr:nvSpPr>
        <xdr:cNvPr id="453" name="n_4mainValue【認定こども園・幼稚園・保育所】&#10;有形固定資産減価償却率"/>
        <xdr:cNvSpPr txBox="1"/>
      </xdr:nvSpPr>
      <xdr:spPr>
        <a:xfrm>
          <a:off x="12611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91" name="楕円 490"/>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492" name="【認定こども園・幼稚園・保育所】&#10;一人当たり面積該当値テキスト"/>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93" name="楕円 492"/>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83058</xdr:rowOff>
    </xdr:to>
    <xdr:cxnSp macro="">
      <xdr:nvCxnSpPr>
        <xdr:cNvPr id="494" name="直線コネクタ 493"/>
        <xdr:cNvCxnSpPr/>
      </xdr:nvCxnSpPr>
      <xdr:spPr>
        <a:xfrm>
          <a:off x="21323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29972</xdr:rowOff>
    </xdr:from>
    <xdr:to>
      <xdr:col>107</xdr:col>
      <xdr:colOff>101600</xdr:colOff>
      <xdr:row>39</xdr:row>
      <xdr:rowOff>131572</xdr:rowOff>
    </xdr:to>
    <xdr:sp macro="" textlink="">
      <xdr:nvSpPr>
        <xdr:cNvPr id="495" name="楕円 494"/>
        <xdr:cNvSpPr/>
      </xdr:nvSpPr>
      <xdr:spPr>
        <a:xfrm>
          <a:off x="2038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39</xdr:row>
      <xdr:rowOff>83058</xdr:rowOff>
    </xdr:to>
    <xdr:cxnSp macro="">
      <xdr:nvCxnSpPr>
        <xdr:cNvPr id="496" name="直線コネクタ 495"/>
        <xdr:cNvCxnSpPr/>
      </xdr:nvCxnSpPr>
      <xdr:spPr>
        <a:xfrm>
          <a:off x="20434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97" name="楕円 496"/>
        <xdr:cNvSpPr/>
      </xdr:nvSpPr>
      <xdr:spPr>
        <a:xfrm>
          <a:off x="19494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80772</xdr:rowOff>
    </xdr:from>
    <xdr:to>
      <xdr:col>107</xdr:col>
      <xdr:colOff>50800</xdr:colOff>
      <xdr:row>39</xdr:row>
      <xdr:rowOff>83058</xdr:rowOff>
    </xdr:to>
    <xdr:cxnSp macro="">
      <xdr:nvCxnSpPr>
        <xdr:cNvPr id="498" name="直線コネクタ 497"/>
        <xdr:cNvCxnSpPr/>
      </xdr:nvCxnSpPr>
      <xdr:spPr>
        <a:xfrm flipV="1">
          <a:off x="19545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499" name="楕円 498"/>
        <xdr:cNvSpPr/>
      </xdr:nvSpPr>
      <xdr:spPr>
        <a:xfrm>
          <a:off x="18605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83058</xdr:rowOff>
    </xdr:from>
    <xdr:to>
      <xdr:col>102</xdr:col>
      <xdr:colOff>114300</xdr:colOff>
      <xdr:row>39</xdr:row>
      <xdr:rowOff>83058</xdr:rowOff>
    </xdr:to>
    <xdr:cxnSp macro="">
      <xdr:nvCxnSpPr>
        <xdr:cNvPr id="500" name="直線コネクタ 499"/>
        <xdr:cNvCxnSpPr/>
      </xdr:nvCxnSpPr>
      <xdr:spPr>
        <a:xfrm>
          <a:off x="18656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05"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122699</xdr:rowOff>
    </xdr:from>
    <xdr:ext cx="469744" cy="259045"/>
    <xdr:sp macro="" textlink="">
      <xdr:nvSpPr>
        <xdr:cNvPr id="506" name="n_2mainValue【認定こども園・幼稚園・保育所】&#10;一人当たり面積"/>
        <xdr:cNvSpPr txBox="1"/>
      </xdr:nvSpPr>
      <xdr:spPr>
        <a:xfrm>
          <a:off x="20199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7" name="n_3main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124985</xdr:rowOff>
    </xdr:from>
    <xdr:ext cx="469744" cy="259045"/>
    <xdr:sp macro="" textlink="">
      <xdr:nvSpPr>
        <xdr:cNvPr id="508" name="n_4mainValue【認定こども園・幼稚園・保育所】&#10;一人当たり面積"/>
        <xdr:cNvSpPr txBox="1"/>
      </xdr:nvSpPr>
      <xdr:spPr>
        <a:xfrm>
          <a:off x="18421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7" name="楕円 546"/>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52087</xdr:rowOff>
    </xdr:from>
    <xdr:ext cx="405111" cy="259045"/>
    <xdr:sp macro="" textlink="">
      <xdr:nvSpPr>
        <xdr:cNvPr id="548" name="【学校施設】&#10;有形固定資産減価償却率該当値テキスト"/>
        <xdr:cNvSpPr txBox="1"/>
      </xdr:nvSpPr>
      <xdr:spPr>
        <a:xfrm>
          <a:off x="16357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84074</xdr:rowOff>
    </xdr:from>
    <xdr:to>
      <xdr:col>81</xdr:col>
      <xdr:colOff>101600</xdr:colOff>
      <xdr:row>63</xdr:row>
      <xdr:rowOff>14224</xdr:rowOff>
    </xdr:to>
    <xdr:sp macro="" textlink="">
      <xdr:nvSpPr>
        <xdr:cNvPr id="549" name="楕円 548"/>
        <xdr:cNvSpPr/>
      </xdr:nvSpPr>
      <xdr:spPr>
        <a:xfrm>
          <a:off x="15430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62</xdr:row>
      <xdr:rowOff>134874</xdr:rowOff>
    </xdr:to>
    <xdr:cxnSp macro="">
      <xdr:nvCxnSpPr>
        <xdr:cNvPr id="550" name="直線コネクタ 549"/>
        <xdr:cNvCxnSpPr/>
      </xdr:nvCxnSpPr>
      <xdr:spPr>
        <a:xfrm flipV="1">
          <a:off x="15481300" y="10367010"/>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36068</xdr:rowOff>
    </xdr:from>
    <xdr:to>
      <xdr:col>76</xdr:col>
      <xdr:colOff>165100</xdr:colOff>
      <xdr:row>62</xdr:row>
      <xdr:rowOff>137668</xdr:rowOff>
    </xdr:to>
    <xdr:sp macro="" textlink="">
      <xdr:nvSpPr>
        <xdr:cNvPr id="551" name="楕円 550"/>
        <xdr:cNvSpPr/>
      </xdr:nvSpPr>
      <xdr:spPr>
        <a:xfrm>
          <a:off x="14541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86868</xdr:rowOff>
    </xdr:from>
    <xdr:to>
      <xdr:col>81</xdr:col>
      <xdr:colOff>50800</xdr:colOff>
      <xdr:row>62</xdr:row>
      <xdr:rowOff>134874</xdr:rowOff>
    </xdr:to>
    <xdr:cxnSp macro="">
      <xdr:nvCxnSpPr>
        <xdr:cNvPr id="552" name="直線コネクタ 551"/>
        <xdr:cNvCxnSpPr/>
      </xdr:nvCxnSpPr>
      <xdr:spPr>
        <a:xfrm>
          <a:off x="14592300" y="10716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38354</xdr:rowOff>
    </xdr:from>
    <xdr:to>
      <xdr:col>72</xdr:col>
      <xdr:colOff>38100</xdr:colOff>
      <xdr:row>62</xdr:row>
      <xdr:rowOff>139954</xdr:rowOff>
    </xdr:to>
    <xdr:sp macro="" textlink="">
      <xdr:nvSpPr>
        <xdr:cNvPr id="553" name="楕円 552"/>
        <xdr:cNvSpPr/>
      </xdr:nvSpPr>
      <xdr:spPr>
        <a:xfrm>
          <a:off x="13652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86868</xdr:rowOff>
    </xdr:from>
    <xdr:to>
      <xdr:col>76</xdr:col>
      <xdr:colOff>114300</xdr:colOff>
      <xdr:row>62</xdr:row>
      <xdr:rowOff>89154</xdr:rowOff>
    </xdr:to>
    <xdr:cxnSp macro="">
      <xdr:nvCxnSpPr>
        <xdr:cNvPr id="554" name="直線コネクタ 553"/>
        <xdr:cNvCxnSpPr/>
      </xdr:nvCxnSpPr>
      <xdr:spPr>
        <a:xfrm flipV="1">
          <a:off x="13703300" y="1071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161798</xdr:rowOff>
    </xdr:from>
    <xdr:to>
      <xdr:col>67</xdr:col>
      <xdr:colOff>101600</xdr:colOff>
      <xdr:row>62</xdr:row>
      <xdr:rowOff>91948</xdr:rowOff>
    </xdr:to>
    <xdr:sp macro="" textlink="">
      <xdr:nvSpPr>
        <xdr:cNvPr id="555" name="楕円 554"/>
        <xdr:cNvSpPr/>
      </xdr:nvSpPr>
      <xdr:spPr>
        <a:xfrm>
          <a:off x="1276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41148</xdr:rowOff>
    </xdr:from>
    <xdr:to>
      <xdr:col>71</xdr:col>
      <xdr:colOff>177800</xdr:colOff>
      <xdr:row>62</xdr:row>
      <xdr:rowOff>89154</xdr:rowOff>
    </xdr:to>
    <xdr:cxnSp macro="">
      <xdr:nvCxnSpPr>
        <xdr:cNvPr id="556" name="直線コネクタ 555"/>
        <xdr:cNvCxnSpPr/>
      </xdr:nvCxnSpPr>
      <xdr:spPr>
        <a:xfrm>
          <a:off x="12814300" y="106710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5351</xdr:rowOff>
    </xdr:from>
    <xdr:ext cx="405111" cy="259045"/>
    <xdr:sp macro="" textlink="">
      <xdr:nvSpPr>
        <xdr:cNvPr id="561" name="n_1mainValue【学校施設】&#10;有形固定資産減価償却率"/>
        <xdr:cNvSpPr txBox="1"/>
      </xdr:nvSpPr>
      <xdr:spPr>
        <a:xfrm>
          <a:off x="152660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128795</xdr:rowOff>
    </xdr:from>
    <xdr:ext cx="405111" cy="259045"/>
    <xdr:sp macro="" textlink="">
      <xdr:nvSpPr>
        <xdr:cNvPr id="562" name="n_2mainValue【学校施設】&#10;有形固定資産減価償却率"/>
        <xdr:cNvSpPr txBox="1"/>
      </xdr:nvSpPr>
      <xdr:spPr>
        <a:xfrm>
          <a:off x="143897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131081</xdr:rowOff>
    </xdr:from>
    <xdr:ext cx="405111" cy="259045"/>
    <xdr:sp macro="" textlink="">
      <xdr:nvSpPr>
        <xdr:cNvPr id="563" name="n_3mainValue【学校施設】&#10;有形固定資産減価償却率"/>
        <xdr:cNvSpPr txBox="1"/>
      </xdr:nvSpPr>
      <xdr:spPr>
        <a:xfrm>
          <a:off x="13500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83075</xdr:rowOff>
    </xdr:from>
    <xdr:ext cx="405111" cy="259045"/>
    <xdr:sp macro="" textlink="">
      <xdr:nvSpPr>
        <xdr:cNvPr id="564" name="n_4mainValue【学校施設】&#10;有形固定資産減価償却率"/>
        <xdr:cNvSpPr txBox="1"/>
      </xdr:nvSpPr>
      <xdr:spPr>
        <a:xfrm>
          <a:off x="12611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26924</xdr:rowOff>
    </xdr:from>
    <xdr:to>
      <xdr:col>116</xdr:col>
      <xdr:colOff>114300</xdr:colOff>
      <xdr:row>60</xdr:row>
      <xdr:rowOff>128524</xdr:rowOff>
    </xdr:to>
    <xdr:sp macro="" textlink="">
      <xdr:nvSpPr>
        <xdr:cNvPr id="605" name="楕円 604"/>
        <xdr:cNvSpPr/>
      </xdr:nvSpPr>
      <xdr:spPr>
        <a:xfrm>
          <a:off x="22110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5351</xdr:rowOff>
    </xdr:from>
    <xdr:ext cx="469744" cy="259045"/>
    <xdr:sp macro="" textlink="">
      <xdr:nvSpPr>
        <xdr:cNvPr id="606" name="【学校施設】&#10;一人当たり面積該当値テキスト"/>
        <xdr:cNvSpPr txBox="1"/>
      </xdr:nvSpPr>
      <xdr:spPr>
        <a:xfrm>
          <a:off x="22199600" y="10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607" name="楕円 606"/>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77724</xdr:rowOff>
    </xdr:from>
    <xdr:to>
      <xdr:col>116</xdr:col>
      <xdr:colOff>63500</xdr:colOff>
      <xdr:row>61</xdr:row>
      <xdr:rowOff>163830</xdr:rowOff>
    </xdr:to>
    <xdr:cxnSp macro="">
      <xdr:nvCxnSpPr>
        <xdr:cNvPr id="608" name="直線コネクタ 607"/>
        <xdr:cNvCxnSpPr/>
      </xdr:nvCxnSpPr>
      <xdr:spPr>
        <a:xfrm flipV="1">
          <a:off x="21323300" y="10364724"/>
          <a:ext cx="8382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112268</xdr:rowOff>
    </xdr:from>
    <xdr:to>
      <xdr:col>107</xdr:col>
      <xdr:colOff>101600</xdr:colOff>
      <xdr:row>62</xdr:row>
      <xdr:rowOff>42418</xdr:rowOff>
    </xdr:to>
    <xdr:sp macro="" textlink="">
      <xdr:nvSpPr>
        <xdr:cNvPr id="609" name="楕円 608"/>
        <xdr:cNvSpPr/>
      </xdr:nvSpPr>
      <xdr:spPr>
        <a:xfrm>
          <a:off x="20383500" y="105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163068</xdr:rowOff>
    </xdr:from>
    <xdr:to>
      <xdr:col>111</xdr:col>
      <xdr:colOff>177800</xdr:colOff>
      <xdr:row>61</xdr:row>
      <xdr:rowOff>163830</xdr:rowOff>
    </xdr:to>
    <xdr:cxnSp macro="">
      <xdr:nvCxnSpPr>
        <xdr:cNvPr id="610" name="直線コネクタ 609"/>
        <xdr:cNvCxnSpPr/>
      </xdr:nvCxnSpPr>
      <xdr:spPr>
        <a:xfrm>
          <a:off x="20434300" y="106215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129032</xdr:rowOff>
    </xdr:from>
    <xdr:to>
      <xdr:col>102</xdr:col>
      <xdr:colOff>165100</xdr:colOff>
      <xdr:row>62</xdr:row>
      <xdr:rowOff>59182</xdr:rowOff>
    </xdr:to>
    <xdr:sp macro="" textlink="">
      <xdr:nvSpPr>
        <xdr:cNvPr id="611" name="楕円 610"/>
        <xdr:cNvSpPr/>
      </xdr:nvSpPr>
      <xdr:spPr>
        <a:xfrm>
          <a:off x="19494500" y="10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163068</xdr:rowOff>
    </xdr:from>
    <xdr:to>
      <xdr:col>107</xdr:col>
      <xdr:colOff>50800</xdr:colOff>
      <xdr:row>62</xdr:row>
      <xdr:rowOff>8382</xdr:rowOff>
    </xdr:to>
    <xdr:cxnSp macro="">
      <xdr:nvCxnSpPr>
        <xdr:cNvPr id="612" name="直線コネクタ 611"/>
        <xdr:cNvCxnSpPr/>
      </xdr:nvCxnSpPr>
      <xdr:spPr>
        <a:xfrm flipV="1">
          <a:off x="19545300" y="1062151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168656</xdr:rowOff>
    </xdr:from>
    <xdr:to>
      <xdr:col>98</xdr:col>
      <xdr:colOff>38100</xdr:colOff>
      <xdr:row>62</xdr:row>
      <xdr:rowOff>98806</xdr:rowOff>
    </xdr:to>
    <xdr:sp macro="" textlink="">
      <xdr:nvSpPr>
        <xdr:cNvPr id="613" name="楕円 612"/>
        <xdr:cNvSpPr/>
      </xdr:nvSpPr>
      <xdr:spPr>
        <a:xfrm>
          <a:off x="18605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xdr:rowOff>
    </xdr:from>
    <xdr:to>
      <xdr:col>102</xdr:col>
      <xdr:colOff>114300</xdr:colOff>
      <xdr:row>62</xdr:row>
      <xdr:rowOff>48006</xdr:rowOff>
    </xdr:to>
    <xdr:cxnSp macro="">
      <xdr:nvCxnSpPr>
        <xdr:cNvPr id="614" name="直線コネクタ 613"/>
        <xdr:cNvCxnSpPr/>
      </xdr:nvCxnSpPr>
      <xdr:spPr>
        <a:xfrm flipV="1">
          <a:off x="18656300" y="1063828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34307</xdr:rowOff>
    </xdr:from>
    <xdr:ext cx="469744" cy="259045"/>
    <xdr:sp macro="" textlink="">
      <xdr:nvSpPr>
        <xdr:cNvPr id="619" name="n_1mainValue【学校施設】&#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33545</xdr:rowOff>
    </xdr:from>
    <xdr:ext cx="469744" cy="259045"/>
    <xdr:sp macro="" textlink="">
      <xdr:nvSpPr>
        <xdr:cNvPr id="620" name="n_2mainValue【学校施設】&#10;一人当たり面積"/>
        <xdr:cNvSpPr txBox="1"/>
      </xdr:nvSpPr>
      <xdr:spPr>
        <a:xfrm>
          <a:off x="20199427"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50309</xdr:rowOff>
    </xdr:from>
    <xdr:ext cx="469744" cy="259045"/>
    <xdr:sp macro="" textlink="">
      <xdr:nvSpPr>
        <xdr:cNvPr id="621" name="n_3mainValue【学校施設】&#10;一人当たり面積"/>
        <xdr:cNvSpPr txBox="1"/>
      </xdr:nvSpPr>
      <xdr:spPr>
        <a:xfrm>
          <a:off x="19310427" y="106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89933</xdr:rowOff>
    </xdr:from>
    <xdr:ext cx="469744" cy="259045"/>
    <xdr:sp macro="" textlink="">
      <xdr:nvSpPr>
        <xdr:cNvPr id="622" name="n_4mainValue【学校施設】&#10;一人当たり面積"/>
        <xdr:cNvSpPr txBox="1"/>
      </xdr:nvSpPr>
      <xdr:spPr>
        <a:xfrm>
          <a:off x="18421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21589</xdr:rowOff>
    </xdr:from>
    <xdr:to>
      <xdr:col>85</xdr:col>
      <xdr:colOff>177800</xdr:colOff>
      <xdr:row>84</xdr:row>
      <xdr:rowOff>123189</xdr:rowOff>
    </xdr:to>
    <xdr:sp macro="" textlink="">
      <xdr:nvSpPr>
        <xdr:cNvPr id="664" name="楕円 663"/>
        <xdr:cNvSpPr/>
      </xdr:nvSpPr>
      <xdr:spPr>
        <a:xfrm>
          <a:off x="16268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xdr:rowOff>
    </xdr:from>
    <xdr:ext cx="405111" cy="259045"/>
    <xdr:sp macro="" textlink="">
      <xdr:nvSpPr>
        <xdr:cNvPr id="665" name="【児童館】&#10;有形固定資産減価償却率該当値テキスト"/>
        <xdr:cNvSpPr txBox="1"/>
      </xdr:nvSpPr>
      <xdr:spPr>
        <a:xfrm>
          <a:off x="16357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666" name="楕円 665"/>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72389</xdr:rowOff>
    </xdr:to>
    <xdr:cxnSp macro="">
      <xdr:nvCxnSpPr>
        <xdr:cNvPr id="667" name="直線コネクタ 666"/>
        <xdr:cNvCxnSpPr/>
      </xdr:nvCxnSpPr>
      <xdr:spPr>
        <a:xfrm>
          <a:off x="15481300" y="14439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668" name="楕円 667"/>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38100</xdr:rowOff>
    </xdr:to>
    <xdr:cxnSp macro="">
      <xdr:nvCxnSpPr>
        <xdr:cNvPr id="669" name="直線コネクタ 668"/>
        <xdr:cNvCxnSpPr/>
      </xdr:nvCxnSpPr>
      <xdr:spPr>
        <a:xfrm>
          <a:off x="14592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72208</xdr:rowOff>
    </xdr:from>
    <xdr:to>
      <xdr:col>72</xdr:col>
      <xdr:colOff>38100</xdr:colOff>
      <xdr:row>84</xdr:row>
      <xdr:rowOff>2358</xdr:rowOff>
    </xdr:to>
    <xdr:sp macro="" textlink="">
      <xdr:nvSpPr>
        <xdr:cNvPr id="670" name="楕円 669"/>
        <xdr:cNvSpPr/>
      </xdr:nvSpPr>
      <xdr:spPr>
        <a:xfrm>
          <a:off x="13652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123008</xdr:rowOff>
    </xdr:from>
    <xdr:to>
      <xdr:col>76</xdr:col>
      <xdr:colOff>114300</xdr:colOff>
      <xdr:row>83</xdr:row>
      <xdr:rowOff>165463</xdr:rowOff>
    </xdr:to>
    <xdr:cxnSp macro="">
      <xdr:nvCxnSpPr>
        <xdr:cNvPr id="671" name="直線コネクタ 670"/>
        <xdr:cNvCxnSpPr/>
      </xdr:nvCxnSpPr>
      <xdr:spPr>
        <a:xfrm>
          <a:off x="13703300" y="143533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106499</xdr:rowOff>
    </xdr:from>
    <xdr:to>
      <xdr:col>67</xdr:col>
      <xdr:colOff>101600</xdr:colOff>
      <xdr:row>84</xdr:row>
      <xdr:rowOff>36649</xdr:rowOff>
    </xdr:to>
    <xdr:sp macro="" textlink="">
      <xdr:nvSpPr>
        <xdr:cNvPr id="672" name="楕円 671"/>
        <xdr:cNvSpPr/>
      </xdr:nvSpPr>
      <xdr:spPr>
        <a:xfrm>
          <a:off x="1276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123008</xdr:rowOff>
    </xdr:from>
    <xdr:to>
      <xdr:col>71</xdr:col>
      <xdr:colOff>177800</xdr:colOff>
      <xdr:row>83</xdr:row>
      <xdr:rowOff>157299</xdr:rowOff>
    </xdr:to>
    <xdr:cxnSp macro="">
      <xdr:nvCxnSpPr>
        <xdr:cNvPr id="673" name="直線コネクタ 672"/>
        <xdr:cNvCxnSpPr/>
      </xdr:nvCxnSpPr>
      <xdr:spPr>
        <a:xfrm flipV="1">
          <a:off x="12814300" y="143533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77"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78" name="n_1mainValue【児童館】&#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679" name="n_2mainValue【児童館】&#10;有形固定資産減価償却率"/>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164935</xdr:rowOff>
    </xdr:from>
    <xdr:ext cx="405111" cy="259045"/>
    <xdr:sp macro="" textlink="">
      <xdr:nvSpPr>
        <xdr:cNvPr id="680" name="n_3mainValue【児童館】&#10;有形固定資産減価償却率"/>
        <xdr:cNvSpPr txBox="1"/>
      </xdr:nvSpPr>
      <xdr:spPr>
        <a:xfrm>
          <a:off x="13500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27776</xdr:rowOff>
    </xdr:from>
    <xdr:ext cx="405111" cy="259045"/>
    <xdr:sp macro="" textlink="">
      <xdr:nvSpPr>
        <xdr:cNvPr id="681" name="n_4mainValue【児童館】&#10;有形固定資産減価償却率"/>
        <xdr:cNvSpPr txBox="1"/>
      </xdr:nvSpPr>
      <xdr:spPr>
        <a:xfrm>
          <a:off x="12611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708"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19" name="楕円 718"/>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720" name="【児童館】&#10;一人当たり面積該当値テキスト"/>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21" name="楕円 720"/>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150113</xdr:rowOff>
    </xdr:to>
    <xdr:cxnSp macro="">
      <xdr:nvCxnSpPr>
        <xdr:cNvPr id="722" name="直線コネクタ 721"/>
        <xdr:cNvCxnSpPr/>
      </xdr:nvCxnSpPr>
      <xdr:spPr>
        <a:xfrm>
          <a:off x="21323300" y="14380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23" name="楕円 722"/>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724" name="直線コネクタ 723"/>
        <xdr:cNvCxnSpPr/>
      </xdr:nvCxnSpPr>
      <xdr:spPr>
        <a:xfrm>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25" name="楕円 724"/>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84</xdr:row>
      <xdr:rowOff>10668</xdr:rowOff>
    </xdr:to>
    <xdr:cxnSp macro="">
      <xdr:nvCxnSpPr>
        <xdr:cNvPr id="726" name="直線コネクタ 725"/>
        <xdr:cNvCxnSpPr/>
      </xdr:nvCxnSpPr>
      <xdr:spPr>
        <a:xfrm flipV="1">
          <a:off x="19545300" y="14375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27" name="楕円 726"/>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159258</xdr:rowOff>
    </xdr:from>
    <xdr:to>
      <xdr:col>102</xdr:col>
      <xdr:colOff>114300</xdr:colOff>
      <xdr:row>84</xdr:row>
      <xdr:rowOff>10668</xdr:rowOff>
    </xdr:to>
    <xdr:cxnSp macro="">
      <xdr:nvCxnSpPr>
        <xdr:cNvPr id="728" name="直線コネクタ 727"/>
        <xdr:cNvCxnSpPr/>
      </xdr:nvCxnSpPr>
      <xdr:spPr>
        <a:xfrm>
          <a:off x="18656300" y="14389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729"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0"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31"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32" name="n_4aveValue【児童館】&#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733" name="n_1mainValue【児童館】&#10;一人当たり面積"/>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34" name="n_2mainValue【児童館】&#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35" name="n_3mainValue【児童館】&#10;一人当たり面積"/>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36" name="n_4mainValue【児童館】&#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類似団体内平均値と比較して、特に有形固定資産減価償却率が高くなっている施設は、公営住宅、保育所等、児童館となっている。 </a:t>
          </a:r>
        </a:p>
        <a:p>
          <a:r>
            <a:rPr kumimoji="1" lang="ja-JP" altLang="en-US" sz="1300">
              <a:latin typeface="ＭＳ Ｐゴシック" panose="020B0600070205080204" pitchFamily="50" charset="-128"/>
              <a:ea typeface="ＭＳ Ｐゴシック" panose="020B0600070205080204" pitchFamily="50" charset="-128"/>
            </a:rPr>
            <a:t>公営住宅は、建築から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年以上過ぎているものが多数存在しているため類似団体内平均値を上回っている。今後も引き続き適正な管理を推進して行く。 </a:t>
          </a:r>
        </a:p>
        <a:p>
          <a:r>
            <a:rPr kumimoji="1" lang="ja-JP" altLang="en-US" sz="1300">
              <a:latin typeface="ＭＳ Ｐゴシック" panose="020B0600070205080204" pitchFamily="50" charset="-128"/>
              <a:ea typeface="ＭＳ Ｐゴシック" panose="020B0600070205080204" pitchFamily="50" charset="-128"/>
            </a:rPr>
            <a:t>学校施設は、給食センターが完成したため有形固定資産減価償却率が減少した。また今後、小学校の建替え工事が完了すると、有形固定資産減価償却率はさらに減少すると見込まれる。 </a:t>
          </a:r>
        </a:p>
        <a:p>
          <a:r>
            <a:rPr kumimoji="1" lang="ja-JP" altLang="en-US" sz="1300">
              <a:latin typeface="ＭＳ Ｐゴシック" panose="020B0600070205080204" pitchFamily="50" charset="-128"/>
              <a:ea typeface="ＭＳ Ｐゴシック" panose="020B0600070205080204" pitchFamily="50" charset="-128"/>
            </a:rPr>
            <a:t>児童館は、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館中半数以上が建築から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156028</xdr:rowOff>
    </xdr:from>
    <xdr:to>
      <xdr:col>24</xdr:col>
      <xdr:colOff>114300</xdr:colOff>
      <xdr:row>38</xdr:row>
      <xdr:rowOff>86178</xdr:rowOff>
    </xdr:to>
    <xdr:sp macro="" textlink="">
      <xdr:nvSpPr>
        <xdr:cNvPr id="74" name="楕円 73"/>
        <xdr:cNvSpPr/>
      </xdr:nvSpPr>
      <xdr:spPr>
        <a:xfrm>
          <a:off x="4584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134455</xdr:rowOff>
    </xdr:from>
    <xdr:ext cx="405111" cy="259045"/>
    <xdr:sp macro="" textlink="">
      <xdr:nvSpPr>
        <xdr:cNvPr id="75" name="【図書館】&#10;有形固定資産減価償却率該当値テキスト"/>
        <xdr:cNvSpPr txBox="1"/>
      </xdr:nvSpPr>
      <xdr:spPr>
        <a:xfrm>
          <a:off x="4673600"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35378</xdr:rowOff>
    </xdr:to>
    <xdr:cxnSp macro="">
      <xdr:nvCxnSpPr>
        <xdr:cNvPr id="77" name="直線コネクタ 76"/>
        <xdr:cNvCxnSpPr/>
      </xdr:nvCxnSpPr>
      <xdr:spPr>
        <a:xfrm>
          <a:off x="3797300" y="651129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167640</xdr:rowOff>
    </xdr:to>
    <xdr:cxnSp macro="">
      <xdr:nvCxnSpPr>
        <xdr:cNvPr id="79" name="直線コネクタ 78"/>
        <xdr:cNvCxnSpPr/>
      </xdr:nvCxnSpPr>
      <xdr:spPr>
        <a:xfrm>
          <a:off x="2908300" y="6442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99060</xdr:rowOff>
    </xdr:to>
    <xdr:cxnSp macro="">
      <xdr:nvCxnSpPr>
        <xdr:cNvPr id="81" name="直線コネクタ 80"/>
        <xdr:cNvCxnSpPr/>
      </xdr:nvCxnSpPr>
      <xdr:spPr>
        <a:xfrm>
          <a:off x="2019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165826</xdr:rowOff>
    </xdr:from>
    <xdr:to>
      <xdr:col>6</xdr:col>
      <xdr:colOff>38100</xdr:colOff>
      <xdr:row>37</xdr:row>
      <xdr:rowOff>95976</xdr:rowOff>
    </xdr:to>
    <xdr:sp macro="" textlink="">
      <xdr:nvSpPr>
        <xdr:cNvPr id="82" name="楕円 81"/>
        <xdr:cNvSpPr/>
      </xdr:nvSpPr>
      <xdr:spPr>
        <a:xfrm>
          <a:off x="1079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45176</xdr:rowOff>
    </xdr:from>
    <xdr:to>
      <xdr:col>10</xdr:col>
      <xdr:colOff>114300</xdr:colOff>
      <xdr:row>37</xdr:row>
      <xdr:rowOff>66403</xdr:rowOff>
    </xdr:to>
    <xdr:cxnSp macro="">
      <xdr:nvCxnSpPr>
        <xdr:cNvPr id="83" name="直線コネクタ 82"/>
        <xdr:cNvCxnSpPr/>
      </xdr:nvCxnSpPr>
      <xdr:spPr>
        <a:xfrm>
          <a:off x="1130300" y="63888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9" name="n_2mainValue【図書館】&#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108330</xdr:rowOff>
    </xdr:from>
    <xdr:ext cx="405111" cy="259045"/>
    <xdr:sp macro="" textlink="">
      <xdr:nvSpPr>
        <xdr:cNvPr id="90" name="n_3mainValue【図書館】&#10;有形固定資産減価償却率"/>
        <xdr:cNvSpPr txBox="1"/>
      </xdr:nvSpPr>
      <xdr:spPr>
        <a:xfrm>
          <a:off x="1816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91" name="n_4main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35" name="楕円 134"/>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6"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xdr:rowOff>
    </xdr:from>
    <xdr:to>
      <xdr:col>50</xdr:col>
      <xdr:colOff>165100</xdr:colOff>
      <xdr:row>36</xdr:row>
      <xdr:rowOff>117475</xdr:rowOff>
    </xdr:to>
    <xdr:sp macro="" textlink="">
      <xdr:nvSpPr>
        <xdr:cNvPr id="137" name="楕円 136"/>
        <xdr:cNvSpPr/>
      </xdr:nvSpPr>
      <xdr:spPr>
        <a:xfrm>
          <a:off x="958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66675</xdr:rowOff>
    </xdr:from>
    <xdr:to>
      <xdr:col>55</xdr:col>
      <xdr:colOff>0</xdr:colOff>
      <xdr:row>36</xdr:row>
      <xdr:rowOff>76200</xdr:rowOff>
    </xdr:to>
    <xdr:cxnSp macro="">
      <xdr:nvCxnSpPr>
        <xdr:cNvPr id="138" name="直線コネクタ 137"/>
        <xdr:cNvCxnSpPr/>
      </xdr:nvCxnSpPr>
      <xdr:spPr>
        <a:xfrm>
          <a:off x="9639300" y="6238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xdr:rowOff>
    </xdr:from>
    <xdr:to>
      <xdr:col>46</xdr:col>
      <xdr:colOff>38100</xdr:colOff>
      <xdr:row>36</xdr:row>
      <xdr:rowOff>117475</xdr:rowOff>
    </xdr:to>
    <xdr:sp macro="" textlink="">
      <xdr:nvSpPr>
        <xdr:cNvPr id="139" name="楕円 138"/>
        <xdr:cNvSpPr/>
      </xdr:nvSpPr>
      <xdr:spPr>
        <a:xfrm>
          <a:off x="869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66675</xdr:rowOff>
    </xdr:from>
    <xdr:to>
      <xdr:col>50</xdr:col>
      <xdr:colOff>114300</xdr:colOff>
      <xdr:row>36</xdr:row>
      <xdr:rowOff>66675</xdr:rowOff>
    </xdr:to>
    <xdr:cxnSp macro="">
      <xdr:nvCxnSpPr>
        <xdr:cNvPr id="140" name="直線コネクタ 139"/>
        <xdr:cNvCxnSpPr/>
      </xdr:nvCxnSpPr>
      <xdr:spPr>
        <a:xfrm>
          <a:off x="8750300" y="6238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41" name="楕円 140"/>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66675</xdr:rowOff>
    </xdr:from>
    <xdr:to>
      <xdr:col>45</xdr:col>
      <xdr:colOff>177800</xdr:colOff>
      <xdr:row>36</xdr:row>
      <xdr:rowOff>76200</xdr:rowOff>
    </xdr:to>
    <xdr:cxnSp macro="">
      <xdr:nvCxnSpPr>
        <xdr:cNvPr id="142" name="直線コネクタ 141"/>
        <xdr:cNvCxnSpPr/>
      </xdr:nvCxnSpPr>
      <xdr:spPr>
        <a:xfrm flipV="1">
          <a:off x="7861300" y="6238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43" name="楕円 142"/>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44" name="直線コネクタ 143"/>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134002</xdr:rowOff>
    </xdr:from>
    <xdr:ext cx="469744" cy="259045"/>
    <xdr:sp macro="" textlink="">
      <xdr:nvSpPr>
        <xdr:cNvPr id="149" name="n_1mainValue【図書館】&#10;一人当たり面積"/>
        <xdr:cNvSpPr txBox="1"/>
      </xdr:nvSpPr>
      <xdr:spPr>
        <a:xfrm>
          <a:off x="93917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134002</xdr:rowOff>
    </xdr:from>
    <xdr:ext cx="469744" cy="259045"/>
    <xdr:sp macro="" textlink="">
      <xdr:nvSpPr>
        <xdr:cNvPr id="150" name="n_2mainValue【図書館】&#10;一人当たり面積"/>
        <xdr:cNvSpPr txBox="1"/>
      </xdr:nvSpPr>
      <xdr:spPr>
        <a:xfrm>
          <a:off x="85154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51"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52"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79502</xdr:rowOff>
    </xdr:from>
    <xdr:to>
      <xdr:col>24</xdr:col>
      <xdr:colOff>114300</xdr:colOff>
      <xdr:row>62</xdr:row>
      <xdr:rowOff>9652</xdr:rowOff>
    </xdr:to>
    <xdr:sp macro="" textlink="">
      <xdr:nvSpPr>
        <xdr:cNvPr id="191" name="楕円 190"/>
        <xdr:cNvSpPr/>
      </xdr:nvSpPr>
      <xdr:spPr>
        <a:xfrm>
          <a:off x="4584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57929</xdr:rowOff>
    </xdr:from>
    <xdr:ext cx="405111" cy="259045"/>
    <xdr:sp macro="" textlink="">
      <xdr:nvSpPr>
        <xdr:cNvPr id="192" name="【体育館・プール】&#10;有形固定資産減価償却率該当値テキスト"/>
        <xdr:cNvSpPr txBox="1"/>
      </xdr:nvSpPr>
      <xdr:spPr>
        <a:xfrm>
          <a:off x="4673600"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26924</xdr:rowOff>
    </xdr:from>
    <xdr:to>
      <xdr:col>20</xdr:col>
      <xdr:colOff>38100</xdr:colOff>
      <xdr:row>61</xdr:row>
      <xdr:rowOff>128524</xdr:rowOff>
    </xdr:to>
    <xdr:sp macro="" textlink="">
      <xdr:nvSpPr>
        <xdr:cNvPr id="193" name="楕円 192"/>
        <xdr:cNvSpPr/>
      </xdr:nvSpPr>
      <xdr:spPr>
        <a:xfrm>
          <a:off x="3746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77724</xdr:rowOff>
    </xdr:from>
    <xdr:to>
      <xdr:col>24</xdr:col>
      <xdr:colOff>63500</xdr:colOff>
      <xdr:row>61</xdr:row>
      <xdr:rowOff>130302</xdr:rowOff>
    </xdr:to>
    <xdr:cxnSp macro="">
      <xdr:nvCxnSpPr>
        <xdr:cNvPr id="194" name="直線コネクタ 193"/>
        <xdr:cNvCxnSpPr/>
      </xdr:nvCxnSpPr>
      <xdr:spPr>
        <a:xfrm>
          <a:off x="3797300" y="105361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141224</xdr:rowOff>
    </xdr:from>
    <xdr:to>
      <xdr:col>15</xdr:col>
      <xdr:colOff>101600</xdr:colOff>
      <xdr:row>61</xdr:row>
      <xdr:rowOff>71374</xdr:rowOff>
    </xdr:to>
    <xdr:sp macro="" textlink="">
      <xdr:nvSpPr>
        <xdr:cNvPr id="195" name="楕円 194"/>
        <xdr:cNvSpPr/>
      </xdr:nvSpPr>
      <xdr:spPr>
        <a:xfrm>
          <a:off x="2857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20574</xdr:rowOff>
    </xdr:from>
    <xdr:to>
      <xdr:col>19</xdr:col>
      <xdr:colOff>177800</xdr:colOff>
      <xdr:row>61</xdr:row>
      <xdr:rowOff>77724</xdr:rowOff>
    </xdr:to>
    <xdr:cxnSp macro="">
      <xdr:nvCxnSpPr>
        <xdr:cNvPr id="196" name="直線コネクタ 195"/>
        <xdr:cNvCxnSpPr/>
      </xdr:nvCxnSpPr>
      <xdr:spPr>
        <a:xfrm>
          <a:off x="2908300" y="104790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38354</xdr:rowOff>
    </xdr:from>
    <xdr:to>
      <xdr:col>10</xdr:col>
      <xdr:colOff>165100</xdr:colOff>
      <xdr:row>61</xdr:row>
      <xdr:rowOff>139954</xdr:rowOff>
    </xdr:to>
    <xdr:sp macro="" textlink="">
      <xdr:nvSpPr>
        <xdr:cNvPr id="197" name="楕円 196"/>
        <xdr:cNvSpPr/>
      </xdr:nvSpPr>
      <xdr:spPr>
        <a:xfrm>
          <a:off x="196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20574</xdr:rowOff>
    </xdr:from>
    <xdr:to>
      <xdr:col>15</xdr:col>
      <xdr:colOff>50800</xdr:colOff>
      <xdr:row>61</xdr:row>
      <xdr:rowOff>89154</xdr:rowOff>
    </xdr:to>
    <xdr:cxnSp macro="">
      <xdr:nvCxnSpPr>
        <xdr:cNvPr id="198" name="直線コネクタ 197"/>
        <xdr:cNvCxnSpPr/>
      </xdr:nvCxnSpPr>
      <xdr:spPr>
        <a:xfrm flipV="1">
          <a:off x="2019300" y="104790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xdr:rowOff>
    </xdr:from>
    <xdr:to>
      <xdr:col>6</xdr:col>
      <xdr:colOff>38100</xdr:colOff>
      <xdr:row>61</xdr:row>
      <xdr:rowOff>103378</xdr:rowOff>
    </xdr:to>
    <xdr:sp macro="" textlink="">
      <xdr:nvSpPr>
        <xdr:cNvPr id="199" name="楕円 198"/>
        <xdr:cNvSpPr/>
      </xdr:nvSpPr>
      <xdr:spPr>
        <a:xfrm>
          <a:off x="1079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52578</xdr:rowOff>
    </xdr:from>
    <xdr:to>
      <xdr:col>10</xdr:col>
      <xdr:colOff>114300</xdr:colOff>
      <xdr:row>61</xdr:row>
      <xdr:rowOff>89154</xdr:rowOff>
    </xdr:to>
    <xdr:cxnSp macro="">
      <xdr:nvCxnSpPr>
        <xdr:cNvPr id="200" name="直線コネクタ 199"/>
        <xdr:cNvCxnSpPr/>
      </xdr:nvCxnSpPr>
      <xdr:spPr>
        <a:xfrm>
          <a:off x="1130300" y="10511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119651</xdr:rowOff>
    </xdr:from>
    <xdr:ext cx="405111" cy="259045"/>
    <xdr:sp macro="" textlink="">
      <xdr:nvSpPr>
        <xdr:cNvPr id="205" name="n_1mainValue【体育館・プール】&#10;有形固定資産減価償却率"/>
        <xdr:cNvSpPr txBox="1"/>
      </xdr:nvSpPr>
      <xdr:spPr>
        <a:xfrm>
          <a:off x="35820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62501</xdr:rowOff>
    </xdr:from>
    <xdr:ext cx="405111" cy="259045"/>
    <xdr:sp macro="" textlink="">
      <xdr:nvSpPr>
        <xdr:cNvPr id="206" name="n_2mainValue【体育館・プール】&#10;有形固定資産減価償却率"/>
        <xdr:cNvSpPr txBox="1"/>
      </xdr:nvSpPr>
      <xdr:spPr>
        <a:xfrm>
          <a:off x="2705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131081</xdr:rowOff>
    </xdr:from>
    <xdr:ext cx="405111" cy="259045"/>
    <xdr:sp macro="" textlink="">
      <xdr:nvSpPr>
        <xdr:cNvPr id="207" name="n_3mainValue【体育館・プール】&#10;有形固定資産減価償却率"/>
        <xdr:cNvSpPr txBox="1"/>
      </xdr:nvSpPr>
      <xdr:spPr>
        <a:xfrm>
          <a:off x="1816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94505</xdr:rowOff>
    </xdr:from>
    <xdr:ext cx="405111" cy="259045"/>
    <xdr:sp macro="" textlink="">
      <xdr:nvSpPr>
        <xdr:cNvPr id="208" name="n_4mainValue【体育館・プール】&#10;有形固定資産減価償却率"/>
        <xdr:cNvSpPr txBox="1"/>
      </xdr:nvSpPr>
      <xdr:spPr>
        <a:xfrm>
          <a:off x="927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91259</xdr:rowOff>
    </xdr:from>
    <xdr:to>
      <xdr:col>55</xdr:col>
      <xdr:colOff>50800</xdr:colOff>
      <xdr:row>63</xdr:row>
      <xdr:rowOff>21409</xdr:rowOff>
    </xdr:to>
    <xdr:sp macro="" textlink="">
      <xdr:nvSpPr>
        <xdr:cNvPr id="250" name="楕円 249"/>
        <xdr:cNvSpPr/>
      </xdr:nvSpPr>
      <xdr:spPr>
        <a:xfrm>
          <a:off x="10426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69686</xdr:rowOff>
    </xdr:from>
    <xdr:ext cx="469744" cy="259045"/>
    <xdr:sp macro="" textlink="">
      <xdr:nvSpPr>
        <xdr:cNvPr id="251" name="【体育館・プール】&#10;一人当たり面積該当値テキスト"/>
        <xdr:cNvSpPr txBox="1"/>
      </xdr:nvSpPr>
      <xdr:spPr>
        <a:xfrm>
          <a:off x="10515600"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89626</xdr:rowOff>
    </xdr:from>
    <xdr:to>
      <xdr:col>50</xdr:col>
      <xdr:colOff>165100</xdr:colOff>
      <xdr:row>63</xdr:row>
      <xdr:rowOff>19776</xdr:rowOff>
    </xdr:to>
    <xdr:sp macro="" textlink="">
      <xdr:nvSpPr>
        <xdr:cNvPr id="252" name="楕円 251"/>
        <xdr:cNvSpPr/>
      </xdr:nvSpPr>
      <xdr:spPr>
        <a:xfrm>
          <a:off x="958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140426</xdr:rowOff>
    </xdr:from>
    <xdr:to>
      <xdr:col>55</xdr:col>
      <xdr:colOff>0</xdr:colOff>
      <xdr:row>62</xdr:row>
      <xdr:rowOff>142059</xdr:rowOff>
    </xdr:to>
    <xdr:cxnSp macro="">
      <xdr:nvCxnSpPr>
        <xdr:cNvPr id="253" name="直線コネクタ 252"/>
        <xdr:cNvCxnSpPr/>
      </xdr:nvCxnSpPr>
      <xdr:spPr>
        <a:xfrm>
          <a:off x="9639300" y="107703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87993</xdr:rowOff>
    </xdr:from>
    <xdr:to>
      <xdr:col>46</xdr:col>
      <xdr:colOff>38100</xdr:colOff>
      <xdr:row>63</xdr:row>
      <xdr:rowOff>18143</xdr:rowOff>
    </xdr:to>
    <xdr:sp macro="" textlink="">
      <xdr:nvSpPr>
        <xdr:cNvPr id="254" name="楕円 253"/>
        <xdr:cNvSpPr/>
      </xdr:nvSpPr>
      <xdr:spPr>
        <a:xfrm>
          <a:off x="8699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138793</xdr:rowOff>
    </xdr:from>
    <xdr:to>
      <xdr:col>50</xdr:col>
      <xdr:colOff>114300</xdr:colOff>
      <xdr:row>62</xdr:row>
      <xdr:rowOff>140426</xdr:rowOff>
    </xdr:to>
    <xdr:cxnSp macro="">
      <xdr:nvCxnSpPr>
        <xdr:cNvPr id="255" name="直線コネクタ 254"/>
        <xdr:cNvCxnSpPr/>
      </xdr:nvCxnSpPr>
      <xdr:spPr>
        <a:xfrm>
          <a:off x="8750300" y="1076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65133</xdr:rowOff>
    </xdr:from>
    <xdr:to>
      <xdr:col>41</xdr:col>
      <xdr:colOff>101600</xdr:colOff>
      <xdr:row>62</xdr:row>
      <xdr:rowOff>166733</xdr:rowOff>
    </xdr:to>
    <xdr:sp macro="" textlink="">
      <xdr:nvSpPr>
        <xdr:cNvPr id="256" name="楕円 255"/>
        <xdr:cNvSpPr/>
      </xdr:nvSpPr>
      <xdr:spPr>
        <a:xfrm>
          <a:off x="7810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115933</xdr:rowOff>
    </xdr:from>
    <xdr:to>
      <xdr:col>45</xdr:col>
      <xdr:colOff>177800</xdr:colOff>
      <xdr:row>62</xdr:row>
      <xdr:rowOff>138793</xdr:rowOff>
    </xdr:to>
    <xdr:cxnSp macro="">
      <xdr:nvCxnSpPr>
        <xdr:cNvPr id="257" name="直線コネクタ 256"/>
        <xdr:cNvCxnSpPr/>
      </xdr:nvCxnSpPr>
      <xdr:spPr>
        <a:xfrm>
          <a:off x="7861300" y="107458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107587</xdr:rowOff>
    </xdr:from>
    <xdr:to>
      <xdr:col>36</xdr:col>
      <xdr:colOff>165100</xdr:colOff>
      <xdr:row>63</xdr:row>
      <xdr:rowOff>37737</xdr:rowOff>
    </xdr:to>
    <xdr:sp macro="" textlink="">
      <xdr:nvSpPr>
        <xdr:cNvPr id="258" name="楕円 257"/>
        <xdr:cNvSpPr/>
      </xdr:nvSpPr>
      <xdr:spPr>
        <a:xfrm>
          <a:off x="6921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115933</xdr:rowOff>
    </xdr:from>
    <xdr:to>
      <xdr:col>41</xdr:col>
      <xdr:colOff>50800</xdr:colOff>
      <xdr:row>62</xdr:row>
      <xdr:rowOff>158387</xdr:rowOff>
    </xdr:to>
    <xdr:cxnSp macro="">
      <xdr:nvCxnSpPr>
        <xdr:cNvPr id="259" name="直線コネクタ 258"/>
        <xdr:cNvCxnSpPr/>
      </xdr:nvCxnSpPr>
      <xdr:spPr>
        <a:xfrm flipV="1">
          <a:off x="6972300" y="107458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10903</xdr:rowOff>
    </xdr:from>
    <xdr:ext cx="469744" cy="259045"/>
    <xdr:sp macro="" textlink="">
      <xdr:nvSpPr>
        <xdr:cNvPr id="264" name="n_1mainValue【体育館・プール】&#10;一人当たり面積"/>
        <xdr:cNvSpPr txBox="1"/>
      </xdr:nvSpPr>
      <xdr:spPr>
        <a:xfrm>
          <a:off x="9391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9270</xdr:rowOff>
    </xdr:from>
    <xdr:ext cx="469744" cy="259045"/>
    <xdr:sp macro="" textlink="">
      <xdr:nvSpPr>
        <xdr:cNvPr id="265" name="n_2main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157860</xdr:rowOff>
    </xdr:from>
    <xdr:ext cx="469744" cy="259045"/>
    <xdr:sp macro="" textlink="">
      <xdr:nvSpPr>
        <xdr:cNvPr id="266" name="n_3mainValue【体育館・プール】&#10;一人当たり面積"/>
        <xdr:cNvSpPr txBox="1"/>
      </xdr:nvSpPr>
      <xdr:spPr>
        <a:xfrm>
          <a:off x="7626427"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28864</xdr:rowOff>
    </xdr:from>
    <xdr:ext cx="469744" cy="259045"/>
    <xdr:sp macro="" textlink="">
      <xdr:nvSpPr>
        <xdr:cNvPr id="267" name="n_4mainValue【体育館・プール】&#10;一人当たり面積"/>
        <xdr:cNvSpPr txBox="1"/>
      </xdr:nvSpPr>
      <xdr:spPr>
        <a:xfrm>
          <a:off x="6737427" y="108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8" name="楕円 307"/>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9" name="【福祉施設】&#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310" name="楕円 309"/>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17145</xdr:rowOff>
    </xdr:to>
    <xdr:cxnSp macro="">
      <xdr:nvCxnSpPr>
        <xdr:cNvPr id="311" name="直線コネクタ 310"/>
        <xdr:cNvCxnSpPr/>
      </xdr:nvCxnSpPr>
      <xdr:spPr>
        <a:xfrm flipV="1">
          <a:off x="3797300" y="138798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12" name="楕円 311"/>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17145</xdr:rowOff>
    </xdr:to>
    <xdr:cxnSp macro="">
      <xdr:nvCxnSpPr>
        <xdr:cNvPr id="313" name="直線コネクタ 312"/>
        <xdr:cNvCxnSpPr/>
      </xdr:nvCxnSpPr>
      <xdr:spPr>
        <a:xfrm>
          <a:off x="2908300" y="1387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76836</xdr:rowOff>
    </xdr:from>
    <xdr:to>
      <xdr:col>10</xdr:col>
      <xdr:colOff>165100</xdr:colOff>
      <xdr:row>81</xdr:row>
      <xdr:rowOff>6986</xdr:rowOff>
    </xdr:to>
    <xdr:sp macro="" textlink="">
      <xdr:nvSpPr>
        <xdr:cNvPr id="314" name="楕円 313"/>
        <xdr:cNvSpPr/>
      </xdr:nvSpPr>
      <xdr:spPr>
        <a:xfrm>
          <a:off x="1968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127636</xdr:rowOff>
    </xdr:from>
    <xdr:to>
      <xdr:col>15</xdr:col>
      <xdr:colOff>50800</xdr:colOff>
      <xdr:row>80</xdr:row>
      <xdr:rowOff>160020</xdr:rowOff>
    </xdr:to>
    <xdr:cxnSp macro="">
      <xdr:nvCxnSpPr>
        <xdr:cNvPr id="315" name="直線コネクタ 314"/>
        <xdr:cNvCxnSpPr/>
      </xdr:nvCxnSpPr>
      <xdr:spPr>
        <a:xfrm>
          <a:off x="2019300" y="13843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36830</xdr:rowOff>
    </xdr:from>
    <xdr:to>
      <xdr:col>6</xdr:col>
      <xdr:colOff>38100</xdr:colOff>
      <xdr:row>80</xdr:row>
      <xdr:rowOff>138430</xdr:rowOff>
    </xdr:to>
    <xdr:sp macro="" textlink="">
      <xdr:nvSpPr>
        <xdr:cNvPr id="316" name="楕円 315"/>
        <xdr:cNvSpPr/>
      </xdr:nvSpPr>
      <xdr:spPr>
        <a:xfrm>
          <a:off x="1079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80</xdr:row>
      <xdr:rowOff>127636</xdr:rowOff>
    </xdr:to>
    <xdr:cxnSp macro="">
      <xdr:nvCxnSpPr>
        <xdr:cNvPr id="317" name="直線コネクタ 316"/>
        <xdr:cNvCxnSpPr/>
      </xdr:nvCxnSpPr>
      <xdr:spPr>
        <a:xfrm>
          <a:off x="1130300" y="138036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22" name="n_1main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3" name="n_2mainValue【福祉施設】&#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23513</xdr:rowOff>
    </xdr:from>
    <xdr:ext cx="405111" cy="259045"/>
    <xdr:sp macro="" textlink="">
      <xdr:nvSpPr>
        <xdr:cNvPr id="324" name="n_3mainValue【福祉施設】&#10;有形固定資産減価償却率"/>
        <xdr:cNvSpPr txBox="1"/>
      </xdr:nvSpPr>
      <xdr:spPr>
        <a:xfrm>
          <a:off x="1816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154957</xdr:rowOff>
    </xdr:from>
    <xdr:ext cx="405111" cy="259045"/>
    <xdr:sp macro="" textlink="">
      <xdr:nvSpPr>
        <xdr:cNvPr id="325" name="n_4mainValue【福祉施設】&#10;有形固定資産減価償却率"/>
        <xdr:cNvSpPr txBox="1"/>
      </xdr:nvSpPr>
      <xdr:spPr>
        <a:xfrm>
          <a:off x="927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67" name="楕円 366"/>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68"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69" name="楕円 368"/>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21771</xdr:rowOff>
    </xdr:to>
    <xdr:cxnSp macro="">
      <xdr:nvCxnSpPr>
        <xdr:cNvPr id="370" name="直線コネクタ 369"/>
        <xdr:cNvCxnSpPr/>
      </xdr:nvCxnSpPr>
      <xdr:spPr>
        <a:xfrm flipV="1">
          <a:off x="9639300" y="147534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371" name="楕円 370"/>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21771</xdr:rowOff>
    </xdr:to>
    <xdr:cxnSp macro="">
      <xdr:nvCxnSpPr>
        <xdr:cNvPr id="372" name="直線コネクタ 371"/>
        <xdr:cNvCxnSpPr/>
      </xdr:nvCxnSpPr>
      <xdr:spPr>
        <a:xfrm>
          <a:off x="8750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142421</xdr:rowOff>
    </xdr:from>
    <xdr:to>
      <xdr:col>41</xdr:col>
      <xdr:colOff>101600</xdr:colOff>
      <xdr:row>86</xdr:row>
      <xdr:rowOff>72571</xdr:rowOff>
    </xdr:to>
    <xdr:sp macro="" textlink="">
      <xdr:nvSpPr>
        <xdr:cNvPr id="373" name="楕円 372"/>
        <xdr:cNvSpPr/>
      </xdr:nvSpPr>
      <xdr:spPr>
        <a:xfrm>
          <a:off x="781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21771</xdr:rowOff>
    </xdr:from>
    <xdr:to>
      <xdr:col>45</xdr:col>
      <xdr:colOff>177800</xdr:colOff>
      <xdr:row>86</xdr:row>
      <xdr:rowOff>21771</xdr:rowOff>
    </xdr:to>
    <xdr:cxnSp macro="">
      <xdr:nvCxnSpPr>
        <xdr:cNvPr id="374" name="直線コネクタ 373"/>
        <xdr:cNvCxnSpPr/>
      </xdr:nvCxnSpPr>
      <xdr:spPr>
        <a:xfrm>
          <a:off x="7861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142421</xdr:rowOff>
    </xdr:from>
    <xdr:to>
      <xdr:col>36</xdr:col>
      <xdr:colOff>165100</xdr:colOff>
      <xdr:row>86</xdr:row>
      <xdr:rowOff>72571</xdr:rowOff>
    </xdr:to>
    <xdr:sp macro="" textlink="">
      <xdr:nvSpPr>
        <xdr:cNvPr id="375" name="楕円 374"/>
        <xdr:cNvSpPr/>
      </xdr:nvSpPr>
      <xdr:spPr>
        <a:xfrm>
          <a:off x="6921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21771</xdr:rowOff>
    </xdr:from>
    <xdr:to>
      <xdr:col>41</xdr:col>
      <xdr:colOff>50800</xdr:colOff>
      <xdr:row>86</xdr:row>
      <xdr:rowOff>21771</xdr:rowOff>
    </xdr:to>
    <xdr:cxnSp macro="">
      <xdr:nvCxnSpPr>
        <xdr:cNvPr id="376" name="直線コネクタ 375"/>
        <xdr:cNvCxnSpPr/>
      </xdr:nvCxnSpPr>
      <xdr:spPr>
        <a:xfrm>
          <a:off x="6972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81" name="n_1mainValue【福祉施設】&#10;一人当たり面積"/>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382" name="n_2mainValue【福祉施設】&#10;一人当たり面積"/>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63698</xdr:rowOff>
    </xdr:from>
    <xdr:ext cx="469744" cy="259045"/>
    <xdr:sp macro="" textlink="">
      <xdr:nvSpPr>
        <xdr:cNvPr id="383" name="n_3mainValue【福祉施設】&#10;一人当たり面積"/>
        <xdr:cNvSpPr txBox="1"/>
      </xdr:nvSpPr>
      <xdr:spPr>
        <a:xfrm>
          <a:off x="7626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63698</xdr:rowOff>
    </xdr:from>
    <xdr:ext cx="469744" cy="259045"/>
    <xdr:sp macro="" textlink="">
      <xdr:nvSpPr>
        <xdr:cNvPr id="384" name="n_4mainValue【福祉施設】&#10;一人当たり面積"/>
        <xdr:cNvSpPr txBox="1"/>
      </xdr:nvSpPr>
      <xdr:spPr>
        <a:xfrm>
          <a:off x="6737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26" name="楕円 425"/>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427" name="【市民会館】&#10;有形固定資産減価償却率該当値テキスト"/>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28" name="楕円 427"/>
        <xdr:cNvSpPr/>
      </xdr:nvSpPr>
      <xdr:spPr>
        <a:xfrm>
          <a:off x="3746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133350</xdr:rowOff>
    </xdr:to>
    <xdr:cxnSp macro="">
      <xdr:nvCxnSpPr>
        <xdr:cNvPr id="429" name="直線コネクタ 428"/>
        <xdr:cNvCxnSpPr/>
      </xdr:nvCxnSpPr>
      <xdr:spPr>
        <a:xfrm>
          <a:off x="3797300" y="1793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10705</xdr:rowOff>
    </xdr:from>
    <xdr:to>
      <xdr:col>15</xdr:col>
      <xdr:colOff>101600</xdr:colOff>
      <xdr:row>104</xdr:row>
      <xdr:rowOff>112305</xdr:rowOff>
    </xdr:to>
    <xdr:sp macro="" textlink="">
      <xdr:nvSpPr>
        <xdr:cNvPr id="430" name="楕円 429"/>
        <xdr:cNvSpPr/>
      </xdr:nvSpPr>
      <xdr:spPr>
        <a:xfrm>
          <a:off x="2857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61505</xdr:rowOff>
    </xdr:from>
    <xdr:to>
      <xdr:col>19</xdr:col>
      <xdr:colOff>177800</xdr:colOff>
      <xdr:row>104</xdr:row>
      <xdr:rowOff>100693</xdr:rowOff>
    </xdr:to>
    <xdr:cxnSp macro="">
      <xdr:nvCxnSpPr>
        <xdr:cNvPr id="431" name="直線コネクタ 430"/>
        <xdr:cNvCxnSpPr/>
      </xdr:nvCxnSpPr>
      <xdr:spPr>
        <a:xfrm>
          <a:off x="2908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432" name="楕円 431"/>
        <xdr:cNvSpPr/>
      </xdr:nvSpPr>
      <xdr:spPr>
        <a:xfrm>
          <a:off x="1968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61505</xdr:rowOff>
    </xdr:to>
    <xdr:cxnSp macro="">
      <xdr:nvCxnSpPr>
        <xdr:cNvPr id="433" name="直線コネクタ 432"/>
        <xdr:cNvCxnSpPr/>
      </xdr:nvCxnSpPr>
      <xdr:spPr>
        <a:xfrm>
          <a:off x="2019300" y="178678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34" name="楕円 433"/>
        <xdr:cNvSpPr/>
      </xdr:nvSpPr>
      <xdr:spPr>
        <a:xfrm>
          <a:off x="107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37012</xdr:rowOff>
    </xdr:to>
    <xdr:cxnSp macro="">
      <xdr:nvCxnSpPr>
        <xdr:cNvPr id="435" name="直線コネクタ 434"/>
        <xdr:cNvCxnSpPr/>
      </xdr:nvCxnSpPr>
      <xdr:spPr>
        <a:xfrm>
          <a:off x="1130300" y="178384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40" name="n_1main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41" name="n_2main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442" name="n_3mainValue【市民会館】&#10;有形固定資産減価償却率"/>
        <xdr:cNvSpPr txBox="1"/>
      </xdr:nvSpPr>
      <xdr:spPr>
        <a:xfrm>
          <a:off x="1816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74947</xdr:rowOff>
    </xdr:from>
    <xdr:ext cx="405111" cy="259045"/>
    <xdr:sp macro="" textlink="">
      <xdr:nvSpPr>
        <xdr:cNvPr id="443" name="n_4mainValue【市民会館】&#10;有形固定資産減価償却率"/>
        <xdr:cNvSpPr txBox="1"/>
      </xdr:nvSpPr>
      <xdr:spPr>
        <a:xfrm>
          <a:off x="927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83" name="楕円 482"/>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160038</xdr:rowOff>
    </xdr:from>
    <xdr:ext cx="469744" cy="259045"/>
    <xdr:sp macro="" textlink="">
      <xdr:nvSpPr>
        <xdr:cNvPr id="484" name="【市民会館】&#10;一人当たり面積該当値テキスト"/>
        <xdr:cNvSpPr txBox="1"/>
      </xdr:nvSpPr>
      <xdr:spPr>
        <a:xfrm>
          <a:off x="10515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10161</xdr:rowOff>
    </xdr:from>
    <xdr:to>
      <xdr:col>50</xdr:col>
      <xdr:colOff>165100</xdr:colOff>
      <xdr:row>105</xdr:row>
      <xdr:rowOff>111761</xdr:rowOff>
    </xdr:to>
    <xdr:sp macro="" textlink="">
      <xdr:nvSpPr>
        <xdr:cNvPr id="485" name="楕円 484"/>
        <xdr:cNvSpPr/>
      </xdr:nvSpPr>
      <xdr:spPr>
        <a:xfrm>
          <a:off x="958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105</xdr:row>
      <xdr:rowOff>60961</xdr:rowOff>
    </xdr:to>
    <xdr:cxnSp macro="">
      <xdr:nvCxnSpPr>
        <xdr:cNvPr id="486" name="直線コネクタ 485"/>
        <xdr:cNvCxnSpPr/>
      </xdr:nvCxnSpPr>
      <xdr:spPr>
        <a:xfrm>
          <a:off x="9639300" y="18063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87" name="楕円 486"/>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60961</xdr:rowOff>
    </xdr:to>
    <xdr:cxnSp macro="">
      <xdr:nvCxnSpPr>
        <xdr:cNvPr id="488" name="直線コネクタ 487"/>
        <xdr:cNvCxnSpPr/>
      </xdr:nvCxnSpPr>
      <xdr:spPr>
        <a:xfrm>
          <a:off x="8750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10161</xdr:rowOff>
    </xdr:from>
    <xdr:to>
      <xdr:col>41</xdr:col>
      <xdr:colOff>101600</xdr:colOff>
      <xdr:row>105</xdr:row>
      <xdr:rowOff>111761</xdr:rowOff>
    </xdr:to>
    <xdr:sp macro="" textlink="">
      <xdr:nvSpPr>
        <xdr:cNvPr id="489" name="楕円 488"/>
        <xdr:cNvSpPr/>
      </xdr:nvSpPr>
      <xdr:spPr>
        <a:xfrm>
          <a:off x="781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60961</xdr:rowOff>
    </xdr:to>
    <xdr:cxnSp macro="">
      <xdr:nvCxnSpPr>
        <xdr:cNvPr id="490" name="直線コネクタ 489"/>
        <xdr:cNvCxnSpPr/>
      </xdr:nvCxnSpPr>
      <xdr:spPr>
        <a:xfrm flipV="1">
          <a:off x="7861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10161</xdr:rowOff>
    </xdr:from>
    <xdr:to>
      <xdr:col>36</xdr:col>
      <xdr:colOff>165100</xdr:colOff>
      <xdr:row>105</xdr:row>
      <xdr:rowOff>111761</xdr:rowOff>
    </xdr:to>
    <xdr:sp macro="" textlink="">
      <xdr:nvSpPr>
        <xdr:cNvPr id="491" name="楕円 490"/>
        <xdr:cNvSpPr/>
      </xdr:nvSpPr>
      <xdr:spPr>
        <a:xfrm>
          <a:off x="692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60961</xdr:rowOff>
    </xdr:from>
    <xdr:to>
      <xdr:col>41</xdr:col>
      <xdr:colOff>50800</xdr:colOff>
      <xdr:row>105</xdr:row>
      <xdr:rowOff>60961</xdr:rowOff>
    </xdr:to>
    <xdr:cxnSp macro="">
      <xdr:nvCxnSpPr>
        <xdr:cNvPr id="492" name="直線コネクタ 491"/>
        <xdr:cNvCxnSpPr/>
      </xdr:nvCxnSpPr>
      <xdr:spPr>
        <a:xfrm>
          <a:off x="6972300" y="18063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102888</xdr:rowOff>
    </xdr:from>
    <xdr:ext cx="469744" cy="259045"/>
    <xdr:sp macro="" textlink="">
      <xdr:nvSpPr>
        <xdr:cNvPr id="497" name="n_1mainValue【市民会館】&#10;一人当たり面積"/>
        <xdr:cNvSpPr txBox="1"/>
      </xdr:nvSpPr>
      <xdr:spPr>
        <a:xfrm>
          <a:off x="9391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498" name="n_2mainValue【市民会館】&#10;一人当たり面積"/>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102888</xdr:rowOff>
    </xdr:from>
    <xdr:ext cx="469744" cy="259045"/>
    <xdr:sp macro="" textlink="">
      <xdr:nvSpPr>
        <xdr:cNvPr id="499" name="n_3mainValue【市民会館】&#10;一人当たり面積"/>
        <xdr:cNvSpPr txBox="1"/>
      </xdr:nvSpPr>
      <xdr:spPr>
        <a:xfrm>
          <a:off x="7626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128288</xdr:rowOff>
    </xdr:from>
    <xdr:ext cx="469744" cy="259045"/>
    <xdr:sp macro="" textlink="">
      <xdr:nvSpPr>
        <xdr:cNvPr id="500" name="n_4mainValue【市民会館】&#10;一人当たり面積"/>
        <xdr:cNvSpPr txBox="1"/>
      </xdr:nvSpPr>
      <xdr:spPr>
        <a:xfrm>
          <a:off x="6737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541" name="楕円 540"/>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542" name="【一般廃棄物処理施設】&#10;有形固定資産減価償却率該当値テキスト"/>
        <xdr:cNvSpPr txBox="1"/>
      </xdr:nvSpPr>
      <xdr:spPr>
        <a:xfrm>
          <a:off x="16357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543" name="楕円 542"/>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80010</xdr:rowOff>
    </xdr:to>
    <xdr:cxnSp macro="">
      <xdr:nvCxnSpPr>
        <xdr:cNvPr id="544" name="直線コネクタ 543"/>
        <xdr:cNvCxnSpPr/>
      </xdr:nvCxnSpPr>
      <xdr:spPr>
        <a:xfrm>
          <a:off x="15481300" y="6713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545" name="楕円 544"/>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95250</xdr:rowOff>
    </xdr:to>
    <xdr:cxnSp macro="">
      <xdr:nvCxnSpPr>
        <xdr:cNvPr id="546" name="直線コネクタ 545"/>
        <xdr:cNvCxnSpPr/>
      </xdr:nvCxnSpPr>
      <xdr:spPr>
        <a:xfrm flipV="1">
          <a:off x="14592300" y="6713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47"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8"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49"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551" name="n_1mainValue【一般廃棄物処理施設】&#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552" name="n_2mainValue【一般廃棄物処理施設】&#10;有形固定資産減価償却率"/>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78" name="直線コネクタ 577"/>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79"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0" name="直線コネクタ 579"/>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1"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2" name="直線コネクタ 581"/>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83"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4" name="フローチャート: 判断 583"/>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5" name="フローチャート: 判断 584"/>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6" name="フローチャート: 判断 585"/>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87" name="フローチャート: 判断 586"/>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88" name="フローチャート: 判断 587"/>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79131</xdr:rowOff>
    </xdr:from>
    <xdr:to>
      <xdr:col>116</xdr:col>
      <xdr:colOff>114300</xdr:colOff>
      <xdr:row>41</xdr:row>
      <xdr:rowOff>9281</xdr:rowOff>
    </xdr:to>
    <xdr:sp macro="" textlink="">
      <xdr:nvSpPr>
        <xdr:cNvPr id="594" name="楕円 593"/>
        <xdr:cNvSpPr/>
      </xdr:nvSpPr>
      <xdr:spPr>
        <a:xfrm>
          <a:off x="22110700" y="69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102008</xdr:rowOff>
    </xdr:from>
    <xdr:ext cx="534377" cy="259045"/>
    <xdr:sp macro="" textlink="">
      <xdr:nvSpPr>
        <xdr:cNvPr id="595" name="【一般廃棄物処理施設】&#10;一人当たり有形固定資産（償却資産）額該当値テキスト"/>
        <xdr:cNvSpPr txBox="1"/>
      </xdr:nvSpPr>
      <xdr:spPr>
        <a:xfrm>
          <a:off x="22199600" y="67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80463</xdr:rowOff>
    </xdr:from>
    <xdr:to>
      <xdr:col>112</xdr:col>
      <xdr:colOff>38100</xdr:colOff>
      <xdr:row>41</xdr:row>
      <xdr:rowOff>10613</xdr:rowOff>
    </xdr:to>
    <xdr:sp macro="" textlink="">
      <xdr:nvSpPr>
        <xdr:cNvPr id="596" name="楕円 595"/>
        <xdr:cNvSpPr/>
      </xdr:nvSpPr>
      <xdr:spPr>
        <a:xfrm>
          <a:off x="212725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129931</xdr:rowOff>
    </xdr:from>
    <xdr:to>
      <xdr:col>116</xdr:col>
      <xdr:colOff>63500</xdr:colOff>
      <xdr:row>40</xdr:row>
      <xdr:rowOff>131263</xdr:rowOff>
    </xdr:to>
    <xdr:cxnSp macro="">
      <xdr:nvCxnSpPr>
        <xdr:cNvPr id="597" name="直線コネクタ 596"/>
        <xdr:cNvCxnSpPr/>
      </xdr:nvCxnSpPr>
      <xdr:spPr>
        <a:xfrm flipV="1">
          <a:off x="21323300" y="6987931"/>
          <a:ext cx="8382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105789</xdr:rowOff>
    </xdr:from>
    <xdr:to>
      <xdr:col>107</xdr:col>
      <xdr:colOff>101600</xdr:colOff>
      <xdr:row>41</xdr:row>
      <xdr:rowOff>35939</xdr:rowOff>
    </xdr:to>
    <xdr:sp macro="" textlink="">
      <xdr:nvSpPr>
        <xdr:cNvPr id="598" name="楕円 597"/>
        <xdr:cNvSpPr/>
      </xdr:nvSpPr>
      <xdr:spPr>
        <a:xfrm>
          <a:off x="20383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131263</xdr:rowOff>
    </xdr:from>
    <xdr:to>
      <xdr:col>111</xdr:col>
      <xdr:colOff>177800</xdr:colOff>
      <xdr:row>40</xdr:row>
      <xdr:rowOff>156589</xdr:rowOff>
    </xdr:to>
    <xdr:cxnSp macro="">
      <xdr:nvCxnSpPr>
        <xdr:cNvPr id="599" name="直線コネクタ 598"/>
        <xdr:cNvCxnSpPr/>
      </xdr:nvCxnSpPr>
      <xdr:spPr>
        <a:xfrm flipV="1">
          <a:off x="20434300" y="6989263"/>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00"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0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03"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27140</xdr:rowOff>
    </xdr:from>
    <xdr:ext cx="534377" cy="259045"/>
    <xdr:sp macro="" textlink="">
      <xdr:nvSpPr>
        <xdr:cNvPr id="604" name="n_1mainValue【一般廃棄物処理施設】&#10;一人当たり有形固定資産（償却資産）額"/>
        <xdr:cNvSpPr txBox="1"/>
      </xdr:nvSpPr>
      <xdr:spPr>
        <a:xfrm>
          <a:off x="21043411" y="67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52466</xdr:rowOff>
    </xdr:from>
    <xdr:ext cx="534377" cy="259045"/>
    <xdr:sp macro="" textlink="">
      <xdr:nvSpPr>
        <xdr:cNvPr id="605" name="n_2mainValue【一般廃棄物処理施設】&#10;一人当たり有形固定資産（償却資産）額"/>
        <xdr:cNvSpPr txBox="1"/>
      </xdr:nvSpPr>
      <xdr:spPr>
        <a:xfrm>
          <a:off x="201671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1" name="直線コネクタ 630"/>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2"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3" name="直線コネクタ 632"/>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5" name="直線コネクタ 63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36"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37" name="フローチャート: 判断 636"/>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39" name="フローチャート: 判断 638"/>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0" name="フローチャート: 判断 639"/>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647" name="楕円 646"/>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648"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649" name="楕円 648"/>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650" name="直線コネクタ 649"/>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51" name="楕円 650"/>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652" name="直線コネクタ 651"/>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653" name="楕円 652"/>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91440</xdr:rowOff>
    </xdr:to>
    <xdr:cxnSp macro="">
      <xdr:nvCxnSpPr>
        <xdr:cNvPr id="654" name="直線コネクタ 653"/>
        <xdr:cNvCxnSpPr/>
      </xdr:nvCxnSpPr>
      <xdr:spPr>
        <a:xfrm flipV="1">
          <a:off x="13703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61867</xdr:rowOff>
    </xdr:from>
    <xdr:to>
      <xdr:col>67</xdr:col>
      <xdr:colOff>101600</xdr:colOff>
      <xdr:row>61</xdr:row>
      <xdr:rowOff>163467</xdr:rowOff>
    </xdr:to>
    <xdr:sp macro="" textlink="">
      <xdr:nvSpPr>
        <xdr:cNvPr id="655" name="楕円 654"/>
        <xdr:cNvSpPr/>
      </xdr:nvSpPr>
      <xdr:spPr>
        <a:xfrm>
          <a:off x="12763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112667</xdr:rowOff>
    </xdr:to>
    <xdr:cxnSp macro="">
      <xdr:nvCxnSpPr>
        <xdr:cNvPr id="656" name="直線コネクタ 655"/>
        <xdr:cNvCxnSpPr/>
      </xdr:nvCxnSpPr>
      <xdr:spPr>
        <a:xfrm flipV="1">
          <a:off x="12814300" y="105498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5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5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661"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2"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663" name="n_3mainValue【保健センター・保健所】&#10;有形固定資産減価償却率"/>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154594</xdr:rowOff>
    </xdr:from>
    <xdr:ext cx="405111" cy="259045"/>
    <xdr:sp macro="" textlink="">
      <xdr:nvSpPr>
        <xdr:cNvPr id="664" name="n_4mainValue【保健センター・保健所】&#10;有形固定資産減価償却率"/>
        <xdr:cNvSpPr txBox="1"/>
      </xdr:nvSpPr>
      <xdr:spPr>
        <a:xfrm>
          <a:off x="12611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88" name="直線コネクタ 687"/>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9"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0" name="直線コネクタ 689"/>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1"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2" name="直線コネクタ 69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3"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4" name="フローチャート: 判断 69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5" name="フローチャート: 判断 69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6" name="フローチャート: 判断 69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7" name="フローチャート: 判断 69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98" name="フローチャート: 判断 697"/>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704" name="楕円 703"/>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705"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706" name="楕円 705"/>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707" name="直線コネクタ 706"/>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708" name="楕円 707"/>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26670</xdr:rowOff>
    </xdr:from>
    <xdr:to>
      <xdr:col>111</xdr:col>
      <xdr:colOff>177800</xdr:colOff>
      <xdr:row>64</xdr:row>
      <xdr:rowOff>26670</xdr:rowOff>
    </xdr:to>
    <xdr:cxnSp macro="">
      <xdr:nvCxnSpPr>
        <xdr:cNvPr id="709" name="直線コネクタ 708"/>
        <xdr:cNvCxnSpPr/>
      </xdr:nvCxnSpPr>
      <xdr:spPr>
        <a:xfrm>
          <a:off x="20434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0" name="楕円 709"/>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26670</xdr:rowOff>
    </xdr:to>
    <xdr:cxnSp macro="">
      <xdr:nvCxnSpPr>
        <xdr:cNvPr id="711" name="直線コネクタ 710"/>
        <xdr:cNvCxnSpPr/>
      </xdr:nvCxnSpPr>
      <xdr:spPr>
        <a:xfrm>
          <a:off x="19545300" y="10972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93980</xdr:rowOff>
    </xdr:from>
    <xdr:to>
      <xdr:col>98</xdr:col>
      <xdr:colOff>38100</xdr:colOff>
      <xdr:row>64</xdr:row>
      <xdr:rowOff>24130</xdr:rowOff>
    </xdr:to>
    <xdr:sp macro="" textlink="">
      <xdr:nvSpPr>
        <xdr:cNvPr id="712" name="楕円 711"/>
        <xdr:cNvSpPr/>
      </xdr:nvSpPr>
      <xdr:spPr>
        <a:xfrm>
          <a:off x="18605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144780</xdr:rowOff>
    </xdr:from>
    <xdr:to>
      <xdr:col>102</xdr:col>
      <xdr:colOff>114300</xdr:colOff>
      <xdr:row>64</xdr:row>
      <xdr:rowOff>0</xdr:rowOff>
    </xdr:to>
    <xdr:cxnSp macro="">
      <xdr:nvCxnSpPr>
        <xdr:cNvPr id="713" name="直線コネクタ 712"/>
        <xdr:cNvCxnSpPr/>
      </xdr:nvCxnSpPr>
      <xdr:spPr>
        <a:xfrm>
          <a:off x="18656300" y="10946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14"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15"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17"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718"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719" name="n_2mainValue【保健センター・保健所】&#10;一人当たり面積"/>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0"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15257</xdr:rowOff>
    </xdr:from>
    <xdr:ext cx="469744" cy="259045"/>
    <xdr:sp macro="" textlink="">
      <xdr:nvSpPr>
        <xdr:cNvPr id="721" name="n_4mainValue【保健センター・保健所】&#10;一人当たり面積"/>
        <xdr:cNvSpPr txBox="1"/>
      </xdr:nvSpPr>
      <xdr:spPr>
        <a:xfrm>
          <a:off x="18421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46" name="直線コネクタ 74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4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48" name="直線コネクタ 74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4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0" name="直線コネクタ 74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フローチャート: 判断 75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3" name="フローチャート: 判断 75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4" name="フローチャート: 判断 75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5" name="フローチャート: 判断 75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56" name="フローチャート: 判断 755"/>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762" name="楕円 761"/>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763" name="【消防施設】&#10;有形固定資産減価償却率該当値テキスト"/>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764" name="楕円 763"/>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152400</xdr:rowOff>
    </xdr:to>
    <xdr:cxnSp macro="">
      <xdr:nvCxnSpPr>
        <xdr:cNvPr id="765" name="直線コネクタ 764"/>
        <xdr:cNvCxnSpPr/>
      </xdr:nvCxnSpPr>
      <xdr:spPr>
        <a:xfrm>
          <a:off x="15481300" y="14182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766" name="楕円 765"/>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123825</xdr:rowOff>
    </xdr:to>
    <xdr:cxnSp macro="">
      <xdr:nvCxnSpPr>
        <xdr:cNvPr id="767" name="直線コネクタ 766"/>
        <xdr:cNvCxnSpPr/>
      </xdr:nvCxnSpPr>
      <xdr:spPr>
        <a:xfrm>
          <a:off x="14592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68" name="楕円 767"/>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95250</xdr:rowOff>
    </xdr:to>
    <xdr:cxnSp macro="">
      <xdr:nvCxnSpPr>
        <xdr:cNvPr id="769" name="直線コネクタ 768"/>
        <xdr:cNvCxnSpPr/>
      </xdr:nvCxnSpPr>
      <xdr:spPr>
        <a:xfrm flipV="1">
          <a:off x="13703300" y="14150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0"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1"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2"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73"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774" name="n_1mainValue【消防施設】&#10;有形固定資産減価償却率"/>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775" name="n_2mainValue【消防施設】&#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776" name="n_3mainValue【消防施設】&#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0" name="直線コネクタ 799"/>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2" name="直線コネクタ 80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3"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04" name="直線コネクタ 803"/>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05"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6" name="フローチャート: 判断 80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07" name="フローチャート: 判断 80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08" name="フローチャート: 判断 807"/>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09" name="フローチャート: 判断 80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0" name="フローチャート: 判断 809"/>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816" name="楕円 815"/>
        <xdr:cNvSpPr/>
      </xdr:nvSpPr>
      <xdr:spPr>
        <a:xfrm>
          <a:off x="22110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59706</xdr:rowOff>
    </xdr:from>
    <xdr:ext cx="469744" cy="259045"/>
    <xdr:sp macro="" textlink="">
      <xdr:nvSpPr>
        <xdr:cNvPr id="817" name="【消防施設】&#10;一人当たり面積該当値テキスト"/>
        <xdr:cNvSpPr txBox="1"/>
      </xdr:nvSpPr>
      <xdr:spPr>
        <a:xfrm>
          <a:off x="22199600" y="146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116839</xdr:rowOff>
    </xdr:from>
    <xdr:to>
      <xdr:col>112</xdr:col>
      <xdr:colOff>38100</xdr:colOff>
      <xdr:row>86</xdr:row>
      <xdr:rowOff>46989</xdr:rowOff>
    </xdr:to>
    <xdr:sp macro="" textlink="">
      <xdr:nvSpPr>
        <xdr:cNvPr id="818" name="楕円 817"/>
        <xdr:cNvSpPr/>
      </xdr:nvSpPr>
      <xdr:spPr>
        <a:xfrm>
          <a:off x="21272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85</xdr:row>
      <xdr:rowOff>167639</xdr:rowOff>
    </xdr:to>
    <xdr:cxnSp macro="">
      <xdr:nvCxnSpPr>
        <xdr:cNvPr id="819" name="直線コネクタ 818"/>
        <xdr:cNvCxnSpPr/>
      </xdr:nvCxnSpPr>
      <xdr:spPr>
        <a:xfrm>
          <a:off x="21323300" y="14740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160020</xdr:rowOff>
    </xdr:from>
    <xdr:to>
      <xdr:col>107</xdr:col>
      <xdr:colOff>101600</xdr:colOff>
      <xdr:row>86</xdr:row>
      <xdr:rowOff>90170</xdr:rowOff>
    </xdr:to>
    <xdr:sp macro="" textlink="">
      <xdr:nvSpPr>
        <xdr:cNvPr id="820" name="楕円 819"/>
        <xdr:cNvSpPr/>
      </xdr:nvSpPr>
      <xdr:spPr>
        <a:xfrm>
          <a:off x="20383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86</xdr:row>
      <xdr:rowOff>39370</xdr:rowOff>
    </xdr:to>
    <xdr:cxnSp macro="">
      <xdr:nvCxnSpPr>
        <xdr:cNvPr id="821" name="直線コネクタ 820"/>
        <xdr:cNvCxnSpPr/>
      </xdr:nvCxnSpPr>
      <xdr:spPr>
        <a:xfrm flipV="1">
          <a:off x="20434300" y="1474088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161289</xdr:rowOff>
    </xdr:from>
    <xdr:to>
      <xdr:col>102</xdr:col>
      <xdr:colOff>165100</xdr:colOff>
      <xdr:row>86</xdr:row>
      <xdr:rowOff>91439</xdr:rowOff>
    </xdr:to>
    <xdr:sp macro="" textlink="">
      <xdr:nvSpPr>
        <xdr:cNvPr id="822" name="楕円 821"/>
        <xdr:cNvSpPr/>
      </xdr:nvSpPr>
      <xdr:spPr>
        <a:xfrm>
          <a:off x="19494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39370</xdr:rowOff>
    </xdr:from>
    <xdr:to>
      <xdr:col>107</xdr:col>
      <xdr:colOff>50800</xdr:colOff>
      <xdr:row>86</xdr:row>
      <xdr:rowOff>40639</xdr:rowOff>
    </xdr:to>
    <xdr:cxnSp macro="">
      <xdr:nvCxnSpPr>
        <xdr:cNvPr id="823" name="直線コネクタ 822"/>
        <xdr:cNvCxnSpPr/>
      </xdr:nvCxnSpPr>
      <xdr:spPr>
        <a:xfrm flipV="1">
          <a:off x="19545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4"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25"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2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27"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38116</xdr:rowOff>
    </xdr:from>
    <xdr:ext cx="469744" cy="259045"/>
    <xdr:sp macro="" textlink="">
      <xdr:nvSpPr>
        <xdr:cNvPr id="828" name="n_1mainValue【消防施設】&#10;一人当たり面積"/>
        <xdr:cNvSpPr txBox="1"/>
      </xdr:nvSpPr>
      <xdr:spPr>
        <a:xfrm>
          <a:off x="21075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81297</xdr:rowOff>
    </xdr:from>
    <xdr:ext cx="469744" cy="259045"/>
    <xdr:sp macro="" textlink="">
      <xdr:nvSpPr>
        <xdr:cNvPr id="829" name="n_2mainValue【消防施設】&#10;一人当たり面積"/>
        <xdr:cNvSpPr txBox="1"/>
      </xdr:nvSpPr>
      <xdr:spPr>
        <a:xfrm>
          <a:off x="201994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82566</xdr:rowOff>
    </xdr:from>
    <xdr:ext cx="469744" cy="259045"/>
    <xdr:sp macro="" textlink="">
      <xdr:nvSpPr>
        <xdr:cNvPr id="830" name="n_3mainValue【消防施設】&#10;一人当たり面積"/>
        <xdr:cNvSpPr txBox="1"/>
      </xdr:nvSpPr>
      <xdr:spPr>
        <a:xfrm>
          <a:off x="19310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56" name="直線コネクタ 85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5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58" name="直線コネクタ 85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0" name="直線コネクタ 8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1"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2" name="フローチャート: 判断 86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3" name="フローチャート: 判断 86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64" name="フローチャート: 判断 86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65" name="フローチャート: 判断 86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66" name="フローチャート: 判断 865"/>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872" name="楕円 871"/>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873" name="【庁舎】&#10;有形固定資産減価償却率該当値テキスト"/>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74" name="楕円 873"/>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106</xdr:row>
      <xdr:rowOff>12519</xdr:rowOff>
    </xdr:to>
    <xdr:cxnSp macro="">
      <xdr:nvCxnSpPr>
        <xdr:cNvPr id="875" name="直線コネクタ 874"/>
        <xdr:cNvCxnSpPr/>
      </xdr:nvCxnSpPr>
      <xdr:spPr>
        <a:xfrm flipV="1">
          <a:off x="15481300" y="17537974"/>
          <a:ext cx="8382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876" name="楕円 875"/>
        <xdr:cNvSpPr/>
      </xdr:nvSpPr>
      <xdr:spPr>
        <a:xfrm>
          <a:off x="14541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32113</xdr:rowOff>
    </xdr:to>
    <xdr:cxnSp macro="">
      <xdr:nvCxnSpPr>
        <xdr:cNvPr id="877" name="直線コネクタ 876"/>
        <xdr:cNvCxnSpPr/>
      </xdr:nvCxnSpPr>
      <xdr:spPr>
        <a:xfrm flipV="1">
          <a:off x="14592300" y="1818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78" name="楕円 877"/>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32113</xdr:rowOff>
    </xdr:to>
    <xdr:cxnSp macro="">
      <xdr:nvCxnSpPr>
        <xdr:cNvPr id="879" name="直線コネクタ 878"/>
        <xdr:cNvCxnSpPr/>
      </xdr:nvCxnSpPr>
      <xdr:spPr>
        <a:xfrm>
          <a:off x="13703300" y="181698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880" name="楕円 879"/>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9252</xdr:rowOff>
    </xdr:to>
    <xdr:cxnSp macro="">
      <xdr:nvCxnSpPr>
        <xdr:cNvPr id="881" name="直線コネクタ 880"/>
        <xdr:cNvCxnSpPr/>
      </xdr:nvCxnSpPr>
      <xdr:spPr>
        <a:xfrm flipV="1">
          <a:off x="12814300" y="181698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82"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83"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84"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85"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86" name="n_1mainValue【庁舎】&#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887" name="n_2mainValue【庁舎】&#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88" name="n_3mainValue【庁舎】&#10;有形固定資産減価償却率"/>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889" name="n_4mainValue【庁舎】&#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1" name="直線コネクタ 910"/>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3" name="直線コネクタ 91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14"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15" name="直線コネクタ 91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16"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17" name="フローチャート: 判断 916"/>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18" name="フローチャート: 判断 91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19" name="フローチャート: 判断 91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0" name="フローチャート: 判断 919"/>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21" name="フローチャート: 判断 920"/>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91694</xdr:rowOff>
    </xdr:from>
    <xdr:to>
      <xdr:col>116</xdr:col>
      <xdr:colOff>114300</xdr:colOff>
      <xdr:row>103</xdr:row>
      <xdr:rowOff>21844</xdr:rowOff>
    </xdr:to>
    <xdr:sp macro="" textlink="">
      <xdr:nvSpPr>
        <xdr:cNvPr id="927" name="楕円 926"/>
        <xdr:cNvSpPr/>
      </xdr:nvSpPr>
      <xdr:spPr>
        <a:xfrm>
          <a:off x="221107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114571</xdr:rowOff>
    </xdr:from>
    <xdr:ext cx="469744" cy="259045"/>
    <xdr:sp macro="" textlink="">
      <xdr:nvSpPr>
        <xdr:cNvPr id="928" name="【庁舎】&#10;一人当たり面積該当値テキスト"/>
        <xdr:cNvSpPr txBox="1"/>
      </xdr:nvSpPr>
      <xdr:spPr>
        <a:xfrm>
          <a:off x="22199600"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929" name="楕円 928"/>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142494</xdr:rowOff>
    </xdr:from>
    <xdr:to>
      <xdr:col>116</xdr:col>
      <xdr:colOff>63500</xdr:colOff>
      <xdr:row>104</xdr:row>
      <xdr:rowOff>110489</xdr:rowOff>
    </xdr:to>
    <xdr:cxnSp macro="">
      <xdr:nvCxnSpPr>
        <xdr:cNvPr id="930" name="直線コネクタ 929"/>
        <xdr:cNvCxnSpPr/>
      </xdr:nvCxnSpPr>
      <xdr:spPr>
        <a:xfrm flipV="1">
          <a:off x="21323300" y="17630394"/>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31" name="楕円 930"/>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110489</xdr:rowOff>
    </xdr:to>
    <xdr:cxnSp macro="">
      <xdr:nvCxnSpPr>
        <xdr:cNvPr id="932" name="直線コネクタ 931"/>
        <xdr:cNvCxnSpPr/>
      </xdr:nvCxnSpPr>
      <xdr:spPr>
        <a:xfrm>
          <a:off x="20434300" y="179390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57404</xdr:rowOff>
    </xdr:from>
    <xdr:to>
      <xdr:col>102</xdr:col>
      <xdr:colOff>165100</xdr:colOff>
      <xdr:row>104</xdr:row>
      <xdr:rowOff>159004</xdr:rowOff>
    </xdr:to>
    <xdr:sp macro="" textlink="">
      <xdr:nvSpPr>
        <xdr:cNvPr id="933" name="楕円 932"/>
        <xdr:cNvSpPr/>
      </xdr:nvSpPr>
      <xdr:spPr>
        <a:xfrm>
          <a:off x="19494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108204</xdr:rowOff>
    </xdr:to>
    <xdr:cxnSp macro="">
      <xdr:nvCxnSpPr>
        <xdr:cNvPr id="934" name="直線コネクタ 933"/>
        <xdr:cNvCxnSpPr/>
      </xdr:nvCxnSpPr>
      <xdr:spPr>
        <a:xfrm>
          <a:off x="19545300" y="1793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61976</xdr:rowOff>
    </xdr:from>
    <xdr:to>
      <xdr:col>98</xdr:col>
      <xdr:colOff>38100</xdr:colOff>
      <xdr:row>104</xdr:row>
      <xdr:rowOff>163576</xdr:rowOff>
    </xdr:to>
    <xdr:sp macro="" textlink="">
      <xdr:nvSpPr>
        <xdr:cNvPr id="935" name="楕円 934"/>
        <xdr:cNvSpPr/>
      </xdr:nvSpPr>
      <xdr:spPr>
        <a:xfrm>
          <a:off x="18605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108204</xdr:rowOff>
    </xdr:from>
    <xdr:to>
      <xdr:col>102</xdr:col>
      <xdr:colOff>114300</xdr:colOff>
      <xdr:row>104</xdr:row>
      <xdr:rowOff>112776</xdr:rowOff>
    </xdr:to>
    <xdr:cxnSp macro="">
      <xdr:nvCxnSpPr>
        <xdr:cNvPr id="936" name="直線コネクタ 935"/>
        <xdr:cNvCxnSpPr/>
      </xdr:nvCxnSpPr>
      <xdr:spPr>
        <a:xfrm flipV="1">
          <a:off x="18656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37"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38"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39"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940"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941" name="n_1mainValue【庁舎】&#10;一人当たり面積"/>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42" name="n_2main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150131</xdr:rowOff>
    </xdr:from>
    <xdr:ext cx="469744" cy="259045"/>
    <xdr:sp macro="" textlink="">
      <xdr:nvSpPr>
        <xdr:cNvPr id="943" name="n_3mainValue【庁舎】&#10;一人当たり面積"/>
        <xdr:cNvSpPr txBox="1"/>
      </xdr:nvSpPr>
      <xdr:spPr>
        <a:xfrm>
          <a:off x="19310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8653</xdr:rowOff>
    </xdr:from>
    <xdr:ext cx="469744" cy="259045"/>
    <xdr:sp macro="" textlink="">
      <xdr:nvSpPr>
        <xdr:cNvPr id="944" name="n_4mainValue【庁舎】&#10;一人当たり面積"/>
        <xdr:cNvSpPr txBox="1"/>
      </xdr:nvSpPr>
      <xdr:spPr>
        <a:xfrm>
          <a:off x="18421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類似団体内平均値と比較して、特に有形固定資産減価償却率が高くなっている施設は、体育館・プール、保健センター・保健所となっている。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体育館・プールは、大半の施設で建築から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年以上が経過しているため、類似団体内平均値を上回っている。将来的には、体育館の移転や市民プールの集約等により指標は低下するものと見込まれる。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保健センターは、建築から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年以上が経過しているため、類似団体内平均値を上回っている。今後は、施設の利用状況等を勘案する中で施設のあり方を検討していく。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庁舎については、庁舎整備事業の実施に伴い有形固定資産減価償却率が減少し、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元年度より類似団体内平均値と比較し特に低くなっている。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また、「一人当たり面積」が県平均・類似団体内順位より高くなっている図書館は利用状況等を勘案しながら施設のあり方について検討をしていく。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年度をピークに低下傾向である。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今後とも市民の定住を促進することや、企業誘致を促進することなどによる収入源の確保（基準財政収入額の増加）に努める。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97367</xdr:rowOff>
    </xdr:to>
    <xdr:cxnSp macro="">
      <xdr:nvCxnSpPr>
        <xdr:cNvPr id="75" name="直線コネクタ 74"/>
        <xdr:cNvCxnSpPr/>
      </xdr:nvCxnSpPr>
      <xdr:spPr>
        <a:xfrm>
          <a:off x="2336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77258</xdr:rowOff>
    </xdr:to>
    <xdr:cxnSp macro="">
      <xdr:nvCxnSpPr>
        <xdr:cNvPr id="78" name="直線コネクタ 77"/>
        <xdr:cNvCxnSpPr/>
      </xdr:nvCxnSpPr>
      <xdr:spPr>
        <a:xfrm>
          <a:off x="1447800" y="676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26458</xdr:rowOff>
    </xdr:from>
    <xdr:to>
      <xdr:col>11</xdr:col>
      <xdr:colOff>82550</xdr:colOff>
      <xdr:row>39</xdr:row>
      <xdr:rowOff>128058</xdr:rowOff>
    </xdr:to>
    <xdr:sp macro="" textlink="">
      <xdr:nvSpPr>
        <xdr:cNvPr id="94" name="楕円 93"/>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138235</xdr:rowOff>
    </xdr:from>
    <xdr:ext cx="762000" cy="259045"/>
    <xdr:sp macro="" textlink="">
      <xdr:nvSpPr>
        <xdr:cNvPr id="95" name="テキスト ボックス 94"/>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経常経費に充当した一般財源は、扶助費、物件費、公債費等で増加した影響により昨年度より増加した。</a:t>
          </a:r>
        </a:p>
        <a:p>
          <a:r>
            <a:rPr kumimoji="1" lang="ja-JP" altLang="en-US" sz="1100">
              <a:latin typeface="ＭＳ Ｐゴシック" panose="020B0600070205080204" pitchFamily="50" charset="-128"/>
              <a:ea typeface="ＭＳ Ｐゴシック" panose="020B0600070205080204" pitchFamily="50" charset="-128"/>
            </a:rPr>
            <a:t>一方、経常一般財源総額は、地方税、地方特例交付金等の増加により昨年度より増加した。</a:t>
          </a:r>
        </a:p>
        <a:p>
          <a:r>
            <a:rPr kumimoji="1" lang="ja-JP" altLang="en-US" sz="1100">
              <a:latin typeface="ＭＳ Ｐゴシック" panose="020B0600070205080204" pitchFamily="50" charset="-128"/>
              <a:ea typeface="ＭＳ Ｐゴシック" panose="020B0600070205080204" pitchFamily="50" charset="-128"/>
            </a:rPr>
            <a:t>結果として、経常一般財源総額は増加したが、それ以上に経常経費に充当した一般財源が増加したことにより、経常収支比率は昨年度より悪化した。</a:t>
          </a:r>
        </a:p>
        <a:p>
          <a:r>
            <a:rPr kumimoji="1" lang="ja-JP" altLang="en-US" sz="1100">
              <a:latin typeface="ＭＳ Ｐゴシック" panose="020B0600070205080204" pitchFamily="50" charset="-128"/>
              <a:ea typeface="ＭＳ Ｐゴシック" panose="020B0600070205080204" pitchFamily="50" charset="-128"/>
            </a:rPr>
            <a:t>今後は、公債費や扶助費等が増加するものと見込まれ、財政構造の硬直化が進むことが考えられる。このような状況の中、既存施設・既存事業の統廃合を進める必要があり、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61</xdr:row>
      <xdr:rowOff>37338</xdr:rowOff>
    </xdr:to>
    <xdr:cxnSp macro="">
      <xdr:nvCxnSpPr>
        <xdr:cNvPr id="130" name="直線コネクタ 129"/>
        <xdr:cNvCxnSpPr/>
      </xdr:nvCxnSpPr>
      <xdr:spPr>
        <a:xfrm>
          <a:off x="4114800" y="1040409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60</xdr:row>
      <xdr:rowOff>136398</xdr:rowOff>
    </xdr:to>
    <xdr:cxnSp macro="">
      <xdr:nvCxnSpPr>
        <xdr:cNvPr id="133" name="直線コネクタ 132"/>
        <xdr:cNvCxnSpPr/>
      </xdr:nvCxnSpPr>
      <xdr:spPr>
        <a:xfrm flipV="1">
          <a:off x="3225800" y="104040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136398</xdr:rowOff>
    </xdr:to>
    <xdr:cxnSp macro="">
      <xdr:nvCxnSpPr>
        <xdr:cNvPr id="136" name="直線コネクタ 135"/>
        <xdr:cNvCxnSpPr/>
      </xdr:nvCxnSpPr>
      <xdr:spPr>
        <a:xfrm>
          <a:off x="2336800" y="1035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68834</xdr:rowOff>
    </xdr:to>
    <xdr:cxnSp macro="">
      <xdr:nvCxnSpPr>
        <xdr:cNvPr id="139" name="直線コネクタ 138"/>
        <xdr:cNvCxnSpPr/>
      </xdr:nvCxnSpPr>
      <xdr:spPr>
        <a:xfrm>
          <a:off x="1447800" y="10114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1" name="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5" name="楕円 154"/>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6" name="テキスト ボックス 155"/>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119634</xdr:rowOff>
    </xdr:from>
    <xdr:to>
      <xdr:col>7</xdr:col>
      <xdr:colOff>31750</xdr:colOff>
      <xdr:row>59</xdr:row>
      <xdr:rowOff>49784</xdr:rowOff>
    </xdr:to>
    <xdr:sp macro="" textlink="">
      <xdr:nvSpPr>
        <xdr:cNvPr id="157" name="楕円 156"/>
        <xdr:cNvSpPr/>
      </xdr:nvSpPr>
      <xdr:spPr>
        <a:xfrm>
          <a:off x="1397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59961</xdr:rowOff>
    </xdr:from>
    <xdr:ext cx="762000" cy="259045"/>
    <xdr:sp macro="" textlink="">
      <xdr:nvSpPr>
        <xdr:cNvPr id="158" name="テキスト ボックス 157"/>
        <xdr:cNvSpPr txBox="1"/>
      </xdr:nvSpPr>
      <xdr:spPr>
        <a:xfrm>
          <a:off x="1066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人件費は、職員給与費等において減少したが、退職金の増加により前年度より増加した。</a:t>
          </a:r>
        </a:p>
        <a:p>
          <a:r>
            <a:rPr kumimoji="1" lang="ja-JP" altLang="en-US" sz="1300">
              <a:latin typeface="ＭＳ Ｐゴシック" panose="020B0600070205080204" pitchFamily="50" charset="-128"/>
              <a:ea typeface="ＭＳ Ｐゴシック" panose="020B0600070205080204" pitchFamily="50" charset="-128"/>
            </a:rPr>
            <a:t>物件費は、行政事務電算化推進事業（庁舎整備関連）や庁舎整備事業に係る委託料などによる支出が増え、前年度よりも増加した。</a:t>
          </a:r>
        </a:p>
        <a:p>
          <a:r>
            <a:rPr kumimoji="1" lang="ja-JP" altLang="en-US" sz="1300">
              <a:latin typeface="ＭＳ Ｐゴシック" panose="020B0600070205080204" pitchFamily="50" charset="-128"/>
              <a:ea typeface="ＭＳ Ｐゴシック" panose="020B0600070205080204" pitchFamily="50" charset="-128"/>
            </a:rPr>
            <a:t>今後は、公共施設の統廃合を進めて、維持管理費等の節減を図っていく。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139384</xdr:rowOff>
    </xdr:from>
    <xdr:to>
      <xdr:col>23</xdr:col>
      <xdr:colOff>133350</xdr:colOff>
      <xdr:row>82</xdr:row>
      <xdr:rowOff>163407</xdr:rowOff>
    </xdr:to>
    <xdr:cxnSp macro="">
      <xdr:nvCxnSpPr>
        <xdr:cNvPr id="191" name="直線コネクタ 190"/>
        <xdr:cNvCxnSpPr/>
      </xdr:nvCxnSpPr>
      <xdr:spPr>
        <a:xfrm>
          <a:off x="4114800" y="14198284"/>
          <a:ext cx="8382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107696</xdr:rowOff>
    </xdr:from>
    <xdr:to>
      <xdr:col>19</xdr:col>
      <xdr:colOff>133350</xdr:colOff>
      <xdr:row>82</xdr:row>
      <xdr:rowOff>139384</xdr:rowOff>
    </xdr:to>
    <xdr:cxnSp macro="">
      <xdr:nvCxnSpPr>
        <xdr:cNvPr id="194" name="直線コネクタ 193"/>
        <xdr:cNvCxnSpPr/>
      </xdr:nvCxnSpPr>
      <xdr:spPr>
        <a:xfrm>
          <a:off x="3225800" y="1416659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94492</xdr:rowOff>
    </xdr:from>
    <xdr:to>
      <xdr:col>15</xdr:col>
      <xdr:colOff>82550</xdr:colOff>
      <xdr:row>82</xdr:row>
      <xdr:rowOff>107696</xdr:rowOff>
    </xdr:to>
    <xdr:cxnSp macro="">
      <xdr:nvCxnSpPr>
        <xdr:cNvPr id="197" name="直線コネクタ 196"/>
        <xdr:cNvCxnSpPr/>
      </xdr:nvCxnSpPr>
      <xdr:spPr>
        <a:xfrm>
          <a:off x="2336800" y="14153392"/>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94492</xdr:rowOff>
    </xdr:from>
    <xdr:to>
      <xdr:col>11</xdr:col>
      <xdr:colOff>31750</xdr:colOff>
      <xdr:row>82</xdr:row>
      <xdr:rowOff>123430</xdr:rowOff>
    </xdr:to>
    <xdr:cxnSp macro="">
      <xdr:nvCxnSpPr>
        <xdr:cNvPr id="200" name="直線コネクタ 199"/>
        <xdr:cNvCxnSpPr/>
      </xdr:nvCxnSpPr>
      <xdr:spPr>
        <a:xfrm flipV="1">
          <a:off x="1447800" y="14153392"/>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112607</xdr:rowOff>
    </xdr:from>
    <xdr:to>
      <xdr:col>23</xdr:col>
      <xdr:colOff>184150</xdr:colOff>
      <xdr:row>83</xdr:row>
      <xdr:rowOff>42757</xdr:rowOff>
    </xdr:to>
    <xdr:sp macro="" textlink="">
      <xdr:nvSpPr>
        <xdr:cNvPr id="210" name="楕円 209"/>
        <xdr:cNvSpPr/>
      </xdr:nvSpPr>
      <xdr:spPr>
        <a:xfrm>
          <a:off x="4902200" y="141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129134</xdr:rowOff>
    </xdr:from>
    <xdr:ext cx="762000" cy="259045"/>
    <xdr:sp macro="" textlink="">
      <xdr:nvSpPr>
        <xdr:cNvPr id="211" name="人件費・物件費等の状況該当値テキスト"/>
        <xdr:cNvSpPr txBox="1"/>
      </xdr:nvSpPr>
      <xdr:spPr>
        <a:xfrm>
          <a:off x="5041900" y="1401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88584</xdr:rowOff>
    </xdr:from>
    <xdr:to>
      <xdr:col>19</xdr:col>
      <xdr:colOff>184150</xdr:colOff>
      <xdr:row>83</xdr:row>
      <xdr:rowOff>18734</xdr:rowOff>
    </xdr:to>
    <xdr:sp macro="" textlink="">
      <xdr:nvSpPr>
        <xdr:cNvPr id="212" name="楕円 211"/>
        <xdr:cNvSpPr/>
      </xdr:nvSpPr>
      <xdr:spPr>
        <a:xfrm>
          <a:off x="4064000" y="14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28911</xdr:rowOff>
    </xdr:from>
    <xdr:ext cx="736600" cy="259045"/>
    <xdr:sp macro="" textlink="">
      <xdr:nvSpPr>
        <xdr:cNvPr id="213" name="テキスト ボックス 212"/>
        <xdr:cNvSpPr txBox="1"/>
      </xdr:nvSpPr>
      <xdr:spPr>
        <a:xfrm>
          <a:off x="3733800" y="1391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56896</xdr:rowOff>
    </xdr:from>
    <xdr:to>
      <xdr:col>15</xdr:col>
      <xdr:colOff>133350</xdr:colOff>
      <xdr:row>82</xdr:row>
      <xdr:rowOff>158496</xdr:rowOff>
    </xdr:to>
    <xdr:sp macro="" textlink="">
      <xdr:nvSpPr>
        <xdr:cNvPr id="214" name="楕円 213"/>
        <xdr:cNvSpPr/>
      </xdr:nvSpPr>
      <xdr:spPr>
        <a:xfrm>
          <a:off x="3175000" y="141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168673</xdr:rowOff>
    </xdr:from>
    <xdr:ext cx="762000" cy="259045"/>
    <xdr:sp macro="" textlink="">
      <xdr:nvSpPr>
        <xdr:cNvPr id="215" name="テキスト ボックス 214"/>
        <xdr:cNvSpPr txBox="1"/>
      </xdr:nvSpPr>
      <xdr:spPr>
        <a:xfrm>
          <a:off x="2844800" y="1388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43692</xdr:rowOff>
    </xdr:from>
    <xdr:to>
      <xdr:col>11</xdr:col>
      <xdr:colOff>82550</xdr:colOff>
      <xdr:row>82</xdr:row>
      <xdr:rowOff>145292</xdr:rowOff>
    </xdr:to>
    <xdr:sp macro="" textlink="">
      <xdr:nvSpPr>
        <xdr:cNvPr id="216" name="楕円 215"/>
        <xdr:cNvSpPr/>
      </xdr:nvSpPr>
      <xdr:spPr>
        <a:xfrm>
          <a:off x="2286000" y="141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155469</xdr:rowOff>
    </xdr:from>
    <xdr:ext cx="762000" cy="259045"/>
    <xdr:sp macro="" textlink="">
      <xdr:nvSpPr>
        <xdr:cNvPr id="217" name="テキスト ボックス 216"/>
        <xdr:cNvSpPr txBox="1"/>
      </xdr:nvSpPr>
      <xdr:spPr>
        <a:xfrm>
          <a:off x="1955800" y="1387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72630</xdr:rowOff>
    </xdr:from>
    <xdr:to>
      <xdr:col>7</xdr:col>
      <xdr:colOff>31750</xdr:colOff>
      <xdr:row>83</xdr:row>
      <xdr:rowOff>2780</xdr:rowOff>
    </xdr:to>
    <xdr:sp macro="" textlink="">
      <xdr:nvSpPr>
        <xdr:cNvPr id="218" name="楕円 217"/>
        <xdr:cNvSpPr/>
      </xdr:nvSpPr>
      <xdr:spPr>
        <a:xfrm>
          <a:off x="1397000" y="141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12957</xdr:rowOff>
    </xdr:from>
    <xdr:ext cx="762000" cy="259045"/>
    <xdr:sp macro="" textlink="">
      <xdr:nvSpPr>
        <xdr:cNvPr id="219" name="テキスト ボックス 218"/>
        <xdr:cNvSpPr txBox="1"/>
      </xdr:nvSpPr>
      <xdr:spPr>
        <a:xfrm>
          <a:off x="1066800" y="1390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ポイント下回った要因としては、高年齢層職員の退職及び職種区分間異動等が考えられる。</a:t>
          </a:r>
        </a:p>
        <a:p>
          <a:r>
            <a:rPr kumimoji="1" lang="ja-JP" altLang="en-US" sz="1300">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83457</xdr:rowOff>
    </xdr:to>
    <xdr:cxnSp macro="">
      <xdr:nvCxnSpPr>
        <xdr:cNvPr id="255" name="直線コネクタ 254"/>
        <xdr:cNvCxnSpPr/>
      </xdr:nvCxnSpPr>
      <xdr:spPr>
        <a:xfrm flipV="1">
          <a:off x="16179800" y="145360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83457</xdr:rowOff>
    </xdr:to>
    <xdr:cxnSp macro="">
      <xdr:nvCxnSpPr>
        <xdr:cNvPr id="258" name="直線コネクタ 257"/>
        <xdr:cNvCxnSpPr/>
      </xdr:nvCxnSpPr>
      <xdr:spPr>
        <a:xfrm>
          <a:off x="15290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100693</xdr:rowOff>
    </xdr:to>
    <xdr:cxnSp macro="">
      <xdr:nvCxnSpPr>
        <xdr:cNvPr id="261" name="直線コネクタ 260"/>
        <xdr:cNvCxnSpPr/>
      </xdr:nvCxnSpPr>
      <xdr:spPr>
        <a:xfrm flipV="1">
          <a:off x="14401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4" name="直線コネクタ 263"/>
        <xdr:cNvCxnSpPr/>
      </xdr:nvCxnSpPr>
      <xdr:spPr>
        <a:xfrm flipV="1">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a:t>
          </a:r>
        </a:p>
        <a:p>
          <a:r>
            <a:rPr kumimoji="1" lang="ja-JP" altLang="en-US" sz="1300">
              <a:latin typeface="ＭＳ Ｐゴシック" panose="020B0600070205080204" pitchFamily="50" charset="-128"/>
              <a:ea typeface="ＭＳ Ｐゴシック" panose="020B0600070205080204" pitchFamily="50" charset="-128"/>
            </a:rPr>
            <a:t>また、市立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保育園の保育士が職員全体の約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％を占めているため、保育園の適正な職員数の確保を図るため、現在保育園の統廃合等について検討しているところである。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128815</xdr:rowOff>
    </xdr:to>
    <xdr:cxnSp macro="">
      <xdr:nvCxnSpPr>
        <xdr:cNvPr id="320" name="直線コネクタ 319"/>
        <xdr:cNvCxnSpPr/>
      </xdr:nvCxnSpPr>
      <xdr:spPr>
        <a:xfrm flipV="1">
          <a:off x="16179800" y="1039513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60</xdr:row>
      <xdr:rowOff>137432</xdr:rowOff>
    </xdr:to>
    <xdr:cxnSp macro="">
      <xdr:nvCxnSpPr>
        <xdr:cNvPr id="323" name="直線コネクタ 322"/>
        <xdr:cNvCxnSpPr/>
      </xdr:nvCxnSpPr>
      <xdr:spPr>
        <a:xfrm flipV="1">
          <a:off x="15290800" y="10415815"/>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137432</xdr:rowOff>
    </xdr:from>
    <xdr:to>
      <xdr:col>72</xdr:col>
      <xdr:colOff>203200</xdr:colOff>
      <xdr:row>60</xdr:row>
      <xdr:rowOff>147774</xdr:rowOff>
    </xdr:to>
    <xdr:cxnSp macro="">
      <xdr:nvCxnSpPr>
        <xdr:cNvPr id="326" name="直線コネクタ 325"/>
        <xdr:cNvCxnSpPr/>
      </xdr:nvCxnSpPr>
      <xdr:spPr>
        <a:xfrm flipV="1">
          <a:off x="14401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147774</xdr:rowOff>
    </xdr:to>
    <xdr:cxnSp macro="">
      <xdr:nvCxnSpPr>
        <xdr:cNvPr id="329" name="直線コネクタ 328"/>
        <xdr:cNvCxnSpPr/>
      </xdr:nvCxnSpPr>
      <xdr:spPr>
        <a:xfrm>
          <a:off x="13512800" y="1042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39" name="楕円 338"/>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0"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1" name="楕円 340"/>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42" name="テキスト ボックス 341"/>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86632</xdr:rowOff>
    </xdr:from>
    <xdr:to>
      <xdr:col>73</xdr:col>
      <xdr:colOff>44450</xdr:colOff>
      <xdr:row>61</xdr:row>
      <xdr:rowOff>16782</xdr:rowOff>
    </xdr:to>
    <xdr:sp macro="" textlink="">
      <xdr:nvSpPr>
        <xdr:cNvPr id="343" name="楕円 342"/>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26959</xdr:rowOff>
    </xdr:from>
    <xdr:ext cx="762000" cy="259045"/>
    <xdr:sp macro="" textlink="">
      <xdr:nvSpPr>
        <xdr:cNvPr id="344" name="テキスト ボックス 343"/>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96974</xdr:rowOff>
    </xdr:from>
    <xdr:to>
      <xdr:col>68</xdr:col>
      <xdr:colOff>203200</xdr:colOff>
      <xdr:row>61</xdr:row>
      <xdr:rowOff>27124</xdr:rowOff>
    </xdr:to>
    <xdr:sp macro="" textlink="">
      <xdr:nvSpPr>
        <xdr:cNvPr id="345" name="楕円 344"/>
        <xdr:cNvSpPr/>
      </xdr:nvSpPr>
      <xdr:spPr>
        <a:xfrm>
          <a:off x="14351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37301</xdr:rowOff>
    </xdr:from>
    <xdr:ext cx="762000" cy="259045"/>
    <xdr:sp macro="" textlink="">
      <xdr:nvSpPr>
        <xdr:cNvPr id="346" name="テキスト ボックス 345"/>
        <xdr:cNvSpPr txBox="1"/>
      </xdr:nvSpPr>
      <xdr:spPr>
        <a:xfrm>
          <a:off x="14020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下水道事業による資本平準化債の発行により、一般会計からの繰入金が減少（準元利償還金の減）したことを主な要因として、前年度よりも実質公債費比率は改善した。</a:t>
          </a:r>
        </a:p>
        <a:p>
          <a:r>
            <a:rPr kumimoji="1" lang="ja-JP" altLang="en-US" sz="1100">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％未満）を達成できるように努める。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78740</xdr:rowOff>
    </xdr:to>
    <xdr:cxnSp macro="">
      <xdr:nvCxnSpPr>
        <xdr:cNvPr id="382" name="直線コネクタ 381"/>
        <xdr:cNvCxnSpPr/>
      </xdr:nvCxnSpPr>
      <xdr:spPr>
        <a:xfrm flipV="1">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5" name="直線コネクタ 384"/>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11854</xdr:rowOff>
    </xdr:to>
    <xdr:cxnSp macro="">
      <xdr:nvCxnSpPr>
        <xdr:cNvPr id="388" name="直線コネクタ 387"/>
        <xdr:cNvCxnSpPr/>
      </xdr:nvCxnSpPr>
      <xdr:spPr>
        <a:xfrm flipV="1">
          <a:off x="14401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100330</xdr:rowOff>
    </xdr:to>
    <xdr:cxnSp macro="">
      <xdr:nvCxnSpPr>
        <xdr:cNvPr id="391" name="直線コネクタ 390"/>
        <xdr:cNvCxnSpPr/>
      </xdr:nvCxnSpPr>
      <xdr:spPr>
        <a:xfrm flipV="1">
          <a:off x="13512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5" name="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6" name="テキスト ボックス 40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7" name="楕円 406"/>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408" name="テキスト ボックス 407"/>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0" name="テキスト ボックス 409"/>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大型建設事業が続いたことにより将来負担額の内、地方債残高が大きく増加した。</a:t>
          </a:r>
        </a:p>
        <a:p>
          <a:r>
            <a:rPr kumimoji="1" lang="ja-JP" altLang="en-US" sz="1300">
              <a:latin typeface="ＭＳ Ｐゴシック" panose="020B0600070205080204" pitchFamily="50" charset="-128"/>
              <a:ea typeface="ＭＳ Ｐゴシック" panose="020B0600070205080204" pitchFamily="50" charset="-128"/>
            </a:rPr>
            <a:t>公営企業債等繰入見込額は減少したものの、全体では将来負担額は増加した。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充当可能財源等も全体では増加したが、将来負担額の増加額が充当可能財源等の増加額を上回り、前年度よりも将来負担比率は悪化した。</a:t>
          </a:r>
        </a:p>
        <a:p>
          <a:r>
            <a:rPr kumimoji="1" lang="ja-JP" altLang="en-US" sz="1300">
              <a:latin typeface="ＭＳ Ｐゴシック" panose="020B0600070205080204" pitchFamily="50" charset="-128"/>
              <a:ea typeface="ＭＳ Ｐゴシック" panose="020B0600070205080204" pitchFamily="50" charset="-128"/>
            </a:rPr>
            <a:t>今後もリニア関連事業等の大型建設事業が予定されているため、この先数年は将来負担比率は悪化すると見込まれる。</a:t>
          </a:r>
        </a:p>
        <a:p>
          <a:r>
            <a:rPr kumimoji="1" lang="ja-JP" altLang="en-US" sz="1300">
              <a:latin typeface="ＭＳ Ｐゴシック" panose="020B0600070205080204" pitchFamily="50" charset="-128"/>
              <a:ea typeface="ＭＳ Ｐゴシック" panose="020B0600070205080204" pitchFamily="50" charset="-128"/>
            </a:rPr>
            <a:t>将来負担比率を極力悪化させないために充当可能基金への積み立てを行い、地方債発行の抑制等に努める。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41825</xdr:rowOff>
    </xdr:from>
    <xdr:to>
      <xdr:col>81</xdr:col>
      <xdr:colOff>44450</xdr:colOff>
      <xdr:row>15</xdr:row>
      <xdr:rowOff>65151</xdr:rowOff>
    </xdr:to>
    <xdr:cxnSp macro="">
      <xdr:nvCxnSpPr>
        <xdr:cNvPr id="444" name="直線コネクタ 443"/>
        <xdr:cNvCxnSpPr/>
      </xdr:nvCxnSpPr>
      <xdr:spPr>
        <a:xfrm>
          <a:off x="16179800" y="261357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41825</xdr:rowOff>
    </xdr:to>
    <xdr:cxnSp macro="">
      <xdr:nvCxnSpPr>
        <xdr:cNvPr id="447" name="直線コネクタ 446"/>
        <xdr:cNvCxnSpPr/>
      </xdr:nvCxnSpPr>
      <xdr:spPr>
        <a:xfrm>
          <a:off x="15290800" y="2542794"/>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102277</xdr:rowOff>
    </xdr:from>
    <xdr:to>
      <xdr:col>72</xdr:col>
      <xdr:colOff>203200</xdr:colOff>
      <xdr:row>14</xdr:row>
      <xdr:rowOff>142494</xdr:rowOff>
    </xdr:to>
    <xdr:cxnSp macro="">
      <xdr:nvCxnSpPr>
        <xdr:cNvPr id="450" name="直線コネクタ 449"/>
        <xdr:cNvCxnSpPr/>
      </xdr:nvCxnSpPr>
      <xdr:spPr>
        <a:xfrm>
          <a:off x="14401800" y="25025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102277</xdr:rowOff>
    </xdr:from>
    <xdr:to>
      <xdr:col>68</xdr:col>
      <xdr:colOff>152400</xdr:colOff>
      <xdr:row>15</xdr:row>
      <xdr:rowOff>36195</xdr:rowOff>
    </xdr:to>
    <xdr:cxnSp macro="">
      <xdr:nvCxnSpPr>
        <xdr:cNvPr id="453" name="直線コネクタ 452"/>
        <xdr:cNvCxnSpPr/>
      </xdr:nvCxnSpPr>
      <xdr:spPr>
        <a:xfrm flipV="1">
          <a:off x="13512800" y="25025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14351</xdr:rowOff>
    </xdr:from>
    <xdr:to>
      <xdr:col>81</xdr:col>
      <xdr:colOff>95250</xdr:colOff>
      <xdr:row>15</xdr:row>
      <xdr:rowOff>115951</xdr:rowOff>
    </xdr:to>
    <xdr:sp macro="" textlink="">
      <xdr:nvSpPr>
        <xdr:cNvPr id="463" name="楕円 462"/>
        <xdr:cNvSpPr/>
      </xdr:nvSpPr>
      <xdr:spPr>
        <a:xfrm>
          <a:off x="169672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30878</xdr:rowOff>
    </xdr:from>
    <xdr:ext cx="762000" cy="259045"/>
    <xdr:sp macro="" textlink="">
      <xdr:nvSpPr>
        <xdr:cNvPr id="464" name="将来負担の状況該当値テキスト"/>
        <xdr:cNvSpPr txBox="1"/>
      </xdr:nvSpPr>
      <xdr:spPr>
        <a:xfrm>
          <a:off x="17106900" y="243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162475</xdr:rowOff>
    </xdr:from>
    <xdr:to>
      <xdr:col>77</xdr:col>
      <xdr:colOff>95250</xdr:colOff>
      <xdr:row>15</xdr:row>
      <xdr:rowOff>92625</xdr:rowOff>
    </xdr:to>
    <xdr:sp macro="" textlink="">
      <xdr:nvSpPr>
        <xdr:cNvPr id="465" name="楕円 464"/>
        <xdr:cNvSpPr/>
      </xdr:nvSpPr>
      <xdr:spPr>
        <a:xfrm>
          <a:off x="16129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102802</xdr:rowOff>
    </xdr:from>
    <xdr:ext cx="736600" cy="259045"/>
    <xdr:sp macro="" textlink="">
      <xdr:nvSpPr>
        <xdr:cNvPr id="466" name="テキスト ボックス 465"/>
        <xdr:cNvSpPr txBox="1"/>
      </xdr:nvSpPr>
      <xdr:spPr>
        <a:xfrm>
          <a:off x="15798800" y="233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7" name="楕円 466"/>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68" name="テキスト ボックス 467"/>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51477</xdr:rowOff>
    </xdr:from>
    <xdr:to>
      <xdr:col>68</xdr:col>
      <xdr:colOff>203200</xdr:colOff>
      <xdr:row>14</xdr:row>
      <xdr:rowOff>153077</xdr:rowOff>
    </xdr:to>
    <xdr:sp macro="" textlink="">
      <xdr:nvSpPr>
        <xdr:cNvPr id="469" name="楕円 468"/>
        <xdr:cNvSpPr/>
      </xdr:nvSpPr>
      <xdr:spPr>
        <a:xfrm>
          <a:off x="14351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163254</xdr:rowOff>
    </xdr:from>
    <xdr:ext cx="762000" cy="259045"/>
    <xdr:sp macro="" textlink="">
      <xdr:nvSpPr>
        <xdr:cNvPr id="470" name="テキスト ボックス 469"/>
        <xdr:cNvSpPr txBox="1"/>
      </xdr:nvSpPr>
      <xdr:spPr>
        <a:xfrm>
          <a:off x="14020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1" name="楕円 470"/>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2" name="テキスト ボックス 471"/>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ポイント、全国平均で</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ポイント下回った。人件費が増えた要因としては、人事院勧告により給料表及び特別給の引き上げによるもの。</a:t>
          </a:r>
        </a:p>
        <a:p>
          <a:r>
            <a:rPr kumimoji="1" lang="ja-JP" altLang="en-US" sz="1300">
              <a:latin typeface="ＭＳ Ｐゴシック" panose="020B0600070205080204" pitchFamily="50" charset="-128"/>
              <a:ea typeface="ＭＳ Ｐゴシック" panose="020B0600070205080204" pitchFamily="50" charset="-128"/>
            </a:rPr>
            <a:t>今後も、引き続き定員の適正化や時間外手当の縮減により、人件費の抑制を図っていく。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157480</xdr:rowOff>
    </xdr:to>
    <xdr:cxnSp macro="">
      <xdr:nvCxnSpPr>
        <xdr:cNvPr id="66" name="直線コネクタ 65"/>
        <xdr:cNvCxnSpPr/>
      </xdr:nvCxnSpPr>
      <xdr:spPr>
        <a:xfrm>
          <a:off x="3987800" y="594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165100</xdr:rowOff>
    </xdr:to>
    <xdr:cxnSp macro="">
      <xdr:nvCxnSpPr>
        <xdr:cNvPr id="69" name="直線コネクタ 68"/>
        <xdr:cNvCxnSpPr/>
      </xdr:nvCxnSpPr>
      <xdr:spPr>
        <a:xfrm flipV="1">
          <a:off x="3098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62230</xdr:rowOff>
    </xdr:to>
    <xdr:cxnSp macro="">
      <xdr:nvCxnSpPr>
        <xdr:cNvPr id="72" name="直線コネクタ 71"/>
        <xdr:cNvCxnSpPr/>
      </xdr:nvCxnSpPr>
      <xdr:spPr>
        <a:xfrm flipV="1">
          <a:off x="2209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62230</xdr:rowOff>
    </xdr:to>
    <xdr:cxnSp macro="">
      <xdr:nvCxnSpPr>
        <xdr:cNvPr id="75" name="直線コネクタ 74"/>
        <xdr:cNvCxnSpPr/>
      </xdr:nvCxnSpPr>
      <xdr:spPr>
        <a:xfrm>
          <a:off x="1320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大型建設事業の実施に伴う委託料等の増加に伴い物件費に要した一般財源が増加した。一方、経常一般財源総額は減少したため、比率が上昇した。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全国・県平均を上回っているため、財政規模に見合った運営に努める。特に公共施設の適正化のため、類似施設の整理・統合や民間委託業務の効率化など、あらゆる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58964</xdr:rowOff>
    </xdr:to>
    <xdr:cxnSp macro="">
      <xdr:nvCxnSpPr>
        <xdr:cNvPr id="129" name="直線コネクタ 128"/>
        <xdr:cNvCxnSpPr/>
      </xdr:nvCxnSpPr>
      <xdr:spPr>
        <a:xfrm>
          <a:off x="15671800" y="28321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121557</xdr:rowOff>
    </xdr:to>
    <xdr:cxnSp macro="">
      <xdr:nvCxnSpPr>
        <xdr:cNvPr id="132" name="直線コネクタ 131"/>
        <xdr:cNvCxnSpPr/>
      </xdr:nvCxnSpPr>
      <xdr:spPr>
        <a:xfrm flipV="1">
          <a:off x="14782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121557</xdr:rowOff>
    </xdr:to>
    <xdr:cxnSp macro="">
      <xdr:nvCxnSpPr>
        <xdr:cNvPr id="135" name="直線コネクタ 134"/>
        <xdr:cNvCxnSpPr/>
      </xdr:nvCxnSpPr>
      <xdr:spPr>
        <a:xfrm>
          <a:off x="13893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110671</xdr:rowOff>
    </xdr:to>
    <xdr:cxnSp macro="">
      <xdr:nvCxnSpPr>
        <xdr:cNvPr id="138" name="直線コネクタ 137"/>
        <xdr:cNvCxnSpPr/>
      </xdr:nvCxnSpPr>
      <xdr:spPr>
        <a:xfrm>
          <a:off x="13004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扶助費の増加は、障害者自立支援給付費事業、障害児通所給付費等事業、児童扶養手当支給事業などの増加が主な要因として挙げられる。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今後も扶助費は増加するものと見込まれるが、扶助費の抑制には限界があり、他の経費を削減し経常経費の抑制に努める。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135165</xdr:rowOff>
    </xdr:to>
    <xdr:cxnSp macro="">
      <xdr:nvCxnSpPr>
        <xdr:cNvPr id="192" name="直線コネクタ 191"/>
        <xdr:cNvCxnSpPr/>
      </xdr:nvCxnSpPr>
      <xdr:spPr>
        <a:xfrm>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69850</xdr:rowOff>
    </xdr:to>
    <xdr:cxnSp macro="">
      <xdr:nvCxnSpPr>
        <xdr:cNvPr id="195" name="直線コネクタ 194"/>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8" name="直線コネクタ 197"/>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55</xdr:row>
      <xdr:rowOff>20865</xdr:rowOff>
    </xdr:to>
    <xdr:cxnSp macro="">
      <xdr:nvCxnSpPr>
        <xdr:cNvPr id="201" name="直線コネクタ 200"/>
        <xdr:cNvCxnSpPr/>
      </xdr:nvCxnSpPr>
      <xdr:spPr>
        <a:xfrm>
          <a:off x="1320800" y="91240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8" name="テキスト ボックス 21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下水道事業による資本平準化債の発行により繰出金に充当した一般財源が前年度より減少しているため、その他の比率は昨年度より減少した。</a:t>
          </a:r>
        </a:p>
        <a:p>
          <a:r>
            <a:rPr kumimoji="1" lang="ja-JP" altLang="en-US" sz="1300">
              <a:latin typeface="ＭＳ Ｐゴシック" panose="020B0600070205080204" pitchFamily="50" charset="-128"/>
              <a:ea typeface="ＭＳ Ｐゴシック" panose="020B0600070205080204" pitchFamily="50" charset="-128"/>
            </a:rPr>
            <a:t>公営企業や事業会計については使用料金等の適正化により財政の健全化を進める。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89444</xdr:rowOff>
    </xdr:to>
    <xdr:cxnSp macro="">
      <xdr:nvCxnSpPr>
        <xdr:cNvPr id="255" name="直線コネクタ 254"/>
        <xdr:cNvCxnSpPr/>
      </xdr:nvCxnSpPr>
      <xdr:spPr>
        <a:xfrm flipV="1">
          <a:off x="15671800" y="977065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43724</xdr:rowOff>
    </xdr:from>
    <xdr:to>
      <xdr:col>78</xdr:col>
      <xdr:colOff>69850</xdr:colOff>
      <xdr:row>57</xdr:row>
      <xdr:rowOff>89444</xdr:rowOff>
    </xdr:to>
    <xdr:cxnSp macro="">
      <xdr:nvCxnSpPr>
        <xdr:cNvPr id="258" name="直線コネクタ 257"/>
        <xdr:cNvCxnSpPr/>
      </xdr:nvCxnSpPr>
      <xdr:spPr>
        <a:xfrm>
          <a:off x="14782800" y="9816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57</xdr:row>
      <xdr:rowOff>43724</xdr:rowOff>
    </xdr:to>
    <xdr:cxnSp macro="">
      <xdr:nvCxnSpPr>
        <xdr:cNvPr id="261" name="直線コネクタ 260"/>
        <xdr:cNvCxnSpPr/>
      </xdr:nvCxnSpPr>
      <xdr:spPr>
        <a:xfrm>
          <a:off x="13893800" y="96400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38826</xdr:rowOff>
    </xdr:to>
    <xdr:cxnSp macro="">
      <xdr:nvCxnSpPr>
        <xdr:cNvPr id="264" name="直線コネクタ 263"/>
        <xdr:cNvCxnSpPr/>
      </xdr:nvCxnSpPr>
      <xdr:spPr>
        <a:xfrm>
          <a:off x="13004800" y="9626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4" name="楕円 273"/>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5" name="その他該当値テキスト"/>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76" name="楕円 275"/>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125021</xdr:rowOff>
    </xdr:from>
    <xdr:ext cx="736600" cy="259045"/>
    <xdr:sp macro="" textlink="">
      <xdr:nvSpPr>
        <xdr:cNvPr id="277" name="テキスト ボックス 276"/>
        <xdr:cNvSpPr txBox="1"/>
      </xdr:nvSpPr>
      <xdr:spPr>
        <a:xfrm>
          <a:off x="15290800" y="989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8" name="楕円 277"/>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9" name="テキスト ボックス 278"/>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80" name="楕円 279"/>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81" name="テキスト ボックス 280"/>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2" name="楕円 281"/>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3" name="テキスト ボックス 282"/>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プレミアム付商品券事業に係る経費の増加や、一部事務組合への負担金の増加等により充当した一般財源が増加した。</a:t>
          </a:r>
        </a:p>
        <a:p>
          <a:r>
            <a:rPr kumimoji="1" lang="ja-JP" altLang="en-US" sz="1300">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今後は、ごみ処理の広域化に伴い負担金の増加が想定されているため、市単独補助金等の見直しを進め、補助費等のより一層の適正化に努める。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13" name="直線コネクタ 312"/>
        <xdr:cNvCxnSpPr/>
      </xdr:nvCxnSpPr>
      <xdr:spPr>
        <a:xfrm>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104140</xdr:rowOff>
    </xdr:to>
    <xdr:cxnSp macro="">
      <xdr:nvCxnSpPr>
        <xdr:cNvPr id="316" name="直線コネクタ 315"/>
        <xdr:cNvCxnSpPr/>
      </xdr:nvCxnSpPr>
      <xdr:spPr>
        <a:xfrm>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94996</xdr:rowOff>
    </xdr:to>
    <xdr:cxnSp macro="">
      <xdr:nvCxnSpPr>
        <xdr:cNvPr id="319" name="直線コネクタ 318"/>
        <xdr:cNvCxnSpPr/>
      </xdr:nvCxnSpPr>
      <xdr:spPr>
        <a:xfrm>
          <a:off x="13893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94996</xdr:rowOff>
    </xdr:to>
    <xdr:cxnSp macro="">
      <xdr:nvCxnSpPr>
        <xdr:cNvPr id="322" name="直線コネクタ 321"/>
        <xdr:cNvCxnSpPr/>
      </xdr:nvCxnSpPr>
      <xdr:spPr>
        <a:xfrm>
          <a:off x="13004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2" name="楕円 33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4" name="楕円 33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5" name="テキスト ボックス 33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6" name="楕円 33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7" name="テキスト ボックス 33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40" name="楕円 33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41" name="テキスト ボックス 34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地方債償還の据置期間が終了し元金の償還が始まったことにより、公債費の比率は上昇した。</a:t>
          </a:r>
        </a:p>
        <a:p>
          <a:r>
            <a:rPr kumimoji="1" lang="ja-JP" altLang="en-US" sz="1200">
              <a:latin typeface="ＭＳ Ｐゴシック" panose="020B0600070205080204" pitchFamily="50" charset="-128"/>
              <a:ea typeface="ＭＳ Ｐゴシック" panose="020B0600070205080204" pitchFamily="50" charset="-128"/>
            </a:rPr>
            <a:t>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71482</xdr:rowOff>
    </xdr:to>
    <xdr:cxnSp macro="">
      <xdr:nvCxnSpPr>
        <xdr:cNvPr id="376" name="直線コネクタ 375"/>
        <xdr:cNvCxnSpPr/>
      </xdr:nvCxnSpPr>
      <xdr:spPr>
        <a:xfrm>
          <a:off x="3987800" y="1306249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58420</xdr:rowOff>
    </xdr:to>
    <xdr:cxnSp macro="">
      <xdr:nvCxnSpPr>
        <xdr:cNvPr id="379" name="直線コネクタ 378"/>
        <xdr:cNvCxnSpPr/>
      </xdr:nvCxnSpPr>
      <xdr:spPr>
        <a:xfrm flipV="1">
          <a:off x="3098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104139</xdr:rowOff>
    </xdr:to>
    <xdr:cxnSp macro="">
      <xdr:nvCxnSpPr>
        <xdr:cNvPr id="382" name="直線コネクタ 381"/>
        <xdr:cNvCxnSpPr/>
      </xdr:nvCxnSpPr>
      <xdr:spPr>
        <a:xfrm flipV="1">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84545</xdr:rowOff>
    </xdr:from>
    <xdr:to>
      <xdr:col>11</xdr:col>
      <xdr:colOff>9525</xdr:colOff>
      <xdr:row>76</xdr:row>
      <xdr:rowOff>104139</xdr:rowOff>
    </xdr:to>
    <xdr:cxnSp macro="">
      <xdr:nvCxnSpPr>
        <xdr:cNvPr id="385" name="直線コネクタ 384"/>
        <xdr:cNvCxnSpPr/>
      </xdr:nvCxnSpPr>
      <xdr:spPr>
        <a:xfrm>
          <a:off x="1320800" y="131147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95" name="楕円 394"/>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6"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97" name="楕円 396"/>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93271</xdr:rowOff>
    </xdr:from>
    <xdr:ext cx="736600" cy="259045"/>
    <xdr:sp macro="" textlink="">
      <xdr:nvSpPr>
        <xdr:cNvPr id="398" name="テキスト ボックス 397"/>
        <xdr:cNvSpPr txBox="1"/>
      </xdr:nvSpPr>
      <xdr:spPr>
        <a:xfrm>
          <a:off x="3606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1" name="楕円 40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2" name="テキスト ボックス 40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403" name="楕円 402"/>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145523</xdr:rowOff>
    </xdr:from>
    <xdr:ext cx="762000" cy="259045"/>
    <xdr:sp macro="" textlink="">
      <xdr:nvSpPr>
        <xdr:cNvPr id="404" name="テキスト ボックス 403"/>
        <xdr:cNvSpPr txBox="1"/>
      </xdr:nvSpPr>
      <xdr:spPr>
        <a:xfrm>
          <a:off x="939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経常的収入である地方税、地方特例交付金等は増加したが、地方交付税、地方消費税交付金等は減少したため、経常的収入の一般財源は減少した。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公債費を除いた充当一般財源は減少しているが、経常的収入の一般財源の減少額が大きいため、比率は増加した。</a:t>
          </a:r>
        </a:p>
        <a:p>
          <a:r>
            <a:rPr kumimoji="1" lang="ja-JP" altLang="en-US" sz="1200">
              <a:latin typeface="ＭＳ Ｐゴシック" panose="020B0600070205080204" pitchFamily="50" charset="-128"/>
              <a:ea typeface="ＭＳ Ｐゴシック" panose="020B0600070205080204" pitchFamily="50" charset="-128"/>
            </a:rPr>
            <a:t>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19558</xdr:rowOff>
    </xdr:to>
    <xdr:cxnSp macro="">
      <xdr:nvCxnSpPr>
        <xdr:cNvPr id="435" name="直線コネクタ 434"/>
        <xdr:cNvCxnSpPr/>
      </xdr:nvCxnSpPr>
      <xdr:spPr>
        <a:xfrm>
          <a:off x="15671800" y="131617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76</xdr:row>
      <xdr:rowOff>131572</xdr:rowOff>
    </xdr:to>
    <xdr:cxnSp macro="">
      <xdr:nvCxnSpPr>
        <xdr:cNvPr id="438" name="直線コネクタ 437"/>
        <xdr:cNvCxnSpPr/>
      </xdr:nvCxnSpPr>
      <xdr:spPr>
        <a:xfrm>
          <a:off x="14782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131572</xdr:rowOff>
    </xdr:to>
    <xdr:cxnSp macro="">
      <xdr:nvCxnSpPr>
        <xdr:cNvPr id="441" name="直線コネクタ 440"/>
        <xdr:cNvCxnSpPr/>
      </xdr:nvCxnSpPr>
      <xdr:spPr>
        <a:xfrm>
          <a:off x="13893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76</xdr:row>
      <xdr:rowOff>35561</xdr:rowOff>
    </xdr:to>
    <xdr:cxnSp macro="">
      <xdr:nvCxnSpPr>
        <xdr:cNvPr id="444" name="直線コネクタ 443"/>
        <xdr:cNvCxnSpPr/>
      </xdr:nvCxnSpPr>
      <xdr:spPr>
        <a:xfrm>
          <a:off x="13004800" y="128508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4" name="楕円 453"/>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5"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6" name="楕円 45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7" name="テキスト ボックス 456"/>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8" name="楕円 457"/>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9" name="テキスト ボックス 458"/>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60" name="楕円 459"/>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61" name="テキスト ボックス 46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62" name="楕円 461"/>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63" name="テキスト ボックス 462"/>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122455</xdr:rowOff>
    </xdr:from>
    <xdr:to>
      <xdr:col>29</xdr:col>
      <xdr:colOff>127000</xdr:colOff>
      <xdr:row>16</xdr:row>
      <xdr:rowOff>166510</xdr:rowOff>
    </xdr:to>
    <xdr:cxnSp macro="">
      <xdr:nvCxnSpPr>
        <xdr:cNvPr id="52" name="直線コネクタ 51"/>
        <xdr:cNvCxnSpPr/>
      </xdr:nvCxnSpPr>
      <xdr:spPr bwMode="auto">
        <a:xfrm>
          <a:off x="5003800" y="2913280"/>
          <a:ext cx="6477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122455</xdr:rowOff>
    </xdr:from>
    <xdr:to>
      <xdr:col>26</xdr:col>
      <xdr:colOff>50800</xdr:colOff>
      <xdr:row>16</xdr:row>
      <xdr:rowOff>125705</xdr:rowOff>
    </xdr:to>
    <xdr:cxnSp macro="">
      <xdr:nvCxnSpPr>
        <xdr:cNvPr id="55" name="直線コネクタ 54"/>
        <xdr:cNvCxnSpPr/>
      </xdr:nvCxnSpPr>
      <xdr:spPr bwMode="auto">
        <a:xfrm flipV="1">
          <a:off x="4305300" y="2913280"/>
          <a:ext cx="6985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125705</xdr:rowOff>
    </xdr:from>
    <xdr:to>
      <xdr:col>22</xdr:col>
      <xdr:colOff>114300</xdr:colOff>
      <xdr:row>16</xdr:row>
      <xdr:rowOff>136890</xdr:rowOff>
    </xdr:to>
    <xdr:cxnSp macro="">
      <xdr:nvCxnSpPr>
        <xdr:cNvPr id="58" name="直線コネクタ 57"/>
        <xdr:cNvCxnSpPr/>
      </xdr:nvCxnSpPr>
      <xdr:spPr bwMode="auto">
        <a:xfrm flipV="1">
          <a:off x="36068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127190</xdr:rowOff>
    </xdr:from>
    <xdr:to>
      <xdr:col>18</xdr:col>
      <xdr:colOff>177800</xdr:colOff>
      <xdr:row>16</xdr:row>
      <xdr:rowOff>136890</xdr:rowOff>
    </xdr:to>
    <xdr:cxnSp macro="">
      <xdr:nvCxnSpPr>
        <xdr:cNvPr id="61" name="直線コネクタ 60"/>
        <xdr:cNvCxnSpPr/>
      </xdr:nvCxnSpPr>
      <xdr:spPr bwMode="auto">
        <a:xfrm>
          <a:off x="2908300" y="2918015"/>
          <a:ext cx="698500" cy="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115710</xdr:rowOff>
    </xdr:from>
    <xdr:to>
      <xdr:col>29</xdr:col>
      <xdr:colOff>177800</xdr:colOff>
      <xdr:row>17</xdr:row>
      <xdr:rowOff>45860</xdr:rowOff>
    </xdr:to>
    <xdr:sp macro="" textlink="">
      <xdr:nvSpPr>
        <xdr:cNvPr id="71" name="楕円 70"/>
        <xdr:cNvSpPr/>
      </xdr:nvSpPr>
      <xdr:spPr bwMode="auto">
        <a:xfrm>
          <a:off x="5600700" y="290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87787</xdr:rowOff>
    </xdr:from>
    <xdr:ext cx="762000" cy="259045"/>
    <xdr:sp macro="" textlink="">
      <xdr:nvSpPr>
        <xdr:cNvPr id="72" name="人口1人当たり決算額の推移該当値テキスト130"/>
        <xdr:cNvSpPr txBox="1"/>
      </xdr:nvSpPr>
      <xdr:spPr>
        <a:xfrm>
          <a:off x="5740400" y="287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71655</xdr:rowOff>
    </xdr:from>
    <xdr:to>
      <xdr:col>26</xdr:col>
      <xdr:colOff>101600</xdr:colOff>
      <xdr:row>17</xdr:row>
      <xdr:rowOff>1805</xdr:rowOff>
    </xdr:to>
    <xdr:sp macro="" textlink="">
      <xdr:nvSpPr>
        <xdr:cNvPr id="73" name="楕円 72"/>
        <xdr:cNvSpPr/>
      </xdr:nvSpPr>
      <xdr:spPr bwMode="auto">
        <a:xfrm>
          <a:off x="49530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158032</xdr:rowOff>
    </xdr:from>
    <xdr:ext cx="736600" cy="259045"/>
    <xdr:sp macro="" textlink="">
      <xdr:nvSpPr>
        <xdr:cNvPr id="74" name="テキスト ボックス 73"/>
        <xdr:cNvSpPr txBox="1"/>
      </xdr:nvSpPr>
      <xdr:spPr>
        <a:xfrm>
          <a:off x="4622800" y="294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74905</xdr:rowOff>
    </xdr:from>
    <xdr:to>
      <xdr:col>22</xdr:col>
      <xdr:colOff>165100</xdr:colOff>
      <xdr:row>17</xdr:row>
      <xdr:rowOff>5055</xdr:rowOff>
    </xdr:to>
    <xdr:sp macro="" textlink="">
      <xdr:nvSpPr>
        <xdr:cNvPr id="75" name="楕円 74"/>
        <xdr:cNvSpPr/>
      </xdr:nvSpPr>
      <xdr:spPr bwMode="auto">
        <a:xfrm>
          <a:off x="42545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161282</xdr:rowOff>
    </xdr:from>
    <xdr:ext cx="762000" cy="259045"/>
    <xdr:sp macro="" textlink="">
      <xdr:nvSpPr>
        <xdr:cNvPr id="76" name="テキスト ボックス 75"/>
        <xdr:cNvSpPr txBox="1"/>
      </xdr:nvSpPr>
      <xdr:spPr>
        <a:xfrm>
          <a:off x="3924300" y="29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86090</xdr:rowOff>
    </xdr:from>
    <xdr:to>
      <xdr:col>19</xdr:col>
      <xdr:colOff>38100</xdr:colOff>
      <xdr:row>17</xdr:row>
      <xdr:rowOff>16240</xdr:rowOff>
    </xdr:to>
    <xdr:sp macro="" textlink="">
      <xdr:nvSpPr>
        <xdr:cNvPr id="77" name="楕円 76"/>
        <xdr:cNvSpPr/>
      </xdr:nvSpPr>
      <xdr:spPr bwMode="auto">
        <a:xfrm>
          <a:off x="35560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1017</xdr:rowOff>
    </xdr:from>
    <xdr:ext cx="762000" cy="259045"/>
    <xdr:sp macro="" textlink="">
      <xdr:nvSpPr>
        <xdr:cNvPr id="78" name="テキスト ボックス 77"/>
        <xdr:cNvSpPr txBox="1"/>
      </xdr:nvSpPr>
      <xdr:spPr>
        <a:xfrm>
          <a:off x="32258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76390</xdr:rowOff>
    </xdr:from>
    <xdr:to>
      <xdr:col>15</xdr:col>
      <xdr:colOff>101600</xdr:colOff>
      <xdr:row>17</xdr:row>
      <xdr:rowOff>6540</xdr:rowOff>
    </xdr:to>
    <xdr:sp macro="" textlink="">
      <xdr:nvSpPr>
        <xdr:cNvPr id="79" name="楕円 78"/>
        <xdr:cNvSpPr/>
      </xdr:nvSpPr>
      <xdr:spPr bwMode="auto">
        <a:xfrm>
          <a:off x="2857500" y="28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162767</xdr:rowOff>
    </xdr:from>
    <xdr:ext cx="762000" cy="259045"/>
    <xdr:sp macro="" textlink="">
      <xdr:nvSpPr>
        <xdr:cNvPr id="80" name="テキスト ボックス 79"/>
        <xdr:cNvSpPr txBox="1"/>
      </xdr:nvSpPr>
      <xdr:spPr>
        <a:xfrm>
          <a:off x="2527300" y="295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26775</xdr:rowOff>
    </xdr:from>
    <xdr:to>
      <xdr:col>29</xdr:col>
      <xdr:colOff>127000</xdr:colOff>
      <xdr:row>36</xdr:row>
      <xdr:rowOff>33829</xdr:rowOff>
    </xdr:to>
    <xdr:cxnSp macro="">
      <xdr:nvCxnSpPr>
        <xdr:cNvPr id="116" name="直線コネクタ 115"/>
        <xdr:cNvCxnSpPr/>
      </xdr:nvCxnSpPr>
      <xdr:spPr bwMode="auto">
        <a:xfrm flipV="1">
          <a:off x="5003800" y="6980025"/>
          <a:ext cx="6477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288979</xdr:rowOff>
    </xdr:from>
    <xdr:to>
      <xdr:col>26</xdr:col>
      <xdr:colOff>50800</xdr:colOff>
      <xdr:row>36</xdr:row>
      <xdr:rowOff>33829</xdr:rowOff>
    </xdr:to>
    <xdr:cxnSp macro="">
      <xdr:nvCxnSpPr>
        <xdr:cNvPr id="119" name="直線コネクタ 118"/>
        <xdr:cNvCxnSpPr/>
      </xdr:nvCxnSpPr>
      <xdr:spPr bwMode="auto">
        <a:xfrm>
          <a:off x="4305300" y="6899329"/>
          <a:ext cx="6985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288979</xdr:rowOff>
    </xdr:from>
    <xdr:to>
      <xdr:col>22</xdr:col>
      <xdr:colOff>114300</xdr:colOff>
      <xdr:row>35</xdr:row>
      <xdr:rowOff>299789</xdr:rowOff>
    </xdr:to>
    <xdr:cxnSp macro="">
      <xdr:nvCxnSpPr>
        <xdr:cNvPr id="122" name="直線コネクタ 121"/>
        <xdr:cNvCxnSpPr/>
      </xdr:nvCxnSpPr>
      <xdr:spPr bwMode="auto">
        <a:xfrm flipV="1">
          <a:off x="3606800" y="6899329"/>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226375</xdr:rowOff>
    </xdr:from>
    <xdr:to>
      <xdr:col>18</xdr:col>
      <xdr:colOff>177800</xdr:colOff>
      <xdr:row>35</xdr:row>
      <xdr:rowOff>299789</xdr:rowOff>
    </xdr:to>
    <xdr:cxnSp macro="">
      <xdr:nvCxnSpPr>
        <xdr:cNvPr id="125" name="直線コネクタ 124"/>
        <xdr:cNvCxnSpPr/>
      </xdr:nvCxnSpPr>
      <xdr:spPr bwMode="auto">
        <a:xfrm>
          <a:off x="2908300" y="6836725"/>
          <a:ext cx="698500" cy="7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318875</xdr:rowOff>
    </xdr:from>
    <xdr:to>
      <xdr:col>29</xdr:col>
      <xdr:colOff>177800</xdr:colOff>
      <xdr:row>36</xdr:row>
      <xdr:rowOff>77575</xdr:rowOff>
    </xdr:to>
    <xdr:sp macro="" textlink="">
      <xdr:nvSpPr>
        <xdr:cNvPr id="135" name="楕円 134"/>
        <xdr:cNvSpPr/>
      </xdr:nvSpPr>
      <xdr:spPr bwMode="auto">
        <a:xfrm>
          <a:off x="5600700" y="692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290952</xdr:rowOff>
    </xdr:from>
    <xdr:ext cx="762000" cy="259045"/>
    <xdr:sp macro="" textlink="">
      <xdr:nvSpPr>
        <xdr:cNvPr id="136" name="人口1人当たり決算額の推移該当値テキスト445"/>
        <xdr:cNvSpPr txBox="1"/>
      </xdr:nvSpPr>
      <xdr:spPr>
        <a:xfrm>
          <a:off x="5740400" y="69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325929</xdr:rowOff>
    </xdr:from>
    <xdr:to>
      <xdr:col>26</xdr:col>
      <xdr:colOff>101600</xdr:colOff>
      <xdr:row>36</xdr:row>
      <xdr:rowOff>84629</xdr:rowOff>
    </xdr:to>
    <xdr:sp macro="" textlink="">
      <xdr:nvSpPr>
        <xdr:cNvPr id="137" name="楕円 136"/>
        <xdr:cNvSpPr/>
      </xdr:nvSpPr>
      <xdr:spPr bwMode="auto">
        <a:xfrm>
          <a:off x="49530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69406</xdr:rowOff>
    </xdr:from>
    <xdr:ext cx="736600" cy="259045"/>
    <xdr:sp macro="" textlink="">
      <xdr:nvSpPr>
        <xdr:cNvPr id="138" name="テキスト ボックス 137"/>
        <xdr:cNvSpPr txBox="1"/>
      </xdr:nvSpPr>
      <xdr:spPr>
        <a:xfrm>
          <a:off x="4622800" y="7022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238179</xdr:rowOff>
    </xdr:from>
    <xdr:to>
      <xdr:col>22</xdr:col>
      <xdr:colOff>165100</xdr:colOff>
      <xdr:row>35</xdr:row>
      <xdr:rowOff>339779</xdr:rowOff>
    </xdr:to>
    <xdr:sp macro="" textlink="">
      <xdr:nvSpPr>
        <xdr:cNvPr id="139" name="楕円 138"/>
        <xdr:cNvSpPr/>
      </xdr:nvSpPr>
      <xdr:spPr bwMode="auto">
        <a:xfrm>
          <a:off x="42545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324556</xdr:rowOff>
    </xdr:from>
    <xdr:ext cx="762000" cy="259045"/>
    <xdr:sp macro="" textlink="">
      <xdr:nvSpPr>
        <xdr:cNvPr id="140" name="テキスト ボックス 139"/>
        <xdr:cNvSpPr txBox="1"/>
      </xdr:nvSpPr>
      <xdr:spPr>
        <a:xfrm>
          <a:off x="3924300" y="69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248989</xdr:rowOff>
    </xdr:from>
    <xdr:to>
      <xdr:col>19</xdr:col>
      <xdr:colOff>38100</xdr:colOff>
      <xdr:row>36</xdr:row>
      <xdr:rowOff>7689</xdr:rowOff>
    </xdr:to>
    <xdr:sp macro="" textlink="">
      <xdr:nvSpPr>
        <xdr:cNvPr id="141" name="楕円 140"/>
        <xdr:cNvSpPr/>
      </xdr:nvSpPr>
      <xdr:spPr bwMode="auto">
        <a:xfrm>
          <a:off x="3556000" y="68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335366</xdr:rowOff>
    </xdr:from>
    <xdr:ext cx="762000" cy="259045"/>
    <xdr:sp macro="" textlink="">
      <xdr:nvSpPr>
        <xdr:cNvPr id="142" name="テキスト ボックス 141"/>
        <xdr:cNvSpPr txBox="1"/>
      </xdr:nvSpPr>
      <xdr:spPr>
        <a:xfrm>
          <a:off x="3225800" y="69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175575</xdr:rowOff>
    </xdr:from>
    <xdr:to>
      <xdr:col>15</xdr:col>
      <xdr:colOff>101600</xdr:colOff>
      <xdr:row>35</xdr:row>
      <xdr:rowOff>277175</xdr:rowOff>
    </xdr:to>
    <xdr:sp macro="" textlink="">
      <xdr:nvSpPr>
        <xdr:cNvPr id="143" name="楕円 142"/>
        <xdr:cNvSpPr/>
      </xdr:nvSpPr>
      <xdr:spPr bwMode="auto">
        <a:xfrm>
          <a:off x="28575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287352</xdr:rowOff>
    </xdr:from>
    <xdr:ext cx="762000" cy="259045"/>
    <xdr:sp macro="" textlink="">
      <xdr:nvSpPr>
        <xdr:cNvPr id="144" name="テキスト ボックス 143"/>
        <xdr:cNvSpPr txBox="1"/>
      </xdr:nvSpPr>
      <xdr:spPr>
        <a:xfrm>
          <a:off x="25273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107162</xdr:rowOff>
    </xdr:from>
    <xdr:to>
      <xdr:col>24</xdr:col>
      <xdr:colOff>63500</xdr:colOff>
      <xdr:row>37</xdr:row>
      <xdr:rowOff>107886</xdr:rowOff>
    </xdr:to>
    <xdr:cxnSp macro="">
      <xdr:nvCxnSpPr>
        <xdr:cNvPr id="61" name="直線コネクタ 60"/>
        <xdr:cNvCxnSpPr/>
      </xdr:nvCxnSpPr>
      <xdr:spPr>
        <a:xfrm>
          <a:off x="3797300" y="6450812"/>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33134</xdr:rowOff>
    </xdr:from>
    <xdr:to>
      <xdr:col>19</xdr:col>
      <xdr:colOff>177800</xdr:colOff>
      <xdr:row>37</xdr:row>
      <xdr:rowOff>107162</xdr:rowOff>
    </xdr:to>
    <xdr:cxnSp macro="">
      <xdr:nvCxnSpPr>
        <xdr:cNvPr id="64" name="直線コネクタ 63"/>
        <xdr:cNvCxnSpPr/>
      </xdr:nvCxnSpPr>
      <xdr:spPr>
        <a:xfrm>
          <a:off x="2908300" y="6376784"/>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33134</xdr:rowOff>
    </xdr:from>
    <xdr:to>
      <xdr:col>15</xdr:col>
      <xdr:colOff>50800</xdr:colOff>
      <xdr:row>37</xdr:row>
      <xdr:rowOff>72930</xdr:rowOff>
    </xdr:to>
    <xdr:cxnSp macro="">
      <xdr:nvCxnSpPr>
        <xdr:cNvPr id="67" name="直線コネクタ 66"/>
        <xdr:cNvCxnSpPr/>
      </xdr:nvCxnSpPr>
      <xdr:spPr>
        <a:xfrm flipV="1">
          <a:off x="2019300" y="6376784"/>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38126</xdr:rowOff>
    </xdr:from>
    <xdr:to>
      <xdr:col>10</xdr:col>
      <xdr:colOff>114300</xdr:colOff>
      <xdr:row>37</xdr:row>
      <xdr:rowOff>72930</xdr:rowOff>
    </xdr:to>
    <xdr:cxnSp macro="">
      <xdr:nvCxnSpPr>
        <xdr:cNvPr id="70" name="直線コネクタ 69"/>
        <xdr:cNvCxnSpPr/>
      </xdr:nvCxnSpPr>
      <xdr:spPr>
        <a:xfrm>
          <a:off x="1130300" y="638177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57086</xdr:rowOff>
    </xdr:from>
    <xdr:to>
      <xdr:col>24</xdr:col>
      <xdr:colOff>114300</xdr:colOff>
      <xdr:row>37</xdr:row>
      <xdr:rowOff>158686</xdr:rowOff>
    </xdr:to>
    <xdr:sp macro="" textlink="">
      <xdr:nvSpPr>
        <xdr:cNvPr id="80" name="楕円 79"/>
        <xdr:cNvSpPr/>
      </xdr:nvSpPr>
      <xdr:spPr>
        <a:xfrm>
          <a:off x="4584700" y="6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35513</xdr:rowOff>
    </xdr:from>
    <xdr:ext cx="534377" cy="259045"/>
    <xdr:sp macro="" textlink="">
      <xdr:nvSpPr>
        <xdr:cNvPr id="81" name="人件費該当値テキスト"/>
        <xdr:cNvSpPr txBox="1"/>
      </xdr:nvSpPr>
      <xdr:spPr>
        <a:xfrm>
          <a:off x="4686300" y="63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56362</xdr:rowOff>
    </xdr:from>
    <xdr:to>
      <xdr:col>20</xdr:col>
      <xdr:colOff>38100</xdr:colOff>
      <xdr:row>37</xdr:row>
      <xdr:rowOff>157962</xdr:rowOff>
    </xdr:to>
    <xdr:sp macro="" textlink="">
      <xdr:nvSpPr>
        <xdr:cNvPr id="82" name="楕円 81"/>
        <xdr:cNvSpPr/>
      </xdr:nvSpPr>
      <xdr:spPr>
        <a:xfrm>
          <a:off x="3746500" y="6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149089</xdr:rowOff>
    </xdr:from>
    <xdr:ext cx="534377" cy="259045"/>
    <xdr:sp macro="" textlink="">
      <xdr:nvSpPr>
        <xdr:cNvPr id="83" name="テキスト ボックス 82"/>
        <xdr:cNvSpPr txBox="1"/>
      </xdr:nvSpPr>
      <xdr:spPr>
        <a:xfrm>
          <a:off x="3530111" y="6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153784</xdr:rowOff>
    </xdr:from>
    <xdr:to>
      <xdr:col>15</xdr:col>
      <xdr:colOff>101600</xdr:colOff>
      <xdr:row>37</xdr:row>
      <xdr:rowOff>83934</xdr:rowOff>
    </xdr:to>
    <xdr:sp macro="" textlink="">
      <xdr:nvSpPr>
        <xdr:cNvPr id="84" name="楕円 83"/>
        <xdr:cNvSpPr/>
      </xdr:nvSpPr>
      <xdr:spPr>
        <a:xfrm>
          <a:off x="2857500" y="63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75061</xdr:rowOff>
    </xdr:from>
    <xdr:ext cx="534377" cy="259045"/>
    <xdr:sp macro="" textlink="">
      <xdr:nvSpPr>
        <xdr:cNvPr id="85" name="テキスト ボックス 84"/>
        <xdr:cNvSpPr txBox="1"/>
      </xdr:nvSpPr>
      <xdr:spPr>
        <a:xfrm>
          <a:off x="2641111" y="64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22130</xdr:rowOff>
    </xdr:from>
    <xdr:to>
      <xdr:col>10</xdr:col>
      <xdr:colOff>165100</xdr:colOff>
      <xdr:row>37</xdr:row>
      <xdr:rowOff>123730</xdr:rowOff>
    </xdr:to>
    <xdr:sp macro="" textlink="">
      <xdr:nvSpPr>
        <xdr:cNvPr id="86" name="楕円 85"/>
        <xdr:cNvSpPr/>
      </xdr:nvSpPr>
      <xdr:spPr>
        <a:xfrm>
          <a:off x="1968500" y="63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114857</xdr:rowOff>
    </xdr:from>
    <xdr:ext cx="534377" cy="259045"/>
    <xdr:sp macro="" textlink="">
      <xdr:nvSpPr>
        <xdr:cNvPr id="87" name="テキスト ボックス 86"/>
        <xdr:cNvSpPr txBox="1"/>
      </xdr:nvSpPr>
      <xdr:spPr>
        <a:xfrm>
          <a:off x="1752111" y="6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158776</xdr:rowOff>
    </xdr:from>
    <xdr:to>
      <xdr:col>6</xdr:col>
      <xdr:colOff>38100</xdr:colOff>
      <xdr:row>37</xdr:row>
      <xdr:rowOff>88926</xdr:rowOff>
    </xdr:to>
    <xdr:sp macro="" textlink="">
      <xdr:nvSpPr>
        <xdr:cNvPr id="88" name="楕円 87"/>
        <xdr:cNvSpPr/>
      </xdr:nvSpPr>
      <xdr:spPr>
        <a:xfrm>
          <a:off x="1079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80053</xdr:rowOff>
    </xdr:from>
    <xdr:ext cx="534377" cy="259045"/>
    <xdr:sp macro="" textlink="">
      <xdr:nvSpPr>
        <xdr:cNvPr id="89" name="テキスト ボックス 88"/>
        <xdr:cNvSpPr txBox="1"/>
      </xdr:nvSpPr>
      <xdr:spPr>
        <a:xfrm>
          <a:off x="863111" y="64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55042</xdr:rowOff>
    </xdr:from>
    <xdr:to>
      <xdr:col>24</xdr:col>
      <xdr:colOff>63500</xdr:colOff>
      <xdr:row>56</xdr:row>
      <xdr:rowOff>99075</xdr:rowOff>
    </xdr:to>
    <xdr:cxnSp macro="">
      <xdr:nvCxnSpPr>
        <xdr:cNvPr id="121" name="直線コネクタ 120"/>
        <xdr:cNvCxnSpPr/>
      </xdr:nvCxnSpPr>
      <xdr:spPr>
        <a:xfrm flipV="1">
          <a:off x="3797300" y="9656242"/>
          <a:ext cx="8382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99075</xdr:rowOff>
    </xdr:from>
    <xdr:to>
      <xdr:col>19</xdr:col>
      <xdr:colOff>177800</xdr:colOff>
      <xdr:row>56</xdr:row>
      <xdr:rowOff>137458</xdr:rowOff>
    </xdr:to>
    <xdr:cxnSp macro="">
      <xdr:nvCxnSpPr>
        <xdr:cNvPr id="124" name="直線コネクタ 123"/>
        <xdr:cNvCxnSpPr/>
      </xdr:nvCxnSpPr>
      <xdr:spPr>
        <a:xfrm flipV="1">
          <a:off x="2908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135193</xdr:rowOff>
    </xdr:from>
    <xdr:to>
      <xdr:col>15</xdr:col>
      <xdr:colOff>50800</xdr:colOff>
      <xdr:row>56</xdr:row>
      <xdr:rowOff>137458</xdr:rowOff>
    </xdr:to>
    <xdr:cxnSp macro="">
      <xdr:nvCxnSpPr>
        <xdr:cNvPr id="127" name="直線コネクタ 126"/>
        <xdr:cNvCxnSpPr/>
      </xdr:nvCxnSpPr>
      <xdr:spPr>
        <a:xfrm>
          <a:off x="2019300" y="9736393"/>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115066</xdr:rowOff>
    </xdr:from>
    <xdr:to>
      <xdr:col>10</xdr:col>
      <xdr:colOff>114300</xdr:colOff>
      <xdr:row>56</xdr:row>
      <xdr:rowOff>135193</xdr:rowOff>
    </xdr:to>
    <xdr:cxnSp macro="">
      <xdr:nvCxnSpPr>
        <xdr:cNvPr id="130" name="直線コネクタ 129"/>
        <xdr:cNvCxnSpPr/>
      </xdr:nvCxnSpPr>
      <xdr:spPr>
        <a:xfrm>
          <a:off x="1130300" y="9716266"/>
          <a:ext cx="889000" cy="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4242</xdr:rowOff>
    </xdr:from>
    <xdr:to>
      <xdr:col>24</xdr:col>
      <xdr:colOff>114300</xdr:colOff>
      <xdr:row>56</xdr:row>
      <xdr:rowOff>105842</xdr:rowOff>
    </xdr:to>
    <xdr:sp macro="" textlink="">
      <xdr:nvSpPr>
        <xdr:cNvPr id="140" name="楕円 139"/>
        <xdr:cNvSpPr/>
      </xdr:nvSpPr>
      <xdr:spPr>
        <a:xfrm>
          <a:off x="45847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27119</xdr:rowOff>
    </xdr:from>
    <xdr:ext cx="534377" cy="259045"/>
    <xdr:sp macro="" textlink="">
      <xdr:nvSpPr>
        <xdr:cNvPr id="141" name="物件費該当値テキスト"/>
        <xdr:cNvSpPr txBox="1"/>
      </xdr:nvSpPr>
      <xdr:spPr>
        <a:xfrm>
          <a:off x="4686300" y="94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48275</xdr:rowOff>
    </xdr:from>
    <xdr:to>
      <xdr:col>20</xdr:col>
      <xdr:colOff>38100</xdr:colOff>
      <xdr:row>56</xdr:row>
      <xdr:rowOff>149875</xdr:rowOff>
    </xdr:to>
    <xdr:sp macro="" textlink="">
      <xdr:nvSpPr>
        <xdr:cNvPr id="142" name="楕円 141"/>
        <xdr:cNvSpPr/>
      </xdr:nvSpPr>
      <xdr:spPr>
        <a:xfrm>
          <a:off x="3746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166402</xdr:rowOff>
    </xdr:from>
    <xdr:ext cx="534377" cy="259045"/>
    <xdr:sp macro="" textlink="">
      <xdr:nvSpPr>
        <xdr:cNvPr id="143" name="テキスト ボックス 142"/>
        <xdr:cNvSpPr txBox="1"/>
      </xdr:nvSpPr>
      <xdr:spPr>
        <a:xfrm>
          <a:off x="3530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86658</xdr:rowOff>
    </xdr:from>
    <xdr:to>
      <xdr:col>15</xdr:col>
      <xdr:colOff>101600</xdr:colOff>
      <xdr:row>57</xdr:row>
      <xdr:rowOff>16808</xdr:rowOff>
    </xdr:to>
    <xdr:sp macro="" textlink="">
      <xdr:nvSpPr>
        <xdr:cNvPr id="144" name="楕円 143"/>
        <xdr:cNvSpPr/>
      </xdr:nvSpPr>
      <xdr:spPr>
        <a:xfrm>
          <a:off x="2857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33335</xdr:rowOff>
    </xdr:from>
    <xdr:ext cx="534377" cy="259045"/>
    <xdr:sp macro="" textlink="">
      <xdr:nvSpPr>
        <xdr:cNvPr id="145" name="テキスト ボックス 144"/>
        <xdr:cNvSpPr txBox="1"/>
      </xdr:nvSpPr>
      <xdr:spPr>
        <a:xfrm>
          <a:off x="2641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84393</xdr:rowOff>
    </xdr:from>
    <xdr:to>
      <xdr:col>10</xdr:col>
      <xdr:colOff>165100</xdr:colOff>
      <xdr:row>57</xdr:row>
      <xdr:rowOff>14543</xdr:rowOff>
    </xdr:to>
    <xdr:sp macro="" textlink="">
      <xdr:nvSpPr>
        <xdr:cNvPr id="146" name="楕円 145"/>
        <xdr:cNvSpPr/>
      </xdr:nvSpPr>
      <xdr:spPr>
        <a:xfrm>
          <a:off x="1968500" y="96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31070</xdr:rowOff>
    </xdr:from>
    <xdr:ext cx="534377" cy="259045"/>
    <xdr:sp macro="" textlink="">
      <xdr:nvSpPr>
        <xdr:cNvPr id="147" name="テキスト ボックス 146"/>
        <xdr:cNvSpPr txBox="1"/>
      </xdr:nvSpPr>
      <xdr:spPr>
        <a:xfrm>
          <a:off x="1752111" y="94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64266</xdr:rowOff>
    </xdr:from>
    <xdr:to>
      <xdr:col>6</xdr:col>
      <xdr:colOff>38100</xdr:colOff>
      <xdr:row>56</xdr:row>
      <xdr:rowOff>165866</xdr:rowOff>
    </xdr:to>
    <xdr:sp macro="" textlink="">
      <xdr:nvSpPr>
        <xdr:cNvPr id="148" name="楕円 147"/>
        <xdr:cNvSpPr/>
      </xdr:nvSpPr>
      <xdr:spPr>
        <a:xfrm>
          <a:off x="1079500" y="9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10943</xdr:rowOff>
    </xdr:from>
    <xdr:ext cx="534377" cy="259045"/>
    <xdr:sp macro="" textlink="">
      <xdr:nvSpPr>
        <xdr:cNvPr id="149" name="テキスト ボックス 148"/>
        <xdr:cNvSpPr txBox="1"/>
      </xdr:nvSpPr>
      <xdr:spPr>
        <a:xfrm>
          <a:off x="863111" y="94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130670</xdr:rowOff>
    </xdr:from>
    <xdr:to>
      <xdr:col>24</xdr:col>
      <xdr:colOff>63500</xdr:colOff>
      <xdr:row>78</xdr:row>
      <xdr:rowOff>140500</xdr:rowOff>
    </xdr:to>
    <xdr:cxnSp macro="">
      <xdr:nvCxnSpPr>
        <xdr:cNvPr id="178" name="直線コネクタ 177"/>
        <xdr:cNvCxnSpPr/>
      </xdr:nvCxnSpPr>
      <xdr:spPr>
        <a:xfrm>
          <a:off x="3797300" y="1350377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130670</xdr:rowOff>
    </xdr:from>
    <xdr:to>
      <xdr:col>19</xdr:col>
      <xdr:colOff>177800</xdr:colOff>
      <xdr:row>78</xdr:row>
      <xdr:rowOff>154254</xdr:rowOff>
    </xdr:to>
    <xdr:cxnSp macro="">
      <xdr:nvCxnSpPr>
        <xdr:cNvPr id="181" name="直線コネクタ 180"/>
        <xdr:cNvCxnSpPr/>
      </xdr:nvCxnSpPr>
      <xdr:spPr>
        <a:xfrm flipV="1">
          <a:off x="2908300" y="13503770"/>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154254</xdr:rowOff>
    </xdr:to>
    <xdr:cxnSp macro="">
      <xdr:nvCxnSpPr>
        <xdr:cNvPr id="184" name="直線コネクタ 183"/>
        <xdr:cNvCxnSpPr/>
      </xdr:nvCxnSpPr>
      <xdr:spPr>
        <a:xfrm>
          <a:off x="2019300" y="1352544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152349</xdr:rowOff>
    </xdr:from>
    <xdr:to>
      <xdr:col>10</xdr:col>
      <xdr:colOff>114300</xdr:colOff>
      <xdr:row>78</xdr:row>
      <xdr:rowOff>153112</xdr:rowOff>
    </xdr:to>
    <xdr:cxnSp macro="">
      <xdr:nvCxnSpPr>
        <xdr:cNvPr id="187" name="直線コネクタ 186"/>
        <xdr:cNvCxnSpPr/>
      </xdr:nvCxnSpPr>
      <xdr:spPr>
        <a:xfrm flipV="1">
          <a:off x="1130300" y="1352544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89700</xdr:rowOff>
    </xdr:from>
    <xdr:to>
      <xdr:col>24</xdr:col>
      <xdr:colOff>114300</xdr:colOff>
      <xdr:row>79</xdr:row>
      <xdr:rowOff>19850</xdr:rowOff>
    </xdr:to>
    <xdr:sp macro="" textlink="">
      <xdr:nvSpPr>
        <xdr:cNvPr id="197" name="楕円 196"/>
        <xdr:cNvSpPr/>
      </xdr:nvSpPr>
      <xdr:spPr>
        <a:xfrm>
          <a:off x="4584700" y="13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4627</xdr:rowOff>
    </xdr:from>
    <xdr:ext cx="469744" cy="259045"/>
    <xdr:sp macro="" textlink="">
      <xdr:nvSpPr>
        <xdr:cNvPr id="198" name="維持補修費該当値テキスト"/>
        <xdr:cNvSpPr txBox="1"/>
      </xdr:nvSpPr>
      <xdr:spPr>
        <a:xfrm>
          <a:off x="4686300" y="133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79870</xdr:rowOff>
    </xdr:from>
    <xdr:to>
      <xdr:col>20</xdr:col>
      <xdr:colOff>38100</xdr:colOff>
      <xdr:row>79</xdr:row>
      <xdr:rowOff>10020</xdr:rowOff>
    </xdr:to>
    <xdr:sp macro="" textlink="">
      <xdr:nvSpPr>
        <xdr:cNvPr id="199" name="楕円 198"/>
        <xdr:cNvSpPr/>
      </xdr:nvSpPr>
      <xdr:spPr>
        <a:xfrm>
          <a:off x="3746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1147</xdr:rowOff>
    </xdr:from>
    <xdr:ext cx="469744" cy="259045"/>
    <xdr:sp macro="" textlink="">
      <xdr:nvSpPr>
        <xdr:cNvPr id="200" name="テキスト ボックス 199"/>
        <xdr:cNvSpPr txBox="1"/>
      </xdr:nvSpPr>
      <xdr:spPr>
        <a:xfrm>
          <a:off x="3562428" y="1354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103454</xdr:rowOff>
    </xdr:from>
    <xdr:to>
      <xdr:col>15</xdr:col>
      <xdr:colOff>101600</xdr:colOff>
      <xdr:row>79</xdr:row>
      <xdr:rowOff>33604</xdr:rowOff>
    </xdr:to>
    <xdr:sp macro="" textlink="">
      <xdr:nvSpPr>
        <xdr:cNvPr id="201" name="楕円 200"/>
        <xdr:cNvSpPr/>
      </xdr:nvSpPr>
      <xdr:spPr>
        <a:xfrm>
          <a:off x="2857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24731</xdr:rowOff>
    </xdr:from>
    <xdr:ext cx="469744" cy="259045"/>
    <xdr:sp macro="" textlink="">
      <xdr:nvSpPr>
        <xdr:cNvPr id="202" name="テキスト ボックス 201"/>
        <xdr:cNvSpPr txBox="1"/>
      </xdr:nvSpPr>
      <xdr:spPr>
        <a:xfrm>
          <a:off x="2673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101549</xdr:rowOff>
    </xdr:from>
    <xdr:to>
      <xdr:col>10</xdr:col>
      <xdr:colOff>165100</xdr:colOff>
      <xdr:row>79</xdr:row>
      <xdr:rowOff>31699</xdr:rowOff>
    </xdr:to>
    <xdr:sp macro="" textlink="">
      <xdr:nvSpPr>
        <xdr:cNvPr id="203" name="楕円 202"/>
        <xdr:cNvSpPr/>
      </xdr:nvSpPr>
      <xdr:spPr>
        <a:xfrm>
          <a:off x="1968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22826</xdr:rowOff>
    </xdr:from>
    <xdr:ext cx="469744" cy="259045"/>
    <xdr:sp macro="" textlink="">
      <xdr:nvSpPr>
        <xdr:cNvPr id="204" name="テキスト ボックス 203"/>
        <xdr:cNvSpPr txBox="1"/>
      </xdr:nvSpPr>
      <xdr:spPr>
        <a:xfrm>
          <a:off x="1784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102312</xdr:rowOff>
    </xdr:from>
    <xdr:to>
      <xdr:col>6</xdr:col>
      <xdr:colOff>38100</xdr:colOff>
      <xdr:row>79</xdr:row>
      <xdr:rowOff>32462</xdr:rowOff>
    </xdr:to>
    <xdr:sp macro="" textlink="">
      <xdr:nvSpPr>
        <xdr:cNvPr id="205" name="楕円 204"/>
        <xdr:cNvSpPr/>
      </xdr:nvSpPr>
      <xdr:spPr>
        <a:xfrm>
          <a:off x="1079500" y="134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23589</xdr:rowOff>
    </xdr:from>
    <xdr:ext cx="469744" cy="259045"/>
    <xdr:sp macro="" textlink="">
      <xdr:nvSpPr>
        <xdr:cNvPr id="206" name="テキスト ボックス 205"/>
        <xdr:cNvSpPr txBox="1"/>
      </xdr:nvSpPr>
      <xdr:spPr>
        <a:xfrm>
          <a:off x="895428" y="1356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98095</xdr:rowOff>
    </xdr:from>
    <xdr:to>
      <xdr:col>24</xdr:col>
      <xdr:colOff>63500</xdr:colOff>
      <xdr:row>97</xdr:row>
      <xdr:rowOff>2952</xdr:rowOff>
    </xdr:to>
    <xdr:cxnSp macro="">
      <xdr:nvCxnSpPr>
        <xdr:cNvPr id="234" name="直線コネクタ 233"/>
        <xdr:cNvCxnSpPr/>
      </xdr:nvCxnSpPr>
      <xdr:spPr>
        <a:xfrm flipV="1">
          <a:off x="3797300" y="16557295"/>
          <a:ext cx="8382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2952</xdr:rowOff>
    </xdr:from>
    <xdr:to>
      <xdr:col>19</xdr:col>
      <xdr:colOff>177800</xdr:colOff>
      <xdr:row>97</xdr:row>
      <xdr:rowOff>51050</xdr:rowOff>
    </xdr:to>
    <xdr:cxnSp macro="">
      <xdr:nvCxnSpPr>
        <xdr:cNvPr id="237" name="直線コネクタ 236"/>
        <xdr:cNvCxnSpPr/>
      </xdr:nvCxnSpPr>
      <xdr:spPr>
        <a:xfrm flipV="1">
          <a:off x="2908300" y="16633602"/>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17080</xdr:rowOff>
    </xdr:from>
    <xdr:to>
      <xdr:col>15</xdr:col>
      <xdr:colOff>50800</xdr:colOff>
      <xdr:row>97</xdr:row>
      <xdr:rowOff>51050</xdr:rowOff>
    </xdr:to>
    <xdr:cxnSp macro="">
      <xdr:nvCxnSpPr>
        <xdr:cNvPr id="240" name="直線コネクタ 239"/>
        <xdr:cNvCxnSpPr/>
      </xdr:nvCxnSpPr>
      <xdr:spPr>
        <a:xfrm>
          <a:off x="2019300" y="16647730"/>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17080</xdr:rowOff>
    </xdr:from>
    <xdr:to>
      <xdr:col>10</xdr:col>
      <xdr:colOff>114300</xdr:colOff>
      <xdr:row>97</xdr:row>
      <xdr:rowOff>144546</xdr:rowOff>
    </xdr:to>
    <xdr:cxnSp macro="">
      <xdr:nvCxnSpPr>
        <xdr:cNvPr id="243" name="直線コネクタ 242"/>
        <xdr:cNvCxnSpPr/>
      </xdr:nvCxnSpPr>
      <xdr:spPr>
        <a:xfrm flipV="1">
          <a:off x="1130300" y="16647730"/>
          <a:ext cx="889000" cy="12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47295</xdr:rowOff>
    </xdr:from>
    <xdr:to>
      <xdr:col>24</xdr:col>
      <xdr:colOff>114300</xdr:colOff>
      <xdr:row>96</xdr:row>
      <xdr:rowOff>148895</xdr:rowOff>
    </xdr:to>
    <xdr:sp macro="" textlink="">
      <xdr:nvSpPr>
        <xdr:cNvPr id="253" name="楕円 252"/>
        <xdr:cNvSpPr/>
      </xdr:nvSpPr>
      <xdr:spPr>
        <a:xfrm>
          <a:off x="4584700" y="16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25722</xdr:rowOff>
    </xdr:from>
    <xdr:ext cx="534377" cy="259045"/>
    <xdr:sp macro="" textlink="">
      <xdr:nvSpPr>
        <xdr:cNvPr id="254" name="扶助費該当値テキスト"/>
        <xdr:cNvSpPr txBox="1"/>
      </xdr:nvSpPr>
      <xdr:spPr>
        <a:xfrm>
          <a:off x="4686300" y="164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123602</xdr:rowOff>
    </xdr:from>
    <xdr:to>
      <xdr:col>20</xdr:col>
      <xdr:colOff>38100</xdr:colOff>
      <xdr:row>97</xdr:row>
      <xdr:rowOff>53752</xdr:rowOff>
    </xdr:to>
    <xdr:sp macro="" textlink="">
      <xdr:nvSpPr>
        <xdr:cNvPr id="255" name="楕円 254"/>
        <xdr:cNvSpPr/>
      </xdr:nvSpPr>
      <xdr:spPr>
        <a:xfrm>
          <a:off x="3746500" y="165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44879</xdr:rowOff>
    </xdr:from>
    <xdr:ext cx="534377" cy="259045"/>
    <xdr:sp macro="" textlink="">
      <xdr:nvSpPr>
        <xdr:cNvPr id="256" name="テキスト ボックス 255"/>
        <xdr:cNvSpPr txBox="1"/>
      </xdr:nvSpPr>
      <xdr:spPr>
        <a:xfrm>
          <a:off x="3530111" y="166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250</xdr:rowOff>
    </xdr:from>
    <xdr:to>
      <xdr:col>15</xdr:col>
      <xdr:colOff>101600</xdr:colOff>
      <xdr:row>97</xdr:row>
      <xdr:rowOff>101850</xdr:rowOff>
    </xdr:to>
    <xdr:sp macro="" textlink="">
      <xdr:nvSpPr>
        <xdr:cNvPr id="257" name="楕円 256"/>
        <xdr:cNvSpPr/>
      </xdr:nvSpPr>
      <xdr:spPr>
        <a:xfrm>
          <a:off x="2857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92977</xdr:rowOff>
    </xdr:from>
    <xdr:ext cx="534377" cy="259045"/>
    <xdr:sp macro="" textlink="">
      <xdr:nvSpPr>
        <xdr:cNvPr id="258" name="テキスト ボックス 257"/>
        <xdr:cNvSpPr txBox="1"/>
      </xdr:nvSpPr>
      <xdr:spPr>
        <a:xfrm>
          <a:off x="2641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137730</xdr:rowOff>
    </xdr:from>
    <xdr:to>
      <xdr:col>10</xdr:col>
      <xdr:colOff>165100</xdr:colOff>
      <xdr:row>97</xdr:row>
      <xdr:rowOff>67880</xdr:rowOff>
    </xdr:to>
    <xdr:sp macro="" textlink="">
      <xdr:nvSpPr>
        <xdr:cNvPr id="259" name="楕円 258"/>
        <xdr:cNvSpPr/>
      </xdr:nvSpPr>
      <xdr:spPr>
        <a:xfrm>
          <a:off x="1968500" y="165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59007</xdr:rowOff>
    </xdr:from>
    <xdr:ext cx="534377" cy="259045"/>
    <xdr:sp macro="" textlink="">
      <xdr:nvSpPr>
        <xdr:cNvPr id="260" name="テキスト ボックス 259"/>
        <xdr:cNvSpPr txBox="1"/>
      </xdr:nvSpPr>
      <xdr:spPr>
        <a:xfrm>
          <a:off x="1752111" y="166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93746</xdr:rowOff>
    </xdr:from>
    <xdr:to>
      <xdr:col>6</xdr:col>
      <xdr:colOff>38100</xdr:colOff>
      <xdr:row>98</xdr:row>
      <xdr:rowOff>23896</xdr:rowOff>
    </xdr:to>
    <xdr:sp macro="" textlink="">
      <xdr:nvSpPr>
        <xdr:cNvPr id="261" name="楕円 260"/>
        <xdr:cNvSpPr/>
      </xdr:nvSpPr>
      <xdr:spPr>
        <a:xfrm>
          <a:off x="1079500" y="16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15023</xdr:rowOff>
    </xdr:from>
    <xdr:ext cx="534377" cy="259045"/>
    <xdr:sp macro="" textlink="">
      <xdr:nvSpPr>
        <xdr:cNvPr id="262" name="テキスト ボックス 261"/>
        <xdr:cNvSpPr txBox="1"/>
      </xdr:nvSpPr>
      <xdr:spPr>
        <a:xfrm>
          <a:off x="863111" y="168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63165</xdr:rowOff>
    </xdr:from>
    <xdr:to>
      <xdr:col>55</xdr:col>
      <xdr:colOff>0</xdr:colOff>
      <xdr:row>37</xdr:row>
      <xdr:rowOff>74001</xdr:rowOff>
    </xdr:to>
    <xdr:cxnSp macro="">
      <xdr:nvCxnSpPr>
        <xdr:cNvPr id="291" name="直線コネクタ 290"/>
        <xdr:cNvCxnSpPr/>
      </xdr:nvCxnSpPr>
      <xdr:spPr>
        <a:xfrm>
          <a:off x="9639300" y="6406815"/>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63165</xdr:rowOff>
    </xdr:from>
    <xdr:to>
      <xdr:col>50</xdr:col>
      <xdr:colOff>114300</xdr:colOff>
      <xdr:row>37</xdr:row>
      <xdr:rowOff>88638</xdr:rowOff>
    </xdr:to>
    <xdr:cxnSp macro="">
      <xdr:nvCxnSpPr>
        <xdr:cNvPr id="294" name="直線コネクタ 293"/>
        <xdr:cNvCxnSpPr/>
      </xdr:nvCxnSpPr>
      <xdr:spPr>
        <a:xfrm flipV="1">
          <a:off x="8750300" y="640681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82794</xdr:rowOff>
    </xdr:from>
    <xdr:to>
      <xdr:col>45</xdr:col>
      <xdr:colOff>177800</xdr:colOff>
      <xdr:row>37</xdr:row>
      <xdr:rowOff>88638</xdr:rowOff>
    </xdr:to>
    <xdr:cxnSp macro="">
      <xdr:nvCxnSpPr>
        <xdr:cNvPr id="297" name="直線コネクタ 296"/>
        <xdr:cNvCxnSpPr/>
      </xdr:nvCxnSpPr>
      <xdr:spPr>
        <a:xfrm>
          <a:off x="7861300" y="6426444"/>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166797</xdr:rowOff>
    </xdr:from>
    <xdr:to>
      <xdr:col>41</xdr:col>
      <xdr:colOff>50800</xdr:colOff>
      <xdr:row>37</xdr:row>
      <xdr:rowOff>82794</xdr:rowOff>
    </xdr:to>
    <xdr:cxnSp macro="">
      <xdr:nvCxnSpPr>
        <xdr:cNvPr id="300" name="直線コネクタ 299"/>
        <xdr:cNvCxnSpPr/>
      </xdr:nvCxnSpPr>
      <xdr:spPr>
        <a:xfrm>
          <a:off x="6972300" y="6338997"/>
          <a:ext cx="889000" cy="8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23201</xdr:rowOff>
    </xdr:from>
    <xdr:to>
      <xdr:col>55</xdr:col>
      <xdr:colOff>50800</xdr:colOff>
      <xdr:row>37</xdr:row>
      <xdr:rowOff>124801</xdr:rowOff>
    </xdr:to>
    <xdr:sp macro="" textlink="">
      <xdr:nvSpPr>
        <xdr:cNvPr id="310" name="楕円 309"/>
        <xdr:cNvSpPr/>
      </xdr:nvSpPr>
      <xdr:spPr>
        <a:xfrm>
          <a:off x="104267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1628</xdr:rowOff>
    </xdr:from>
    <xdr:ext cx="534377" cy="259045"/>
    <xdr:sp macro="" textlink="">
      <xdr:nvSpPr>
        <xdr:cNvPr id="311" name="補助費等該当値テキスト"/>
        <xdr:cNvSpPr txBox="1"/>
      </xdr:nvSpPr>
      <xdr:spPr>
        <a:xfrm>
          <a:off x="10528300" y="63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12365</xdr:rowOff>
    </xdr:from>
    <xdr:to>
      <xdr:col>50</xdr:col>
      <xdr:colOff>165100</xdr:colOff>
      <xdr:row>37</xdr:row>
      <xdr:rowOff>113965</xdr:rowOff>
    </xdr:to>
    <xdr:sp macro="" textlink="">
      <xdr:nvSpPr>
        <xdr:cNvPr id="312" name="楕円 311"/>
        <xdr:cNvSpPr/>
      </xdr:nvSpPr>
      <xdr:spPr>
        <a:xfrm>
          <a:off x="9588500" y="63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105092</xdr:rowOff>
    </xdr:from>
    <xdr:ext cx="534377" cy="259045"/>
    <xdr:sp macro="" textlink="">
      <xdr:nvSpPr>
        <xdr:cNvPr id="313" name="テキスト ボックス 312"/>
        <xdr:cNvSpPr txBox="1"/>
      </xdr:nvSpPr>
      <xdr:spPr>
        <a:xfrm>
          <a:off x="9372111" y="64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37838</xdr:rowOff>
    </xdr:from>
    <xdr:to>
      <xdr:col>46</xdr:col>
      <xdr:colOff>38100</xdr:colOff>
      <xdr:row>37</xdr:row>
      <xdr:rowOff>139438</xdr:rowOff>
    </xdr:to>
    <xdr:sp macro="" textlink="">
      <xdr:nvSpPr>
        <xdr:cNvPr id="314" name="楕円 313"/>
        <xdr:cNvSpPr/>
      </xdr:nvSpPr>
      <xdr:spPr>
        <a:xfrm>
          <a:off x="86995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130565</xdr:rowOff>
    </xdr:from>
    <xdr:ext cx="534377" cy="259045"/>
    <xdr:sp macro="" textlink="">
      <xdr:nvSpPr>
        <xdr:cNvPr id="315" name="テキスト ボックス 314"/>
        <xdr:cNvSpPr txBox="1"/>
      </xdr:nvSpPr>
      <xdr:spPr>
        <a:xfrm>
          <a:off x="8483111" y="64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31994</xdr:rowOff>
    </xdr:from>
    <xdr:to>
      <xdr:col>41</xdr:col>
      <xdr:colOff>101600</xdr:colOff>
      <xdr:row>37</xdr:row>
      <xdr:rowOff>133594</xdr:rowOff>
    </xdr:to>
    <xdr:sp macro="" textlink="">
      <xdr:nvSpPr>
        <xdr:cNvPr id="316" name="楕円 315"/>
        <xdr:cNvSpPr/>
      </xdr:nvSpPr>
      <xdr:spPr>
        <a:xfrm>
          <a:off x="7810500" y="63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124721</xdr:rowOff>
    </xdr:from>
    <xdr:ext cx="534377" cy="259045"/>
    <xdr:sp macro="" textlink="">
      <xdr:nvSpPr>
        <xdr:cNvPr id="317" name="テキスト ボックス 316"/>
        <xdr:cNvSpPr txBox="1"/>
      </xdr:nvSpPr>
      <xdr:spPr>
        <a:xfrm>
          <a:off x="7594111" y="64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115997</xdr:rowOff>
    </xdr:from>
    <xdr:to>
      <xdr:col>36</xdr:col>
      <xdr:colOff>165100</xdr:colOff>
      <xdr:row>37</xdr:row>
      <xdr:rowOff>46147</xdr:rowOff>
    </xdr:to>
    <xdr:sp macro="" textlink="">
      <xdr:nvSpPr>
        <xdr:cNvPr id="318" name="楕円 317"/>
        <xdr:cNvSpPr/>
      </xdr:nvSpPr>
      <xdr:spPr>
        <a:xfrm>
          <a:off x="6921500" y="62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37274</xdr:rowOff>
    </xdr:from>
    <xdr:ext cx="534377" cy="259045"/>
    <xdr:sp macro="" textlink="">
      <xdr:nvSpPr>
        <xdr:cNvPr id="319" name="テキスト ボックス 318"/>
        <xdr:cNvSpPr txBox="1"/>
      </xdr:nvSpPr>
      <xdr:spPr>
        <a:xfrm>
          <a:off x="6705111" y="63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121835</xdr:rowOff>
    </xdr:from>
    <xdr:to>
      <xdr:col>55</xdr:col>
      <xdr:colOff>0</xdr:colOff>
      <xdr:row>57</xdr:row>
      <xdr:rowOff>25073</xdr:rowOff>
    </xdr:to>
    <xdr:cxnSp macro="">
      <xdr:nvCxnSpPr>
        <xdr:cNvPr id="346" name="直線コネクタ 345"/>
        <xdr:cNvCxnSpPr/>
      </xdr:nvCxnSpPr>
      <xdr:spPr>
        <a:xfrm>
          <a:off x="9639300" y="9723035"/>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121835</xdr:rowOff>
    </xdr:from>
    <xdr:to>
      <xdr:col>50</xdr:col>
      <xdr:colOff>114300</xdr:colOff>
      <xdr:row>57</xdr:row>
      <xdr:rowOff>141346</xdr:rowOff>
    </xdr:to>
    <xdr:cxnSp macro="">
      <xdr:nvCxnSpPr>
        <xdr:cNvPr id="349" name="直線コネクタ 348"/>
        <xdr:cNvCxnSpPr/>
      </xdr:nvCxnSpPr>
      <xdr:spPr>
        <a:xfrm flipV="1">
          <a:off x="8750300" y="9723035"/>
          <a:ext cx="889000" cy="1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141346</xdr:rowOff>
    </xdr:from>
    <xdr:to>
      <xdr:col>45</xdr:col>
      <xdr:colOff>177800</xdr:colOff>
      <xdr:row>58</xdr:row>
      <xdr:rowOff>64575</xdr:rowOff>
    </xdr:to>
    <xdr:cxnSp macro="">
      <xdr:nvCxnSpPr>
        <xdr:cNvPr id="352" name="直線コネクタ 351"/>
        <xdr:cNvCxnSpPr/>
      </xdr:nvCxnSpPr>
      <xdr:spPr>
        <a:xfrm flipV="1">
          <a:off x="7861300" y="9913996"/>
          <a:ext cx="8890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64575</xdr:rowOff>
    </xdr:from>
    <xdr:to>
      <xdr:col>41</xdr:col>
      <xdr:colOff>50800</xdr:colOff>
      <xdr:row>58</xdr:row>
      <xdr:rowOff>100465</xdr:rowOff>
    </xdr:to>
    <xdr:cxnSp macro="">
      <xdr:nvCxnSpPr>
        <xdr:cNvPr id="355" name="直線コネクタ 354"/>
        <xdr:cNvCxnSpPr/>
      </xdr:nvCxnSpPr>
      <xdr:spPr>
        <a:xfrm flipV="1">
          <a:off x="6972300" y="10008675"/>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145723</xdr:rowOff>
    </xdr:from>
    <xdr:to>
      <xdr:col>55</xdr:col>
      <xdr:colOff>50800</xdr:colOff>
      <xdr:row>57</xdr:row>
      <xdr:rowOff>75873</xdr:rowOff>
    </xdr:to>
    <xdr:sp macro="" textlink="">
      <xdr:nvSpPr>
        <xdr:cNvPr id="365" name="楕円 364"/>
        <xdr:cNvSpPr/>
      </xdr:nvSpPr>
      <xdr:spPr>
        <a:xfrm>
          <a:off x="10426700" y="97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168600</xdr:rowOff>
    </xdr:from>
    <xdr:ext cx="599010" cy="259045"/>
    <xdr:sp macro="" textlink="">
      <xdr:nvSpPr>
        <xdr:cNvPr id="366" name="普通建設事業費該当値テキスト"/>
        <xdr:cNvSpPr txBox="1"/>
      </xdr:nvSpPr>
      <xdr:spPr>
        <a:xfrm>
          <a:off x="10528300" y="959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71035</xdr:rowOff>
    </xdr:from>
    <xdr:to>
      <xdr:col>50</xdr:col>
      <xdr:colOff>165100</xdr:colOff>
      <xdr:row>57</xdr:row>
      <xdr:rowOff>1185</xdr:rowOff>
    </xdr:to>
    <xdr:sp macro="" textlink="">
      <xdr:nvSpPr>
        <xdr:cNvPr id="367" name="楕円 366"/>
        <xdr:cNvSpPr/>
      </xdr:nvSpPr>
      <xdr:spPr>
        <a:xfrm>
          <a:off x="9588500" y="96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17712</xdr:rowOff>
    </xdr:from>
    <xdr:ext cx="599010" cy="259045"/>
    <xdr:sp macro="" textlink="">
      <xdr:nvSpPr>
        <xdr:cNvPr id="368" name="テキスト ボックス 367"/>
        <xdr:cNvSpPr txBox="1"/>
      </xdr:nvSpPr>
      <xdr:spPr>
        <a:xfrm>
          <a:off x="9339795" y="944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90546</xdr:rowOff>
    </xdr:from>
    <xdr:to>
      <xdr:col>46</xdr:col>
      <xdr:colOff>38100</xdr:colOff>
      <xdr:row>58</xdr:row>
      <xdr:rowOff>20696</xdr:rowOff>
    </xdr:to>
    <xdr:sp macro="" textlink="">
      <xdr:nvSpPr>
        <xdr:cNvPr id="369" name="楕円 368"/>
        <xdr:cNvSpPr/>
      </xdr:nvSpPr>
      <xdr:spPr>
        <a:xfrm>
          <a:off x="8699500" y="98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37223</xdr:rowOff>
    </xdr:from>
    <xdr:ext cx="534377" cy="259045"/>
    <xdr:sp macro="" textlink="">
      <xdr:nvSpPr>
        <xdr:cNvPr id="370" name="テキスト ボックス 369"/>
        <xdr:cNvSpPr txBox="1"/>
      </xdr:nvSpPr>
      <xdr:spPr>
        <a:xfrm>
          <a:off x="8483111" y="96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13775</xdr:rowOff>
    </xdr:from>
    <xdr:to>
      <xdr:col>41</xdr:col>
      <xdr:colOff>101600</xdr:colOff>
      <xdr:row>58</xdr:row>
      <xdr:rowOff>115375</xdr:rowOff>
    </xdr:to>
    <xdr:sp macro="" textlink="">
      <xdr:nvSpPr>
        <xdr:cNvPr id="371" name="楕円 370"/>
        <xdr:cNvSpPr/>
      </xdr:nvSpPr>
      <xdr:spPr>
        <a:xfrm>
          <a:off x="7810500" y="9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106502</xdr:rowOff>
    </xdr:from>
    <xdr:ext cx="534377" cy="259045"/>
    <xdr:sp macro="" textlink="">
      <xdr:nvSpPr>
        <xdr:cNvPr id="372" name="テキスト ボックス 371"/>
        <xdr:cNvSpPr txBox="1"/>
      </xdr:nvSpPr>
      <xdr:spPr>
        <a:xfrm>
          <a:off x="7594111" y="100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49665</xdr:rowOff>
    </xdr:from>
    <xdr:to>
      <xdr:col>36</xdr:col>
      <xdr:colOff>165100</xdr:colOff>
      <xdr:row>58</xdr:row>
      <xdr:rowOff>151265</xdr:rowOff>
    </xdr:to>
    <xdr:sp macro="" textlink="">
      <xdr:nvSpPr>
        <xdr:cNvPr id="373" name="楕円 372"/>
        <xdr:cNvSpPr/>
      </xdr:nvSpPr>
      <xdr:spPr>
        <a:xfrm>
          <a:off x="6921500" y="9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142392</xdr:rowOff>
    </xdr:from>
    <xdr:ext cx="534377" cy="259045"/>
    <xdr:sp macro="" textlink="">
      <xdr:nvSpPr>
        <xdr:cNvPr id="374" name="テキスト ボックス 373"/>
        <xdr:cNvSpPr txBox="1"/>
      </xdr:nvSpPr>
      <xdr:spPr>
        <a:xfrm>
          <a:off x="6705111" y="100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55438</xdr:rowOff>
    </xdr:from>
    <xdr:to>
      <xdr:col>55</xdr:col>
      <xdr:colOff>0</xdr:colOff>
      <xdr:row>78</xdr:row>
      <xdr:rowOff>124228</xdr:rowOff>
    </xdr:to>
    <xdr:cxnSp macro="">
      <xdr:nvCxnSpPr>
        <xdr:cNvPr id="403" name="直線コネクタ 402"/>
        <xdr:cNvCxnSpPr/>
      </xdr:nvCxnSpPr>
      <xdr:spPr>
        <a:xfrm>
          <a:off x="9639300" y="13257088"/>
          <a:ext cx="838200" cy="2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55438</xdr:rowOff>
    </xdr:from>
    <xdr:to>
      <xdr:col>50</xdr:col>
      <xdr:colOff>114300</xdr:colOff>
      <xdr:row>78</xdr:row>
      <xdr:rowOff>94483</xdr:rowOff>
    </xdr:to>
    <xdr:cxnSp macro="">
      <xdr:nvCxnSpPr>
        <xdr:cNvPr id="406" name="直線コネクタ 405"/>
        <xdr:cNvCxnSpPr/>
      </xdr:nvCxnSpPr>
      <xdr:spPr>
        <a:xfrm flipV="1">
          <a:off x="8750300" y="13257088"/>
          <a:ext cx="889000" cy="2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94483</xdr:rowOff>
    </xdr:from>
    <xdr:to>
      <xdr:col>45</xdr:col>
      <xdr:colOff>177800</xdr:colOff>
      <xdr:row>79</xdr:row>
      <xdr:rowOff>33756</xdr:rowOff>
    </xdr:to>
    <xdr:cxnSp macro="">
      <xdr:nvCxnSpPr>
        <xdr:cNvPr id="409" name="直線コネクタ 408"/>
        <xdr:cNvCxnSpPr/>
      </xdr:nvCxnSpPr>
      <xdr:spPr>
        <a:xfrm flipV="1">
          <a:off x="7861300" y="13467583"/>
          <a:ext cx="889000" cy="1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31660</xdr:rowOff>
    </xdr:from>
    <xdr:to>
      <xdr:col>41</xdr:col>
      <xdr:colOff>50800</xdr:colOff>
      <xdr:row>79</xdr:row>
      <xdr:rowOff>33756</xdr:rowOff>
    </xdr:to>
    <xdr:cxnSp macro="">
      <xdr:nvCxnSpPr>
        <xdr:cNvPr id="412" name="直線コネクタ 411"/>
        <xdr:cNvCxnSpPr/>
      </xdr:nvCxnSpPr>
      <xdr:spPr>
        <a:xfrm>
          <a:off x="6972300" y="1357621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73428</xdr:rowOff>
    </xdr:from>
    <xdr:to>
      <xdr:col>55</xdr:col>
      <xdr:colOff>50800</xdr:colOff>
      <xdr:row>79</xdr:row>
      <xdr:rowOff>3578</xdr:rowOff>
    </xdr:to>
    <xdr:sp macro="" textlink="">
      <xdr:nvSpPr>
        <xdr:cNvPr id="422" name="楕円 421"/>
        <xdr:cNvSpPr/>
      </xdr:nvSpPr>
      <xdr:spPr>
        <a:xfrm>
          <a:off x="10426700" y="134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32805</xdr:rowOff>
    </xdr:from>
    <xdr:ext cx="534377" cy="259045"/>
    <xdr:sp macro="" textlink="">
      <xdr:nvSpPr>
        <xdr:cNvPr id="423" name="普通建設事業費 （ うち新規整備　）該当値テキスト"/>
        <xdr:cNvSpPr txBox="1"/>
      </xdr:nvSpPr>
      <xdr:spPr>
        <a:xfrm>
          <a:off x="10528300" y="132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4638</xdr:rowOff>
    </xdr:from>
    <xdr:to>
      <xdr:col>50</xdr:col>
      <xdr:colOff>165100</xdr:colOff>
      <xdr:row>77</xdr:row>
      <xdr:rowOff>106238</xdr:rowOff>
    </xdr:to>
    <xdr:sp macro="" textlink="">
      <xdr:nvSpPr>
        <xdr:cNvPr id="424" name="楕円 423"/>
        <xdr:cNvSpPr/>
      </xdr:nvSpPr>
      <xdr:spPr>
        <a:xfrm>
          <a:off x="9588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122765</xdr:rowOff>
    </xdr:from>
    <xdr:ext cx="534377" cy="259045"/>
    <xdr:sp macro="" textlink="">
      <xdr:nvSpPr>
        <xdr:cNvPr id="425" name="テキスト ボックス 424"/>
        <xdr:cNvSpPr txBox="1"/>
      </xdr:nvSpPr>
      <xdr:spPr>
        <a:xfrm>
          <a:off x="9372111" y="12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43683</xdr:rowOff>
    </xdr:from>
    <xdr:to>
      <xdr:col>46</xdr:col>
      <xdr:colOff>38100</xdr:colOff>
      <xdr:row>78</xdr:row>
      <xdr:rowOff>145283</xdr:rowOff>
    </xdr:to>
    <xdr:sp macro="" textlink="">
      <xdr:nvSpPr>
        <xdr:cNvPr id="426" name="楕円 425"/>
        <xdr:cNvSpPr/>
      </xdr:nvSpPr>
      <xdr:spPr>
        <a:xfrm>
          <a:off x="8699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161810</xdr:rowOff>
    </xdr:from>
    <xdr:ext cx="534377" cy="259045"/>
    <xdr:sp macro="" textlink="">
      <xdr:nvSpPr>
        <xdr:cNvPr id="427" name="テキスト ボックス 426"/>
        <xdr:cNvSpPr txBox="1"/>
      </xdr:nvSpPr>
      <xdr:spPr>
        <a:xfrm>
          <a:off x="8483111" y="131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154406</xdr:rowOff>
    </xdr:from>
    <xdr:to>
      <xdr:col>41</xdr:col>
      <xdr:colOff>101600</xdr:colOff>
      <xdr:row>79</xdr:row>
      <xdr:rowOff>84556</xdr:rowOff>
    </xdr:to>
    <xdr:sp macro="" textlink="">
      <xdr:nvSpPr>
        <xdr:cNvPr id="428" name="楕円 427"/>
        <xdr:cNvSpPr/>
      </xdr:nvSpPr>
      <xdr:spPr>
        <a:xfrm>
          <a:off x="7810500" y="135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75683</xdr:rowOff>
    </xdr:from>
    <xdr:ext cx="469744" cy="259045"/>
    <xdr:sp macro="" textlink="">
      <xdr:nvSpPr>
        <xdr:cNvPr id="429" name="テキスト ボックス 428"/>
        <xdr:cNvSpPr txBox="1"/>
      </xdr:nvSpPr>
      <xdr:spPr>
        <a:xfrm>
          <a:off x="7626428" y="1362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152310</xdr:rowOff>
    </xdr:from>
    <xdr:to>
      <xdr:col>36</xdr:col>
      <xdr:colOff>165100</xdr:colOff>
      <xdr:row>79</xdr:row>
      <xdr:rowOff>82460</xdr:rowOff>
    </xdr:to>
    <xdr:sp macro="" textlink="">
      <xdr:nvSpPr>
        <xdr:cNvPr id="430" name="楕円 429"/>
        <xdr:cNvSpPr/>
      </xdr:nvSpPr>
      <xdr:spPr>
        <a:xfrm>
          <a:off x="6921500" y="135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73587</xdr:rowOff>
    </xdr:from>
    <xdr:ext cx="469744" cy="259045"/>
    <xdr:sp macro="" textlink="">
      <xdr:nvSpPr>
        <xdr:cNvPr id="431" name="テキスト ボックス 430"/>
        <xdr:cNvSpPr txBox="1"/>
      </xdr:nvSpPr>
      <xdr:spPr>
        <a:xfrm>
          <a:off x="6737428" y="1361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13382</xdr:rowOff>
    </xdr:from>
    <xdr:to>
      <xdr:col>55</xdr:col>
      <xdr:colOff>0</xdr:colOff>
      <xdr:row>96</xdr:row>
      <xdr:rowOff>81397</xdr:rowOff>
    </xdr:to>
    <xdr:cxnSp macro="">
      <xdr:nvCxnSpPr>
        <xdr:cNvPr id="462" name="直線コネクタ 461"/>
        <xdr:cNvCxnSpPr/>
      </xdr:nvCxnSpPr>
      <xdr:spPr>
        <a:xfrm flipV="1">
          <a:off x="9639300" y="16301132"/>
          <a:ext cx="838200" cy="2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81397</xdr:rowOff>
    </xdr:from>
    <xdr:to>
      <xdr:col>50</xdr:col>
      <xdr:colOff>114300</xdr:colOff>
      <xdr:row>98</xdr:row>
      <xdr:rowOff>10389</xdr:rowOff>
    </xdr:to>
    <xdr:cxnSp macro="">
      <xdr:nvCxnSpPr>
        <xdr:cNvPr id="465" name="直線コネクタ 464"/>
        <xdr:cNvCxnSpPr/>
      </xdr:nvCxnSpPr>
      <xdr:spPr>
        <a:xfrm flipV="1">
          <a:off x="8750300" y="16540597"/>
          <a:ext cx="889000" cy="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10389</xdr:rowOff>
    </xdr:from>
    <xdr:to>
      <xdr:col>45</xdr:col>
      <xdr:colOff>177800</xdr:colOff>
      <xdr:row>98</xdr:row>
      <xdr:rowOff>48630</xdr:rowOff>
    </xdr:to>
    <xdr:cxnSp macro="">
      <xdr:nvCxnSpPr>
        <xdr:cNvPr id="468" name="直線コネクタ 467"/>
        <xdr:cNvCxnSpPr/>
      </xdr:nvCxnSpPr>
      <xdr:spPr>
        <a:xfrm flipV="1">
          <a:off x="7861300" y="16812489"/>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48630</xdr:rowOff>
    </xdr:from>
    <xdr:to>
      <xdr:col>41</xdr:col>
      <xdr:colOff>50800</xdr:colOff>
      <xdr:row>98</xdr:row>
      <xdr:rowOff>159578</xdr:rowOff>
    </xdr:to>
    <xdr:cxnSp macro="">
      <xdr:nvCxnSpPr>
        <xdr:cNvPr id="471" name="直線コネクタ 470"/>
        <xdr:cNvCxnSpPr/>
      </xdr:nvCxnSpPr>
      <xdr:spPr>
        <a:xfrm flipV="1">
          <a:off x="6972300" y="16850730"/>
          <a:ext cx="8890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134032</xdr:rowOff>
    </xdr:from>
    <xdr:to>
      <xdr:col>55</xdr:col>
      <xdr:colOff>50800</xdr:colOff>
      <xdr:row>95</xdr:row>
      <xdr:rowOff>64182</xdr:rowOff>
    </xdr:to>
    <xdr:sp macro="" textlink="">
      <xdr:nvSpPr>
        <xdr:cNvPr id="481" name="楕円 480"/>
        <xdr:cNvSpPr/>
      </xdr:nvSpPr>
      <xdr:spPr>
        <a:xfrm>
          <a:off x="104267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156909</xdr:rowOff>
    </xdr:from>
    <xdr:ext cx="534377" cy="259045"/>
    <xdr:sp macro="" textlink="">
      <xdr:nvSpPr>
        <xdr:cNvPr id="482" name="普通建設事業費 （ うち更新整備　）該当値テキスト"/>
        <xdr:cNvSpPr txBox="1"/>
      </xdr:nvSpPr>
      <xdr:spPr>
        <a:xfrm>
          <a:off x="10528300" y="161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30597</xdr:rowOff>
    </xdr:from>
    <xdr:to>
      <xdr:col>50</xdr:col>
      <xdr:colOff>165100</xdr:colOff>
      <xdr:row>96</xdr:row>
      <xdr:rowOff>132197</xdr:rowOff>
    </xdr:to>
    <xdr:sp macro="" textlink="">
      <xdr:nvSpPr>
        <xdr:cNvPr id="483" name="楕円 482"/>
        <xdr:cNvSpPr/>
      </xdr:nvSpPr>
      <xdr:spPr>
        <a:xfrm>
          <a:off x="9588500" y="164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148724</xdr:rowOff>
    </xdr:from>
    <xdr:ext cx="534377" cy="259045"/>
    <xdr:sp macro="" textlink="">
      <xdr:nvSpPr>
        <xdr:cNvPr id="484" name="テキスト ボックス 483"/>
        <xdr:cNvSpPr txBox="1"/>
      </xdr:nvSpPr>
      <xdr:spPr>
        <a:xfrm>
          <a:off x="9372111" y="162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131039</xdr:rowOff>
    </xdr:from>
    <xdr:to>
      <xdr:col>46</xdr:col>
      <xdr:colOff>38100</xdr:colOff>
      <xdr:row>98</xdr:row>
      <xdr:rowOff>61189</xdr:rowOff>
    </xdr:to>
    <xdr:sp macro="" textlink="">
      <xdr:nvSpPr>
        <xdr:cNvPr id="485" name="楕円 484"/>
        <xdr:cNvSpPr/>
      </xdr:nvSpPr>
      <xdr:spPr>
        <a:xfrm>
          <a:off x="8699500" y="167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52316</xdr:rowOff>
    </xdr:from>
    <xdr:ext cx="534377" cy="259045"/>
    <xdr:sp macro="" textlink="">
      <xdr:nvSpPr>
        <xdr:cNvPr id="486" name="テキスト ボックス 485"/>
        <xdr:cNvSpPr txBox="1"/>
      </xdr:nvSpPr>
      <xdr:spPr>
        <a:xfrm>
          <a:off x="8483111" y="168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169280</xdr:rowOff>
    </xdr:from>
    <xdr:to>
      <xdr:col>41</xdr:col>
      <xdr:colOff>101600</xdr:colOff>
      <xdr:row>98</xdr:row>
      <xdr:rowOff>99430</xdr:rowOff>
    </xdr:to>
    <xdr:sp macro="" textlink="">
      <xdr:nvSpPr>
        <xdr:cNvPr id="487" name="楕円 486"/>
        <xdr:cNvSpPr/>
      </xdr:nvSpPr>
      <xdr:spPr>
        <a:xfrm>
          <a:off x="7810500" y="167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90557</xdr:rowOff>
    </xdr:from>
    <xdr:ext cx="534377" cy="259045"/>
    <xdr:sp macro="" textlink="">
      <xdr:nvSpPr>
        <xdr:cNvPr id="488" name="テキスト ボックス 487"/>
        <xdr:cNvSpPr txBox="1"/>
      </xdr:nvSpPr>
      <xdr:spPr>
        <a:xfrm>
          <a:off x="7594111" y="168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108778</xdr:rowOff>
    </xdr:from>
    <xdr:to>
      <xdr:col>36</xdr:col>
      <xdr:colOff>165100</xdr:colOff>
      <xdr:row>99</xdr:row>
      <xdr:rowOff>38928</xdr:rowOff>
    </xdr:to>
    <xdr:sp macro="" textlink="">
      <xdr:nvSpPr>
        <xdr:cNvPr id="489" name="楕円 488"/>
        <xdr:cNvSpPr/>
      </xdr:nvSpPr>
      <xdr:spPr>
        <a:xfrm>
          <a:off x="6921500" y="169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30055</xdr:rowOff>
    </xdr:from>
    <xdr:ext cx="534377" cy="259045"/>
    <xdr:sp macro="" textlink="">
      <xdr:nvSpPr>
        <xdr:cNvPr id="490" name="テキスト ボックス 489"/>
        <xdr:cNvSpPr txBox="1"/>
      </xdr:nvSpPr>
      <xdr:spPr>
        <a:xfrm>
          <a:off x="6705111" y="170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38874</xdr:rowOff>
    </xdr:from>
    <xdr:to>
      <xdr:col>85</xdr:col>
      <xdr:colOff>127000</xdr:colOff>
      <xdr:row>39</xdr:row>
      <xdr:rowOff>42456</xdr:rowOff>
    </xdr:to>
    <xdr:cxnSp macro="">
      <xdr:nvCxnSpPr>
        <xdr:cNvPr id="519" name="直線コネクタ 518"/>
        <xdr:cNvCxnSpPr/>
      </xdr:nvCxnSpPr>
      <xdr:spPr>
        <a:xfrm>
          <a:off x="15481300" y="6725424"/>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38874</xdr:rowOff>
    </xdr:from>
    <xdr:to>
      <xdr:col>81</xdr:col>
      <xdr:colOff>50800</xdr:colOff>
      <xdr:row>39</xdr:row>
      <xdr:rowOff>40551</xdr:rowOff>
    </xdr:to>
    <xdr:cxnSp macro="">
      <xdr:nvCxnSpPr>
        <xdr:cNvPr id="522" name="直線コネクタ 521"/>
        <xdr:cNvCxnSpPr/>
      </xdr:nvCxnSpPr>
      <xdr:spPr>
        <a:xfrm flipV="1">
          <a:off x="14592300" y="672542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40551</xdr:rowOff>
    </xdr:from>
    <xdr:to>
      <xdr:col>76</xdr:col>
      <xdr:colOff>114300</xdr:colOff>
      <xdr:row>39</xdr:row>
      <xdr:rowOff>44450</xdr:rowOff>
    </xdr:to>
    <xdr:cxnSp macro="">
      <xdr:nvCxnSpPr>
        <xdr:cNvPr id="525" name="直線コネクタ 524"/>
        <xdr:cNvCxnSpPr/>
      </xdr:nvCxnSpPr>
      <xdr:spPr>
        <a:xfrm flipV="1">
          <a:off x="13703300" y="672710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163106</xdr:rowOff>
    </xdr:from>
    <xdr:to>
      <xdr:col>85</xdr:col>
      <xdr:colOff>177800</xdr:colOff>
      <xdr:row>39</xdr:row>
      <xdr:rowOff>93256</xdr:rowOff>
    </xdr:to>
    <xdr:sp macro="" textlink="">
      <xdr:nvSpPr>
        <xdr:cNvPr id="538" name="楕円 537"/>
        <xdr:cNvSpPr/>
      </xdr:nvSpPr>
      <xdr:spPr>
        <a:xfrm>
          <a:off x="16268700" y="66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78033</xdr:rowOff>
    </xdr:from>
    <xdr:ext cx="378565" cy="259045"/>
    <xdr:sp macro="" textlink="">
      <xdr:nvSpPr>
        <xdr:cNvPr id="539" name="災害復旧事業費該当値テキスト"/>
        <xdr:cNvSpPr txBox="1"/>
      </xdr:nvSpPr>
      <xdr:spPr>
        <a:xfrm>
          <a:off x="16370300" y="659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159524</xdr:rowOff>
    </xdr:from>
    <xdr:to>
      <xdr:col>81</xdr:col>
      <xdr:colOff>101600</xdr:colOff>
      <xdr:row>39</xdr:row>
      <xdr:rowOff>89674</xdr:rowOff>
    </xdr:to>
    <xdr:sp macro="" textlink="">
      <xdr:nvSpPr>
        <xdr:cNvPr id="540" name="楕円 539"/>
        <xdr:cNvSpPr/>
      </xdr:nvSpPr>
      <xdr:spPr>
        <a:xfrm>
          <a:off x="15430500" y="66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80801</xdr:rowOff>
    </xdr:from>
    <xdr:ext cx="378565" cy="259045"/>
    <xdr:sp macro="" textlink="">
      <xdr:nvSpPr>
        <xdr:cNvPr id="541" name="テキスト ボックス 540"/>
        <xdr:cNvSpPr txBox="1"/>
      </xdr:nvSpPr>
      <xdr:spPr>
        <a:xfrm>
          <a:off x="15292017" y="676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161201</xdr:rowOff>
    </xdr:from>
    <xdr:to>
      <xdr:col>76</xdr:col>
      <xdr:colOff>165100</xdr:colOff>
      <xdr:row>39</xdr:row>
      <xdr:rowOff>91351</xdr:rowOff>
    </xdr:to>
    <xdr:sp macro="" textlink="">
      <xdr:nvSpPr>
        <xdr:cNvPr id="542" name="楕円 541"/>
        <xdr:cNvSpPr/>
      </xdr:nvSpPr>
      <xdr:spPr>
        <a:xfrm>
          <a:off x="14541500" y="6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82478</xdr:rowOff>
    </xdr:from>
    <xdr:ext cx="378565" cy="259045"/>
    <xdr:sp macro="" textlink="">
      <xdr:nvSpPr>
        <xdr:cNvPr id="543" name="テキスト ボックス 542"/>
        <xdr:cNvSpPr txBox="1"/>
      </xdr:nvSpPr>
      <xdr:spPr>
        <a:xfrm>
          <a:off x="14403017" y="676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43193</xdr:rowOff>
    </xdr:from>
    <xdr:to>
      <xdr:col>85</xdr:col>
      <xdr:colOff>127000</xdr:colOff>
      <xdr:row>76</xdr:row>
      <xdr:rowOff>55029</xdr:rowOff>
    </xdr:to>
    <xdr:cxnSp macro="">
      <xdr:nvCxnSpPr>
        <xdr:cNvPr id="625" name="直線コネクタ 624"/>
        <xdr:cNvCxnSpPr/>
      </xdr:nvCxnSpPr>
      <xdr:spPr>
        <a:xfrm flipV="1">
          <a:off x="15481300" y="13073393"/>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48806</xdr:rowOff>
    </xdr:from>
    <xdr:to>
      <xdr:col>81</xdr:col>
      <xdr:colOff>50800</xdr:colOff>
      <xdr:row>76</xdr:row>
      <xdr:rowOff>55029</xdr:rowOff>
    </xdr:to>
    <xdr:cxnSp macro="">
      <xdr:nvCxnSpPr>
        <xdr:cNvPr id="628" name="直線コネクタ 627"/>
        <xdr:cNvCxnSpPr/>
      </xdr:nvCxnSpPr>
      <xdr:spPr>
        <a:xfrm>
          <a:off x="14592300" y="13079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32398</xdr:rowOff>
    </xdr:from>
    <xdr:to>
      <xdr:col>76</xdr:col>
      <xdr:colOff>114300</xdr:colOff>
      <xdr:row>76</xdr:row>
      <xdr:rowOff>48806</xdr:rowOff>
    </xdr:to>
    <xdr:cxnSp macro="">
      <xdr:nvCxnSpPr>
        <xdr:cNvPr id="631" name="直線コネクタ 630"/>
        <xdr:cNvCxnSpPr/>
      </xdr:nvCxnSpPr>
      <xdr:spPr>
        <a:xfrm>
          <a:off x="13703300" y="1306259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16193</xdr:rowOff>
    </xdr:from>
    <xdr:to>
      <xdr:col>71</xdr:col>
      <xdr:colOff>177800</xdr:colOff>
      <xdr:row>76</xdr:row>
      <xdr:rowOff>32398</xdr:rowOff>
    </xdr:to>
    <xdr:cxnSp macro="">
      <xdr:nvCxnSpPr>
        <xdr:cNvPr id="634" name="直線コネクタ 633"/>
        <xdr:cNvCxnSpPr/>
      </xdr:nvCxnSpPr>
      <xdr:spPr>
        <a:xfrm>
          <a:off x="12814300" y="13046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163843</xdr:rowOff>
    </xdr:from>
    <xdr:to>
      <xdr:col>85</xdr:col>
      <xdr:colOff>177800</xdr:colOff>
      <xdr:row>76</xdr:row>
      <xdr:rowOff>93993</xdr:rowOff>
    </xdr:to>
    <xdr:sp macro="" textlink="">
      <xdr:nvSpPr>
        <xdr:cNvPr id="644" name="楕円 643"/>
        <xdr:cNvSpPr/>
      </xdr:nvSpPr>
      <xdr:spPr>
        <a:xfrm>
          <a:off x="162687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142270</xdr:rowOff>
    </xdr:from>
    <xdr:ext cx="534377" cy="259045"/>
    <xdr:sp macro="" textlink="">
      <xdr:nvSpPr>
        <xdr:cNvPr id="645" name="公債費該当値テキスト"/>
        <xdr:cNvSpPr txBox="1"/>
      </xdr:nvSpPr>
      <xdr:spPr>
        <a:xfrm>
          <a:off x="16370300" y="130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4229</xdr:rowOff>
    </xdr:from>
    <xdr:to>
      <xdr:col>81</xdr:col>
      <xdr:colOff>101600</xdr:colOff>
      <xdr:row>76</xdr:row>
      <xdr:rowOff>105829</xdr:rowOff>
    </xdr:to>
    <xdr:sp macro="" textlink="">
      <xdr:nvSpPr>
        <xdr:cNvPr id="646" name="楕円 645"/>
        <xdr:cNvSpPr/>
      </xdr:nvSpPr>
      <xdr:spPr>
        <a:xfrm>
          <a:off x="15430500" y="13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96956</xdr:rowOff>
    </xdr:from>
    <xdr:ext cx="534377" cy="259045"/>
    <xdr:sp macro="" textlink="">
      <xdr:nvSpPr>
        <xdr:cNvPr id="647" name="テキスト ボックス 646"/>
        <xdr:cNvSpPr txBox="1"/>
      </xdr:nvSpPr>
      <xdr:spPr>
        <a:xfrm>
          <a:off x="1521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169456</xdr:rowOff>
    </xdr:from>
    <xdr:to>
      <xdr:col>76</xdr:col>
      <xdr:colOff>165100</xdr:colOff>
      <xdr:row>76</xdr:row>
      <xdr:rowOff>99606</xdr:rowOff>
    </xdr:to>
    <xdr:sp macro="" textlink="">
      <xdr:nvSpPr>
        <xdr:cNvPr id="648" name="楕円 647"/>
        <xdr:cNvSpPr/>
      </xdr:nvSpPr>
      <xdr:spPr>
        <a:xfrm>
          <a:off x="145415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90733</xdr:rowOff>
    </xdr:from>
    <xdr:ext cx="534377" cy="259045"/>
    <xdr:sp macro="" textlink="">
      <xdr:nvSpPr>
        <xdr:cNvPr id="649" name="テキスト ボックス 648"/>
        <xdr:cNvSpPr txBox="1"/>
      </xdr:nvSpPr>
      <xdr:spPr>
        <a:xfrm>
          <a:off x="14325111" y="131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153048</xdr:rowOff>
    </xdr:from>
    <xdr:to>
      <xdr:col>72</xdr:col>
      <xdr:colOff>38100</xdr:colOff>
      <xdr:row>76</xdr:row>
      <xdr:rowOff>83198</xdr:rowOff>
    </xdr:to>
    <xdr:sp macro="" textlink="">
      <xdr:nvSpPr>
        <xdr:cNvPr id="650" name="楕円 649"/>
        <xdr:cNvSpPr/>
      </xdr:nvSpPr>
      <xdr:spPr>
        <a:xfrm>
          <a:off x="13652500" y="130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74325</xdr:rowOff>
    </xdr:from>
    <xdr:ext cx="534377" cy="259045"/>
    <xdr:sp macro="" textlink="">
      <xdr:nvSpPr>
        <xdr:cNvPr id="651" name="テキスト ボックス 650"/>
        <xdr:cNvSpPr txBox="1"/>
      </xdr:nvSpPr>
      <xdr:spPr>
        <a:xfrm>
          <a:off x="13436111" y="131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136843</xdr:rowOff>
    </xdr:from>
    <xdr:to>
      <xdr:col>67</xdr:col>
      <xdr:colOff>101600</xdr:colOff>
      <xdr:row>76</xdr:row>
      <xdr:rowOff>66993</xdr:rowOff>
    </xdr:to>
    <xdr:sp macro="" textlink="">
      <xdr:nvSpPr>
        <xdr:cNvPr id="652" name="楕円 651"/>
        <xdr:cNvSpPr/>
      </xdr:nvSpPr>
      <xdr:spPr>
        <a:xfrm>
          <a:off x="12763500" y="129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58120</xdr:rowOff>
    </xdr:from>
    <xdr:ext cx="534377" cy="259045"/>
    <xdr:sp macro="" textlink="">
      <xdr:nvSpPr>
        <xdr:cNvPr id="653" name="テキスト ボックス 652"/>
        <xdr:cNvSpPr txBox="1"/>
      </xdr:nvSpPr>
      <xdr:spPr>
        <a:xfrm>
          <a:off x="12547111" y="130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72231</xdr:rowOff>
    </xdr:from>
    <xdr:to>
      <xdr:col>85</xdr:col>
      <xdr:colOff>127000</xdr:colOff>
      <xdr:row>98</xdr:row>
      <xdr:rowOff>104222</xdr:rowOff>
    </xdr:to>
    <xdr:cxnSp macro="">
      <xdr:nvCxnSpPr>
        <xdr:cNvPr id="680" name="直線コネクタ 679"/>
        <xdr:cNvCxnSpPr/>
      </xdr:nvCxnSpPr>
      <xdr:spPr>
        <a:xfrm>
          <a:off x="15481300" y="16874331"/>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72231</xdr:rowOff>
    </xdr:from>
    <xdr:to>
      <xdr:col>81</xdr:col>
      <xdr:colOff>50800</xdr:colOff>
      <xdr:row>98</xdr:row>
      <xdr:rowOff>132093</xdr:rowOff>
    </xdr:to>
    <xdr:cxnSp macro="">
      <xdr:nvCxnSpPr>
        <xdr:cNvPr id="683" name="直線コネクタ 682"/>
        <xdr:cNvCxnSpPr/>
      </xdr:nvCxnSpPr>
      <xdr:spPr>
        <a:xfrm flipV="1">
          <a:off x="14592300" y="16874331"/>
          <a:ext cx="889000" cy="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54519</xdr:rowOff>
    </xdr:from>
    <xdr:to>
      <xdr:col>76</xdr:col>
      <xdr:colOff>114300</xdr:colOff>
      <xdr:row>98</xdr:row>
      <xdr:rowOff>132093</xdr:rowOff>
    </xdr:to>
    <xdr:cxnSp macro="">
      <xdr:nvCxnSpPr>
        <xdr:cNvPr id="686" name="直線コネクタ 685"/>
        <xdr:cNvCxnSpPr/>
      </xdr:nvCxnSpPr>
      <xdr:spPr>
        <a:xfrm>
          <a:off x="13703300" y="16856619"/>
          <a:ext cx="889000" cy="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54519</xdr:rowOff>
    </xdr:from>
    <xdr:to>
      <xdr:col>71</xdr:col>
      <xdr:colOff>177800</xdr:colOff>
      <xdr:row>98</xdr:row>
      <xdr:rowOff>88672</xdr:rowOff>
    </xdr:to>
    <xdr:cxnSp macro="">
      <xdr:nvCxnSpPr>
        <xdr:cNvPr id="689" name="直線コネクタ 688"/>
        <xdr:cNvCxnSpPr/>
      </xdr:nvCxnSpPr>
      <xdr:spPr>
        <a:xfrm flipV="1">
          <a:off x="12814300" y="16856619"/>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53422</xdr:rowOff>
    </xdr:from>
    <xdr:to>
      <xdr:col>85</xdr:col>
      <xdr:colOff>177800</xdr:colOff>
      <xdr:row>98</xdr:row>
      <xdr:rowOff>155022</xdr:rowOff>
    </xdr:to>
    <xdr:sp macro="" textlink="">
      <xdr:nvSpPr>
        <xdr:cNvPr id="699" name="楕円 698"/>
        <xdr:cNvSpPr/>
      </xdr:nvSpPr>
      <xdr:spPr>
        <a:xfrm>
          <a:off x="16268700" y="168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21431</xdr:rowOff>
    </xdr:from>
    <xdr:to>
      <xdr:col>81</xdr:col>
      <xdr:colOff>101600</xdr:colOff>
      <xdr:row>98</xdr:row>
      <xdr:rowOff>123031</xdr:rowOff>
    </xdr:to>
    <xdr:sp macro="" textlink="">
      <xdr:nvSpPr>
        <xdr:cNvPr id="701" name="楕円 700"/>
        <xdr:cNvSpPr/>
      </xdr:nvSpPr>
      <xdr:spPr>
        <a:xfrm>
          <a:off x="15430500" y="168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139558</xdr:rowOff>
    </xdr:from>
    <xdr:ext cx="534377" cy="259045"/>
    <xdr:sp macro="" textlink="">
      <xdr:nvSpPr>
        <xdr:cNvPr id="702" name="テキスト ボックス 701"/>
        <xdr:cNvSpPr txBox="1"/>
      </xdr:nvSpPr>
      <xdr:spPr>
        <a:xfrm>
          <a:off x="15214111" y="165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81293</xdr:rowOff>
    </xdr:from>
    <xdr:to>
      <xdr:col>76</xdr:col>
      <xdr:colOff>165100</xdr:colOff>
      <xdr:row>99</xdr:row>
      <xdr:rowOff>11443</xdr:rowOff>
    </xdr:to>
    <xdr:sp macro="" textlink="">
      <xdr:nvSpPr>
        <xdr:cNvPr id="703" name="楕円 702"/>
        <xdr:cNvSpPr/>
      </xdr:nvSpPr>
      <xdr:spPr>
        <a:xfrm>
          <a:off x="14541500" y="16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2570</xdr:rowOff>
    </xdr:from>
    <xdr:ext cx="469744" cy="259045"/>
    <xdr:sp macro="" textlink="">
      <xdr:nvSpPr>
        <xdr:cNvPr id="704" name="テキスト ボックス 703"/>
        <xdr:cNvSpPr txBox="1"/>
      </xdr:nvSpPr>
      <xdr:spPr>
        <a:xfrm>
          <a:off x="14357428" y="1697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3719</xdr:rowOff>
    </xdr:from>
    <xdr:to>
      <xdr:col>72</xdr:col>
      <xdr:colOff>38100</xdr:colOff>
      <xdr:row>98</xdr:row>
      <xdr:rowOff>105319</xdr:rowOff>
    </xdr:to>
    <xdr:sp macro="" textlink="">
      <xdr:nvSpPr>
        <xdr:cNvPr id="705" name="楕円 704"/>
        <xdr:cNvSpPr/>
      </xdr:nvSpPr>
      <xdr:spPr>
        <a:xfrm>
          <a:off x="13652500" y="168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121846</xdr:rowOff>
    </xdr:from>
    <xdr:ext cx="534377" cy="259045"/>
    <xdr:sp macro="" textlink="">
      <xdr:nvSpPr>
        <xdr:cNvPr id="706" name="テキスト ボックス 705"/>
        <xdr:cNvSpPr txBox="1"/>
      </xdr:nvSpPr>
      <xdr:spPr>
        <a:xfrm>
          <a:off x="13436111" y="1658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37872</xdr:rowOff>
    </xdr:from>
    <xdr:to>
      <xdr:col>67</xdr:col>
      <xdr:colOff>101600</xdr:colOff>
      <xdr:row>98</xdr:row>
      <xdr:rowOff>139472</xdr:rowOff>
    </xdr:to>
    <xdr:sp macro="" textlink="">
      <xdr:nvSpPr>
        <xdr:cNvPr id="707" name="楕円 706"/>
        <xdr:cNvSpPr/>
      </xdr:nvSpPr>
      <xdr:spPr>
        <a:xfrm>
          <a:off x="12763500" y="168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130599</xdr:rowOff>
    </xdr:from>
    <xdr:ext cx="534377" cy="259045"/>
    <xdr:sp macro="" textlink="">
      <xdr:nvSpPr>
        <xdr:cNvPr id="708" name="テキスト ボックス 707"/>
        <xdr:cNvSpPr txBox="1"/>
      </xdr:nvSpPr>
      <xdr:spPr>
        <a:xfrm>
          <a:off x="12547111" y="169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101162</xdr:rowOff>
    </xdr:from>
    <xdr:to>
      <xdr:col>116</xdr:col>
      <xdr:colOff>63500</xdr:colOff>
      <xdr:row>76</xdr:row>
      <xdr:rowOff>16256</xdr:rowOff>
    </xdr:to>
    <xdr:cxnSp macro="">
      <xdr:nvCxnSpPr>
        <xdr:cNvPr id="852" name="直線コネクタ 851"/>
        <xdr:cNvCxnSpPr/>
      </xdr:nvCxnSpPr>
      <xdr:spPr>
        <a:xfrm>
          <a:off x="21323300" y="12959912"/>
          <a:ext cx="8382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33286</xdr:rowOff>
    </xdr:from>
    <xdr:to>
      <xdr:col>111</xdr:col>
      <xdr:colOff>177800</xdr:colOff>
      <xdr:row>75</xdr:row>
      <xdr:rowOff>101162</xdr:rowOff>
    </xdr:to>
    <xdr:cxnSp macro="">
      <xdr:nvCxnSpPr>
        <xdr:cNvPr id="855" name="直線コネクタ 854"/>
        <xdr:cNvCxnSpPr/>
      </xdr:nvCxnSpPr>
      <xdr:spPr>
        <a:xfrm>
          <a:off x="20434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33286</xdr:rowOff>
    </xdr:from>
    <xdr:to>
      <xdr:col>107</xdr:col>
      <xdr:colOff>50800</xdr:colOff>
      <xdr:row>75</xdr:row>
      <xdr:rowOff>48870</xdr:rowOff>
    </xdr:to>
    <xdr:cxnSp macro="">
      <xdr:nvCxnSpPr>
        <xdr:cNvPr id="858" name="直線コネクタ 857"/>
        <xdr:cNvCxnSpPr/>
      </xdr:nvCxnSpPr>
      <xdr:spPr>
        <a:xfrm flipV="1">
          <a:off x="19545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134423</xdr:rowOff>
    </xdr:from>
    <xdr:to>
      <xdr:col>102</xdr:col>
      <xdr:colOff>114300</xdr:colOff>
      <xdr:row>75</xdr:row>
      <xdr:rowOff>48870</xdr:rowOff>
    </xdr:to>
    <xdr:cxnSp macro="">
      <xdr:nvCxnSpPr>
        <xdr:cNvPr id="861" name="直線コネクタ 860"/>
        <xdr:cNvCxnSpPr/>
      </xdr:nvCxnSpPr>
      <xdr:spPr>
        <a:xfrm>
          <a:off x="18656300" y="128217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136906</xdr:rowOff>
    </xdr:from>
    <xdr:to>
      <xdr:col>116</xdr:col>
      <xdr:colOff>114300</xdr:colOff>
      <xdr:row>76</xdr:row>
      <xdr:rowOff>67056</xdr:rowOff>
    </xdr:to>
    <xdr:sp macro="" textlink="">
      <xdr:nvSpPr>
        <xdr:cNvPr id="871" name="楕円 870"/>
        <xdr:cNvSpPr/>
      </xdr:nvSpPr>
      <xdr:spPr>
        <a:xfrm>
          <a:off x="221107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115333</xdr:rowOff>
    </xdr:from>
    <xdr:ext cx="534377" cy="259045"/>
    <xdr:sp macro="" textlink="">
      <xdr:nvSpPr>
        <xdr:cNvPr id="872" name="繰出金該当値テキスト"/>
        <xdr:cNvSpPr txBox="1"/>
      </xdr:nvSpPr>
      <xdr:spPr>
        <a:xfrm>
          <a:off x="22212300"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50362</xdr:rowOff>
    </xdr:from>
    <xdr:to>
      <xdr:col>112</xdr:col>
      <xdr:colOff>38100</xdr:colOff>
      <xdr:row>75</xdr:row>
      <xdr:rowOff>151963</xdr:rowOff>
    </xdr:to>
    <xdr:sp macro="" textlink="">
      <xdr:nvSpPr>
        <xdr:cNvPr id="873" name="楕円 872"/>
        <xdr:cNvSpPr/>
      </xdr:nvSpPr>
      <xdr:spPr>
        <a:xfrm>
          <a:off x="21272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168489</xdr:rowOff>
    </xdr:from>
    <xdr:ext cx="534377" cy="259045"/>
    <xdr:sp macro="" textlink="">
      <xdr:nvSpPr>
        <xdr:cNvPr id="874" name="テキスト ボックス 873"/>
        <xdr:cNvSpPr txBox="1"/>
      </xdr:nvSpPr>
      <xdr:spPr>
        <a:xfrm>
          <a:off x="21056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153936</xdr:rowOff>
    </xdr:from>
    <xdr:to>
      <xdr:col>107</xdr:col>
      <xdr:colOff>101600</xdr:colOff>
      <xdr:row>75</xdr:row>
      <xdr:rowOff>84086</xdr:rowOff>
    </xdr:to>
    <xdr:sp macro="" textlink="">
      <xdr:nvSpPr>
        <xdr:cNvPr id="875" name="楕円 874"/>
        <xdr:cNvSpPr/>
      </xdr:nvSpPr>
      <xdr:spPr>
        <a:xfrm>
          <a:off x="20383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100613</xdr:rowOff>
    </xdr:from>
    <xdr:ext cx="534377" cy="259045"/>
    <xdr:sp macro="" textlink="">
      <xdr:nvSpPr>
        <xdr:cNvPr id="876" name="テキスト ボックス 875"/>
        <xdr:cNvSpPr txBox="1"/>
      </xdr:nvSpPr>
      <xdr:spPr>
        <a:xfrm>
          <a:off x="20167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169520</xdr:rowOff>
    </xdr:from>
    <xdr:to>
      <xdr:col>102</xdr:col>
      <xdr:colOff>165100</xdr:colOff>
      <xdr:row>75</xdr:row>
      <xdr:rowOff>99670</xdr:rowOff>
    </xdr:to>
    <xdr:sp macro="" textlink="">
      <xdr:nvSpPr>
        <xdr:cNvPr id="877" name="楕円 876"/>
        <xdr:cNvSpPr/>
      </xdr:nvSpPr>
      <xdr:spPr>
        <a:xfrm>
          <a:off x="19494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116197</xdr:rowOff>
    </xdr:from>
    <xdr:ext cx="534377" cy="259045"/>
    <xdr:sp macro="" textlink="">
      <xdr:nvSpPr>
        <xdr:cNvPr id="878" name="テキスト ボックス 877"/>
        <xdr:cNvSpPr txBox="1"/>
      </xdr:nvSpPr>
      <xdr:spPr>
        <a:xfrm>
          <a:off x="19278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83623</xdr:rowOff>
    </xdr:from>
    <xdr:to>
      <xdr:col>98</xdr:col>
      <xdr:colOff>38100</xdr:colOff>
      <xdr:row>75</xdr:row>
      <xdr:rowOff>13773</xdr:rowOff>
    </xdr:to>
    <xdr:sp macro="" textlink="">
      <xdr:nvSpPr>
        <xdr:cNvPr id="879" name="楕円 878"/>
        <xdr:cNvSpPr/>
      </xdr:nvSpPr>
      <xdr:spPr>
        <a:xfrm>
          <a:off x="18605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30300</xdr:rowOff>
    </xdr:from>
    <xdr:ext cx="534377" cy="259045"/>
    <xdr:sp macro="" textlink="">
      <xdr:nvSpPr>
        <xdr:cNvPr id="880" name="テキスト ボックス 879"/>
        <xdr:cNvSpPr txBox="1"/>
      </xdr:nvSpPr>
      <xdr:spPr>
        <a:xfrm>
          <a:off x="18389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類似団体内平均値を上回っている主要なものは、普通建設事業費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となっている。また、類似団体内平均値を下回っている主要なものは、人件費、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扶助費となっている。</a:t>
          </a:r>
          <a:endParaRPr kumimoji="1" lang="en-US" altLang="ja-JP" sz="1100">
            <a:solidFill>
              <a:schemeClr val="dk1"/>
            </a:solidFill>
            <a:effectLst/>
            <a:latin typeface="+mn-lt"/>
            <a:ea typeface="+mn-ea"/>
            <a:cs typeface="+mn-cs"/>
          </a:endParaRPr>
        </a:p>
        <a:p>
          <a:r>
            <a:rPr lang="ja-JP" altLang="en-US" sz="1100">
              <a:effectLst/>
            </a:rPr>
            <a:t>普通建設事業費は昨年度から低下したが、依然類似団体内平均を上回っている。主な要因は、庁舎整備事業、小学校施設整備事業、リニア関連事業などの大型事業が重なったことによるものである。今後も</a:t>
          </a:r>
          <a:r>
            <a:rPr lang="ja-JP" altLang="ja-JP" sz="1100">
              <a:solidFill>
                <a:schemeClr val="dk1"/>
              </a:solidFill>
              <a:effectLst/>
              <a:latin typeface="+mn-lt"/>
              <a:ea typeface="+mn-ea"/>
              <a:cs typeface="+mn-cs"/>
            </a:rPr>
            <a:t>リニア関連事業</a:t>
          </a:r>
          <a:r>
            <a:rPr lang="ja-JP" altLang="en-US" sz="1100">
              <a:solidFill>
                <a:schemeClr val="dk1"/>
              </a:solidFill>
              <a:effectLst/>
              <a:latin typeface="+mn-lt"/>
              <a:ea typeface="+mn-ea"/>
              <a:cs typeface="+mn-cs"/>
            </a:rPr>
            <a:t>等</a:t>
          </a:r>
          <a:r>
            <a:rPr lang="ja-JP" altLang="en-US" sz="1100">
              <a:effectLst/>
            </a:rPr>
            <a:t>が複数予定されているため数年は、類似団体内平均を上回ると想定される。</a:t>
          </a:r>
        </a:p>
        <a:p>
          <a:r>
            <a:rPr kumimoji="1" lang="ja-JP" altLang="ja-JP" sz="1100">
              <a:solidFill>
                <a:schemeClr val="dk1"/>
              </a:solidFill>
              <a:effectLst/>
              <a:latin typeface="+mn-lt"/>
              <a:ea typeface="+mn-ea"/>
              <a:cs typeface="+mn-cs"/>
            </a:rPr>
            <a:t>物件費の主な増加要因は、</a:t>
          </a:r>
          <a:r>
            <a:rPr kumimoji="1" lang="ja-JP" altLang="en-US" sz="1100">
              <a:solidFill>
                <a:schemeClr val="dk1"/>
              </a:solidFill>
              <a:effectLst/>
              <a:latin typeface="+mn-lt"/>
              <a:ea typeface="+mn-ea"/>
              <a:cs typeface="+mn-cs"/>
            </a:rPr>
            <a:t>大型建設事業の実施に伴う委託料等の増加によるものである</a:t>
          </a:r>
          <a:r>
            <a:rPr kumimoji="1" lang="ja-JP" altLang="ja-JP" sz="1100">
              <a:solidFill>
                <a:schemeClr val="dk1"/>
              </a:solidFill>
              <a:effectLst/>
              <a:latin typeface="+mn-lt"/>
              <a:ea typeface="+mn-ea"/>
              <a:cs typeface="+mn-cs"/>
            </a:rPr>
            <a:t>。ただし、昨年度以前の数値においても類似団体内平均を上回っているので、財政規模に見合った事業規模の見直しが必要となる。特に公共施設については、類似施設の整理・統合や民間委託を検討し、物件費の抑制に努める。</a:t>
          </a:r>
          <a:endParaRPr lang="ja-JP" altLang="ja-JP" sz="1400">
            <a:effectLst/>
          </a:endParaRPr>
        </a:p>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は昨年度からほぼ横ばいで推移している。類似団体内平均と比較するとかなり人件費が抑制されている状況のため、職員数の適正化を検討する必要がある。</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将来を見据えた中で</a:t>
          </a:r>
          <a:r>
            <a:rPr kumimoji="1" lang="ja-JP" altLang="ja-JP" sz="1100">
              <a:solidFill>
                <a:schemeClr val="dk1"/>
              </a:solidFill>
              <a:effectLst/>
              <a:latin typeface="+mn-lt"/>
              <a:ea typeface="+mn-ea"/>
              <a:cs typeface="+mn-cs"/>
            </a:rPr>
            <a:t>過大又は過少にならないように適正規模を維持していく。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補助費等は昨年度からほぼ横ばいとなっている。今後とも適正な事業執行に努める。</a:t>
          </a:r>
          <a:r>
            <a:rPr kumimoji="1" lang="ja-JP" altLang="ja-JP" sz="1100">
              <a:solidFill>
                <a:schemeClr val="dk1"/>
              </a:solidFill>
              <a:effectLst/>
              <a:latin typeface="+mn-lt"/>
              <a:ea typeface="+mn-ea"/>
              <a:cs typeface="+mn-cs"/>
            </a:rPr>
            <a:t>扶助費は増加傾向にあるが、類似団体内平均を下回っている。今後も扶助費は増加するものと見込まれるが、類似団体内平均を下回るように努める。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104104</xdr:rowOff>
    </xdr:from>
    <xdr:to>
      <xdr:col>24</xdr:col>
      <xdr:colOff>63500</xdr:colOff>
      <xdr:row>36</xdr:row>
      <xdr:rowOff>153416</xdr:rowOff>
    </xdr:to>
    <xdr:cxnSp macro="">
      <xdr:nvCxnSpPr>
        <xdr:cNvPr id="63" name="直線コネクタ 62"/>
        <xdr:cNvCxnSpPr/>
      </xdr:nvCxnSpPr>
      <xdr:spPr>
        <a:xfrm flipV="1">
          <a:off x="3797300" y="6276304"/>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77651</xdr:rowOff>
    </xdr:from>
    <xdr:to>
      <xdr:col>19</xdr:col>
      <xdr:colOff>177800</xdr:colOff>
      <xdr:row>36</xdr:row>
      <xdr:rowOff>153416</xdr:rowOff>
    </xdr:to>
    <xdr:cxnSp macro="">
      <xdr:nvCxnSpPr>
        <xdr:cNvPr id="66" name="直線コネクタ 65"/>
        <xdr:cNvCxnSpPr/>
      </xdr:nvCxnSpPr>
      <xdr:spPr>
        <a:xfrm>
          <a:off x="2908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90388</xdr:rowOff>
    </xdr:to>
    <xdr:cxnSp macro="">
      <xdr:nvCxnSpPr>
        <xdr:cNvPr id="69" name="直線コネクタ 68"/>
        <xdr:cNvCxnSpPr/>
      </xdr:nvCxnSpPr>
      <xdr:spPr>
        <a:xfrm flipV="1">
          <a:off x="2019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49240</xdr:rowOff>
    </xdr:from>
    <xdr:to>
      <xdr:col>10</xdr:col>
      <xdr:colOff>114300</xdr:colOff>
      <xdr:row>36</xdr:row>
      <xdr:rowOff>90388</xdr:rowOff>
    </xdr:to>
    <xdr:cxnSp macro="">
      <xdr:nvCxnSpPr>
        <xdr:cNvPr id="72" name="直線コネクタ 71"/>
        <xdr:cNvCxnSpPr/>
      </xdr:nvCxnSpPr>
      <xdr:spPr>
        <a:xfrm>
          <a:off x="1130300" y="604999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53304</xdr:rowOff>
    </xdr:from>
    <xdr:to>
      <xdr:col>24</xdr:col>
      <xdr:colOff>114300</xdr:colOff>
      <xdr:row>36</xdr:row>
      <xdr:rowOff>154904</xdr:rowOff>
    </xdr:to>
    <xdr:sp macro="" textlink="">
      <xdr:nvSpPr>
        <xdr:cNvPr id="82" name="楕円 81"/>
        <xdr:cNvSpPr/>
      </xdr:nvSpPr>
      <xdr:spPr>
        <a:xfrm>
          <a:off x="45847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31731</xdr:rowOff>
    </xdr:from>
    <xdr:ext cx="469744" cy="259045"/>
    <xdr:sp macro="" textlink="">
      <xdr:nvSpPr>
        <xdr:cNvPr id="83" name="議会費該当値テキスト"/>
        <xdr:cNvSpPr txBox="1"/>
      </xdr:nvSpPr>
      <xdr:spPr>
        <a:xfrm>
          <a:off x="4686300" y="620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102616</xdr:rowOff>
    </xdr:from>
    <xdr:to>
      <xdr:col>20</xdr:col>
      <xdr:colOff>38100</xdr:colOff>
      <xdr:row>37</xdr:row>
      <xdr:rowOff>32766</xdr:rowOff>
    </xdr:to>
    <xdr:sp macro="" textlink="">
      <xdr:nvSpPr>
        <xdr:cNvPr id="84" name="楕円 83"/>
        <xdr:cNvSpPr/>
      </xdr:nvSpPr>
      <xdr:spPr>
        <a:xfrm>
          <a:off x="3746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23893</xdr:rowOff>
    </xdr:from>
    <xdr:ext cx="469744" cy="259045"/>
    <xdr:sp macro="" textlink="">
      <xdr:nvSpPr>
        <xdr:cNvPr id="85" name="テキスト ボックス 84"/>
        <xdr:cNvSpPr txBox="1"/>
      </xdr:nvSpPr>
      <xdr:spPr>
        <a:xfrm>
          <a:off x="3562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26851</xdr:rowOff>
    </xdr:from>
    <xdr:to>
      <xdr:col>15</xdr:col>
      <xdr:colOff>101600</xdr:colOff>
      <xdr:row>36</xdr:row>
      <xdr:rowOff>128451</xdr:rowOff>
    </xdr:to>
    <xdr:sp macro="" textlink="">
      <xdr:nvSpPr>
        <xdr:cNvPr id="86" name="楕円 85"/>
        <xdr:cNvSpPr/>
      </xdr:nvSpPr>
      <xdr:spPr>
        <a:xfrm>
          <a:off x="2857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119578</xdr:rowOff>
    </xdr:from>
    <xdr:ext cx="469744" cy="259045"/>
    <xdr:sp macro="" textlink="">
      <xdr:nvSpPr>
        <xdr:cNvPr id="87" name="テキスト ボックス 86"/>
        <xdr:cNvSpPr txBox="1"/>
      </xdr:nvSpPr>
      <xdr:spPr>
        <a:xfrm>
          <a:off x="2673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39588</xdr:rowOff>
    </xdr:from>
    <xdr:to>
      <xdr:col>10</xdr:col>
      <xdr:colOff>165100</xdr:colOff>
      <xdr:row>36</xdr:row>
      <xdr:rowOff>141188</xdr:rowOff>
    </xdr:to>
    <xdr:sp macro="" textlink="">
      <xdr:nvSpPr>
        <xdr:cNvPr id="88" name="楕円 87"/>
        <xdr:cNvSpPr/>
      </xdr:nvSpPr>
      <xdr:spPr>
        <a:xfrm>
          <a:off x="1968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132315</xdr:rowOff>
    </xdr:from>
    <xdr:ext cx="469744" cy="259045"/>
    <xdr:sp macro="" textlink="">
      <xdr:nvSpPr>
        <xdr:cNvPr id="89" name="テキスト ボックス 88"/>
        <xdr:cNvSpPr txBox="1"/>
      </xdr:nvSpPr>
      <xdr:spPr>
        <a:xfrm>
          <a:off x="1784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169890</xdr:rowOff>
    </xdr:from>
    <xdr:to>
      <xdr:col>6</xdr:col>
      <xdr:colOff>38100</xdr:colOff>
      <xdr:row>35</xdr:row>
      <xdr:rowOff>100040</xdr:rowOff>
    </xdr:to>
    <xdr:sp macro="" textlink="">
      <xdr:nvSpPr>
        <xdr:cNvPr id="90" name="楕円 89"/>
        <xdr:cNvSpPr/>
      </xdr:nvSpPr>
      <xdr:spPr>
        <a:xfrm>
          <a:off x="1079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116567</xdr:rowOff>
    </xdr:from>
    <xdr:ext cx="469744" cy="259045"/>
    <xdr:sp macro="" textlink="">
      <xdr:nvSpPr>
        <xdr:cNvPr id="91" name="テキスト ボックス 90"/>
        <xdr:cNvSpPr txBox="1"/>
      </xdr:nvSpPr>
      <xdr:spPr>
        <a:xfrm>
          <a:off x="895428"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70314</xdr:rowOff>
    </xdr:from>
    <xdr:to>
      <xdr:col>24</xdr:col>
      <xdr:colOff>63500</xdr:colOff>
      <xdr:row>58</xdr:row>
      <xdr:rowOff>13953</xdr:rowOff>
    </xdr:to>
    <xdr:cxnSp macro="">
      <xdr:nvCxnSpPr>
        <xdr:cNvPr id="122" name="直線コネクタ 121"/>
        <xdr:cNvCxnSpPr/>
      </xdr:nvCxnSpPr>
      <xdr:spPr>
        <a:xfrm>
          <a:off x="3797300" y="9842964"/>
          <a:ext cx="8382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70314</xdr:rowOff>
    </xdr:from>
    <xdr:to>
      <xdr:col>19</xdr:col>
      <xdr:colOff>177800</xdr:colOff>
      <xdr:row>58</xdr:row>
      <xdr:rowOff>9957</xdr:rowOff>
    </xdr:to>
    <xdr:cxnSp macro="">
      <xdr:nvCxnSpPr>
        <xdr:cNvPr id="125" name="直線コネクタ 124"/>
        <xdr:cNvCxnSpPr/>
      </xdr:nvCxnSpPr>
      <xdr:spPr>
        <a:xfrm flipV="1">
          <a:off x="2908300" y="9842964"/>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9957</xdr:rowOff>
    </xdr:from>
    <xdr:to>
      <xdr:col>15</xdr:col>
      <xdr:colOff>50800</xdr:colOff>
      <xdr:row>58</xdr:row>
      <xdr:rowOff>41023</xdr:rowOff>
    </xdr:to>
    <xdr:cxnSp macro="">
      <xdr:nvCxnSpPr>
        <xdr:cNvPr id="128" name="直線コネクタ 127"/>
        <xdr:cNvCxnSpPr/>
      </xdr:nvCxnSpPr>
      <xdr:spPr>
        <a:xfrm flipV="1">
          <a:off x="2019300" y="995405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41023</xdr:rowOff>
    </xdr:from>
    <xdr:to>
      <xdr:col>10</xdr:col>
      <xdr:colOff>114300</xdr:colOff>
      <xdr:row>58</xdr:row>
      <xdr:rowOff>74062</xdr:rowOff>
    </xdr:to>
    <xdr:cxnSp macro="">
      <xdr:nvCxnSpPr>
        <xdr:cNvPr id="131" name="直線コネクタ 130"/>
        <xdr:cNvCxnSpPr/>
      </xdr:nvCxnSpPr>
      <xdr:spPr>
        <a:xfrm flipV="1">
          <a:off x="1130300" y="9985123"/>
          <a:ext cx="889000" cy="3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134603</xdr:rowOff>
    </xdr:from>
    <xdr:to>
      <xdr:col>24</xdr:col>
      <xdr:colOff>114300</xdr:colOff>
      <xdr:row>58</xdr:row>
      <xdr:rowOff>64753</xdr:rowOff>
    </xdr:to>
    <xdr:sp macro="" textlink="">
      <xdr:nvSpPr>
        <xdr:cNvPr id="141" name="楕円 140"/>
        <xdr:cNvSpPr/>
      </xdr:nvSpPr>
      <xdr:spPr>
        <a:xfrm>
          <a:off x="4584700" y="99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157480</xdr:rowOff>
    </xdr:from>
    <xdr:ext cx="534377" cy="259045"/>
    <xdr:sp macro="" textlink="">
      <xdr:nvSpPr>
        <xdr:cNvPr id="142" name="総務費該当値テキスト"/>
        <xdr:cNvSpPr txBox="1"/>
      </xdr:nvSpPr>
      <xdr:spPr>
        <a:xfrm>
          <a:off x="4686300" y="97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19514</xdr:rowOff>
    </xdr:from>
    <xdr:to>
      <xdr:col>20</xdr:col>
      <xdr:colOff>38100</xdr:colOff>
      <xdr:row>57</xdr:row>
      <xdr:rowOff>121114</xdr:rowOff>
    </xdr:to>
    <xdr:sp macro="" textlink="">
      <xdr:nvSpPr>
        <xdr:cNvPr id="143" name="楕円 142"/>
        <xdr:cNvSpPr/>
      </xdr:nvSpPr>
      <xdr:spPr>
        <a:xfrm>
          <a:off x="3746500" y="97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137641</xdr:rowOff>
    </xdr:from>
    <xdr:ext cx="599010" cy="259045"/>
    <xdr:sp macro="" textlink="">
      <xdr:nvSpPr>
        <xdr:cNvPr id="144" name="テキスト ボックス 143"/>
        <xdr:cNvSpPr txBox="1"/>
      </xdr:nvSpPr>
      <xdr:spPr>
        <a:xfrm>
          <a:off x="3497795" y="9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130607</xdr:rowOff>
    </xdr:from>
    <xdr:to>
      <xdr:col>15</xdr:col>
      <xdr:colOff>101600</xdr:colOff>
      <xdr:row>58</xdr:row>
      <xdr:rowOff>60757</xdr:rowOff>
    </xdr:to>
    <xdr:sp macro="" textlink="">
      <xdr:nvSpPr>
        <xdr:cNvPr id="145" name="楕円 144"/>
        <xdr:cNvSpPr/>
      </xdr:nvSpPr>
      <xdr:spPr>
        <a:xfrm>
          <a:off x="2857500" y="9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77284</xdr:rowOff>
    </xdr:from>
    <xdr:ext cx="534377" cy="259045"/>
    <xdr:sp macro="" textlink="">
      <xdr:nvSpPr>
        <xdr:cNvPr id="146" name="テキスト ボックス 145"/>
        <xdr:cNvSpPr txBox="1"/>
      </xdr:nvSpPr>
      <xdr:spPr>
        <a:xfrm>
          <a:off x="2641111" y="9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161673</xdr:rowOff>
    </xdr:from>
    <xdr:to>
      <xdr:col>10</xdr:col>
      <xdr:colOff>165100</xdr:colOff>
      <xdr:row>58</xdr:row>
      <xdr:rowOff>91823</xdr:rowOff>
    </xdr:to>
    <xdr:sp macro="" textlink="">
      <xdr:nvSpPr>
        <xdr:cNvPr id="147" name="楕円 146"/>
        <xdr:cNvSpPr/>
      </xdr:nvSpPr>
      <xdr:spPr>
        <a:xfrm>
          <a:off x="1968500" y="9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108350</xdr:rowOff>
    </xdr:from>
    <xdr:ext cx="534377" cy="259045"/>
    <xdr:sp macro="" textlink="">
      <xdr:nvSpPr>
        <xdr:cNvPr id="148" name="テキスト ボックス 147"/>
        <xdr:cNvSpPr txBox="1"/>
      </xdr:nvSpPr>
      <xdr:spPr>
        <a:xfrm>
          <a:off x="1752111" y="97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23262</xdr:rowOff>
    </xdr:from>
    <xdr:to>
      <xdr:col>6</xdr:col>
      <xdr:colOff>38100</xdr:colOff>
      <xdr:row>58</xdr:row>
      <xdr:rowOff>124862</xdr:rowOff>
    </xdr:to>
    <xdr:sp macro="" textlink="">
      <xdr:nvSpPr>
        <xdr:cNvPr id="149" name="楕円 148"/>
        <xdr:cNvSpPr/>
      </xdr:nvSpPr>
      <xdr:spPr>
        <a:xfrm>
          <a:off x="1079500" y="99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115989</xdr:rowOff>
    </xdr:from>
    <xdr:ext cx="534377" cy="259045"/>
    <xdr:sp macro="" textlink="">
      <xdr:nvSpPr>
        <xdr:cNvPr id="150" name="テキスト ボックス 149"/>
        <xdr:cNvSpPr txBox="1"/>
      </xdr:nvSpPr>
      <xdr:spPr>
        <a:xfrm>
          <a:off x="863111" y="1006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165923</xdr:rowOff>
    </xdr:from>
    <xdr:to>
      <xdr:col>24</xdr:col>
      <xdr:colOff>63500</xdr:colOff>
      <xdr:row>79</xdr:row>
      <xdr:rowOff>8860</xdr:rowOff>
    </xdr:to>
    <xdr:cxnSp macro="">
      <xdr:nvCxnSpPr>
        <xdr:cNvPr id="182" name="直線コネクタ 181"/>
        <xdr:cNvCxnSpPr/>
      </xdr:nvCxnSpPr>
      <xdr:spPr>
        <a:xfrm flipV="1">
          <a:off x="3797300" y="13539023"/>
          <a:ext cx="8382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170920</xdr:rowOff>
    </xdr:from>
    <xdr:to>
      <xdr:col>19</xdr:col>
      <xdr:colOff>177800</xdr:colOff>
      <xdr:row>79</xdr:row>
      <xdr:rowOff>8860</xdr:rowOff>
    </xdr:to>
    <xdr:cxnSp macro="">
      <xdr:nvCxnSpPr>
        <xdr:cNvPr id="185" name="直線コネクタ 184"/>
        <xdr:cNvCxnSpPr/>
      </xdr:nvCxnSpPr>
      <xdr:spPr>
        <a:xfrm>
          <a:off x="2908300" y="1354402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170920</xdr:rowOff>
    </xdr:from>
    <xdr:to>
      <xdr:col>15</xdr:col>
      <xdr:colOff>50800</xdr:colOff>
      <xdr:row>79</xdr:row>
      <xdr:rowOff>18151</xdr:rowOff>
    </xdr:to>
    <xdr:cxnSp macro="">
      <xdr:nvCxnSpPr>
        <xdr:cNvPr id="188" name="直線コネクタ 187"/>
        <xdr:cNvCxnSpPr/>
      </xdr:nvCxnSpPr>
      <xdr:spPr>
        <a:xfrm flipV="1">
          <a:off x="2019300" y="13544020"/>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18151</xdr:rowOff>
    </xdr:from>
    <xdr:to>
      <xdr:col>10</xdr:col>
      <xdr:colOff>114300</xdr:colOff>
      <xdr:row>79</xdr:row>
      <xdr:rowOff>98813</xdr:rowOff>
    </xdr:to>
    <xdr:cxnSp macro="">
      <xdr:nvCxnSpPr>
        <xdr:cNvPr id="191" name="直線コネクタ 190"/>
        <xdr:cNvCxnSpPr/>
      </xdr:nvCxnSpPr>
      <xdr:spPr>
        <a:xfrm flipV="1">
          <a:off x="1130300" y="13562701"/>
          <a:ext cx="889000" cy="8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115123</xdr:rowOff>
    </xdr:from>
    <xdr:to>
      <xdr:col>24</xdr:col>
      <xdr:colOff>114300</xdr:colOff>
      <xdr:row>79</xdr:row>
      <xdr:rowOff>45273</xdr:rowOff>
    </xdr:to>
    <xdr:sp macro="" textlink="">
      <xdr:nvSpPr>
        <xdr:cNvPr id="201" name="楕円 200"/>
        <xdr:cNvSpPr/>
      </xdr:nvSpPr>
      <xdr:spPr>
        <a:xfrm>
          <a:off x="4584700" y="134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30050</xdr:rowOff>
    </xdr:from>
    <xdr:ext cx="599010" cy="259045"/>
    <xdr:sp macro="" textlink="">
      <xdr:nvSpPr>
        <xdr:cNvPr id="202" name="民生費該当値テキスト"/>
        <xdr:cNvSpPr txBox="1"/>
      </xdr:nvSpPr>
      <xdr:spPr>
        <a:xfrm>
          <a:off x="4686300" y="134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129510</xdr:rowOff>
    </xdr:from>
    <xdr:to>
      <xdr:col>20</xdr:col>
      <xdr:colOff>38100</xdr:colOff>
      <xdr:row>79</xdr:row>
      <xdr:rowOff>59660</xdr:rowOff>
    </xdr:to>
    <xdr:sp macro="" textlink="">
      <xdr:nvSpPr>
        <xdr:cNvPr id="203" name="楕円 202"/>
        <xdr:cNvSpPr/>
      </xdr:nvSpPr>
      <xdr:spPr>
        <a:xfrm>
          <a:off x="3746500" y="135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50787</xdr:rowOff>
    </xdr:from>
    <xdr:ext cx="599010" cy="259045"/>
    <xdr:sp macro="" textlink="">
      <xdr:nvSpPr>
        <xdr:cNvPr id="204" name="テキスト ボックス 203"/>
        <xdr:cNvSpPr txBox="1"/>
      </xdr:nvSpPr>
      <xdr:spPr>
        <a:xfrm>
          <a:off x="3497795" y="1359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120120</xdr:rowOff>
    </xdr:from>
    <xdr:to>
      <xdr:col>15</xdr:col>
      <xdr:colOff>101600</xdr:colOff>
      <xdr:row>79</xdr:row>
      <xdr:rowOff>50270</xdr:rowOff>
    </xdr:to>
    <xdr:sp macro="" textlink="">
      <xdr:nvSpPr>
        <xdr:cNvPr id="205" name="楕円 204"/>
        <xdr:cNvSpPr/>
      </xdr:nvSpPr>
      <xdr:spPr>
        <a:xfrm>
          <a:off x="2857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41397</xdr:rowOff>
    </xdr:from>
    <xdr:ext cx="599010" cy="259045"/>
    <xdr:sp macro="" textlink="">
      <xdr:nvSpPr>
        <xdr:cNvPr id="206" name="テキスト ボックス 205"/>
        <xdr:cNvSpPr txBox="1"/>
      </xdr:nvSpPr>
      <xdr:spPr>
        <a:xfrm>
          <a:off x="2608795" y="1358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138801</xdr:rowOff>
    </xdr:from>
    <xdr:to>
      <xdr:col>10</xdr:col>
      <xdr:colOff>165100</xdr:colOff>
      <xdr:row>79</xdr:row>
      <xdr:rowOff>68951</xdr:rowOff>
    </xdr:to>
    <xdr:sp macro="" textlink="">
      <xdr:nvSpPr>
        <xdr:cNvPr id="207" name="楕円 206"/>
        <xdr:cNvSpPr/>
      </xdr:nvSpPr>
      <xdr:spPr>
        <a:xfrm>
          <a:off x="1968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60078</xdr:rowOff>
    </xdr:from>
    <xdr:ext cx="599010" cy="259045"/>
    <xdr:sp macro="" textlink="">
      <xdr:nvSpPr>
        <xdr:cNvPr id="208" name="テキスト ボックス 207"/>
        <xdr:cNvSpPr txBox="1"/>
      </xdr:nvSpPr>
      <xdr:spPr>
        <a:xfrm>
          <a:off x="1719795" y="136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48013</xdr:rowOff>
    </xdr:from>
    <xdr:to>
      <xdr:col>6</xdr:col>
      <xdr:colOff>38100</xdr:colOff>
      <xdr:row>79</xdr:row>
      <xdr:rowOff>149613</xdr:rowOff>
    </xdr:to>
    <xdr:sp macro="" textlink="">
      <xdr:nvSpPr>
        <xdr:cNvPr id="209" name="楕円 208"/>
        <xdr:cNvSpPr/>
      </xdr:nvSpPr>
      <xdr:spPr>
        <a:xfrm>
          <a:off x="1079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140740</xdr:rowOff>
    </xdr:from>
    <xdr:ext cx="599010" cy="259045"/>
    <xdr:sp macro="" textlink="">
      <xdr:nvSpPr>
        <xdr:cNvPr id="210" name="テキスト ボックス 209"/>
        <xdr:cNvSpPr txBox="1"/>
      </xdr:nvSpPr>
      <xdr:spPr>
        <a:xfrm>
          <a:off x="830795" y="1368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145087</xdr:rowOff>
    </xdr:from>
    <xdr:to>
      <xdr:col>24</xdr:col>
      <xdr:colOff>63500</xdr:colOff>
      <xdr:row>97</xdr:row>
      <xdr:rowOff>146543</xdr:rowOff>
    </xdr:to>
    <xdr:cxnSp macro="">
      <xdr:nvCxnSpPr>
        <xdr:cNvPr id="239" name="直線コネクタ 238"/>
        <xdr:cNvCxnSpPr/>
      </xdr:nvCxnSpPr>
      <xdr:spPr>
        <a:xfrm>
          <a:off x="3797300" y="16775737"/>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145087</xdr:rowOff>
    </xdr:from>
    <xdr:to>
      <xdr:col>19</xdr:col>
      <xdr:colOff>177800</xdr:colOff>
      <xdr:row>97</xdr:row>
      <xdr:rowOff>145239</xdr:rowOff>
    </xdr:to>
    <xdr:cxnSp macro="">
      <xdr:nvCxnSpPr>
        <xdr:cNvPr id="242" name="直線コネクタ 241"/>
        <xdr:cNvCxnSpPr/>
      </xdr:nvCxnSpPr>
      <xdr:spPr>
        <a:xfrm flipV="1">
          <a:off x="2908300" y="1677573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141605</xdr:rowOff>
    </xdr:from>
    <xdr:to>
      <xdr:col>15</xdr:col>
      <xdr:colOff>50800</xdr:colOff>
      <xdr:row>97</xdr:row>
      <xdr:rowOff>145239</xdr:rowOff>
    </xdr:to>
    <xdr:cxnSp macro="">
      <xdr:nvCxnSpPr>
        <xdr:cNvPr id="245" name="直線コネクタ 244"/>
        <xdr:cNvCxnSpPr/>
      </xdr:nvCxnSpPr>
      <xdr:spPr>
        <a:xfrm>
          <a:off x="2019300" y="16772255"/>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141605</xdr:rowOff>
    </xdr:from>
    <xdr:to>
      <xdr:col>10</xdr:col>
      <xdr:colOff>114300</xdr:colOff>
      <xdr:row>97</xdr:row>
      <xdr:rowOff>152288</xdr:rowOff>
    </xdr:to>
    <xdr:cxnSp macro="">
      <xdr:nvCxnSpPr>
        <xdr:cNvPr id="248" name="直線コネクタ 247"/>
        <xdr:cNvCxnSpPr/>
      </xdr:nvCxnSpPr>
      <xdr:spPr>
        <a:xfrm flipV="1">
          <a:off x="1130300" y="16772255"/>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95743</xdr:rowOff>
    </xdr:from>
    <xdr:to>
      <xdr:col>24</xdr:col>
      <xdr:colOff>114300</xdr:colOff>
      <xdr:row>98</xdr:row>
      <xdr:rowOff>25893</xdr:rowOff>
    </xdr:to>
    <xdr:sp macro="" textlink="">
      <xdr:nvSpPr>
        <xdr:cNvPr id="258" name="楕円 257"/>
        <xdr:cNvSpPr/>
      </xdr:nvSpPr>
      <xdr:spPr>
        <a:xfrm>
          <a:off x="4584700" y="167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10670</xdr:rowOff>
    </xdr:from>
    <xdr:ext cx="534377" cy="259045"/>
    <xdr:sp macro="" textlink="">
      <xdr:nvSpPr>
        <xdr:cNvPr id="259" name="衛生費該当値テキスト"/>
        <xdr:cNvSpPr txBox="1"/>
      </xdr:nvSpPr>
      <xdr:spPr>
        <a:xfrm>
          <a:off x="4686300" y="166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94287</xdr:rowOff>
    </xdr:from>
    <xdr:to>
      <xdr:col>20</xdr:col>
      <xdr:colOff>38100</xdr:colOff>
      <xdr:row>98</xdr:row>
      <xdr:rowOff>24437</xdr:rowOff>
    </xdr:to>
    <xdr:sp macro="" textlink="">
      <xdr:nvSpPr>
        <xdr:cNvPr id="260" name="楕円 259"/>
        <xdr:cNvSpPr/>
      </xdr:nvSpPr>
      <xdr:spPr>
        <a:xfrm>
          <a:off x="3746500" y="167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15564</xdr:rowOff>
    </xdr:from>
    <xdr:ext cx="534377" cy="259045"/>
    <xdr:sp macro="" textlink="">
      <xdr:nvSpPr>
        <xdr:cNvPr id="261" name="テキスト ボックス 260"/>
        <xdr:cNvSpPr txBox="1"/>
      </xdr:nvSpPr>
      <xdr:spPr>
        <a:xfrm>
          <a:off x="3530111" y="1681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94439</xdr:rowOff>
    </xdr:from>
    <xdr:to>
      <xdr:col>15</xdr:col>
      <xdr:colOff>101600</xdr:colOff>
      <xdr:row>98</xdr:row>
      <xdr:rowOff>24589</xdr:rowOff>
    </xdr:to>
    <xdr:sp macro="" textlink="">
      <xdr:nvSpPr>
        <xdr:cNvPr id="262" name="楕円 261"/>
        <xdr:cNvSpPr/>
      </xdr:nvSpPr>
      <xdr:spPr>
        <a:xfrm>
          <a:off x="2857500" y="167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15716</xdr:rowOff>
    </xdr:from>
    <xdr:ext cx="534377" cy="259045"/>
    <xdr:sp macro="" textlink="">
      <xdr:nvSpPr>
        <xdr:cNvPr id="263" name="テキスト ボックス 262"/>
        <xdr:cNvSpPr txBox="1"/>
      </xdr:nvSpPr>
      <xdr:spPr>
        <a:xfrm>
          <a:off x="2641111" y="168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90805</xdr:rowOff>
    </xdr:from>
    <xdr:to>
      <xdr:col>10</xdr:col>
      <xdr:colOff>165100</xdr:colOff>
      <xdr:row>98</xdr:row>
      <xdr:rowOff>20955</xdr:rowOff>
    </xdr:to>
    <xdr:sp macro="" textlink="">
      <xdr:nvSpPr>
        <xdr:cNvPr id="264" name="楕円 263"/>
        <xdr:cNvSpPr/>
      </xdr:nvSpPr>
      <xdr:spPr>
        <a:xfrm>
          <a:off x="1968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12082</xdr:rowOff>
    </xdr:from>
    <xdr:ext cx="534377" cy="259045"/>
    <xdr:sp macro="" textlink="">
      <xdr:nvSpPr>
        <xdr:cNvPr id="265" name="テキスト ボックス 264"/>
        <xdr:cNvSpPr txBox="1"/>
      </xdr:nvSpPr>
      <xdr:spPr>
        <a:xfrm>
          <a:off x="1752111" y="168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101488</xdr:rowOff>
    </xdr:from>
    <xdr:to>
      <xdr:col>6</xdr:col>
      <xdr:colOff>38100</xdr:colOff>
      <xdr:row>98</xdr:row>
      <xdr:rowOff>31638</xdr:rowOff>
    </xdr:to>
    <xdr:sp macro="" textlink="">
      <xdr:nvSpPr>
        <xdr:cNvPr id="266" name="楕円 265"/>
        <xdr:cNvSpPr/>
      </xdr:nvSpPr>
      <xdr:spPr>
        <a:xfrm>
          <a:off x="1079500" y="167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22765</xdr:rowOff>
    </xdr:from>
    <xdr:ext cx="534377" cy="259045"/>
    <xdr:sp macro="" textlink="">
      <xdr:nvSpPr>
        <xdr:cNvPr id="267" name="テキスト ボックス 266"/>
        <xdr:cNvSpPr txBox="1"/>
      </xdr:nvSpPr>
      <xdr:spPr>
        <a:xfrm>
          <a:off x="863111" y="168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35851</xdr:rowOff>
    </xdr:from>
    <xdr:to>
      <xdr:col>55</xdr:col>
      <xdr:colOff>0</xdr:colOff>
      <xdr:row>39</xdr:row>
      <xdr:rowOff>58710</xdr:rowOff>
    </xdr:to>
    <xdr:cxnSp macro="">
      <xdr:nvCxnSpPr>
        <xdr:cNvPr id="298" name="直線コネクタ 297"/>
        <xdr:cNvCxnSpPr/>
      </xdr:nvCxnSpPr>
      <xdr:spPr>
        <a:xfrm>
          <a:off x="9639300" y="672240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35851</xdr:rowOff>
    </xdr:from>
    <xdr:to>
      <xdr:col>50</xdr:col>
      <xdr:colOff>114300</xdr:colOff>
      <xdr:row>39</xdr:row>
      <xdr:rowOff>61976</xdr:rowOff>
    </xdr:to>
    <xdr:cxnSp macro="">
      <xdr:nvCxnSpPr>
        <xdr:cNvPr id="301" name="直線コネクタ 300"/>
        <xdr:cNvCxnSpPr/>
      </xdr:nvCxnSpPr>
      <xdr:spPr>
        <a:xfrm flipV="1">
          <a:off x="8750300" y="672240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63609</xdr:rowOff>
    </xdr:to>
    <xdr:cxnSp macro="">
      <xdr:nvCxnSpPr>
        <xdr:cNvPr id="304" name="直線コネクタ 303"/>
        <xdr:cNvCxnSpPr/>
      </xdr:nvCxnSpPr>
      <xdr:spPr>
        <a:xfrm flipV="1">
          <a:off x="7861300" y="67485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63609</xdr:rowOff>
    </xdr:from>
    <xdr:to>
      <xdr:col>41</xdr:col>
      <xdr:colOff>50800</xdr:colOff>
      <xdr:row>39</xdr:row>
      <xdr:rowOff>66222</xdr:rowOff>
    </xdr:to>
    <xdr:cxnSp macro="">
      <xdr:nvCxnSpPr>
        <xdr:cNvPr id="307" name="直線コネクタ 306"/>
        <xdr:cNvCxnSpPr/>
      </xdr:nvCxnSpPr>
      <xdr:spPr>
        <a:xfrm flipV="1">
          <a:off x="6972300" y="67501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7910</xdr:rowOff>
    </xdr:from>
    <xdr:to>
      <xdr:col>55</xdr:col>
      <xdr:colOff>50800</xdr:colOff>
      <xdr:row>39</xdr:row>
      <xdr:rowOff>109510</xdr:rowOff>
    </xdr:to>
    <xdr:sp macro="" textlink="">
      <xdr:nvSpPr>
        <xdr:cNvPr id="317" name="楕円 316"/>
        <xdr:cNvSpPr/>
      </xdr:nvSpPr>
      <xdr:spPr>
        <a:xfrm>
          <a:off x="104267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94287</xdr:rowOff>
    </xdr:from>
    <xdr:ext cx="378565" cy="259045"/>
    <xdr:sp macro="" textlink="">
      <xdr:nvSpPr>
        <xdr:cNvPr id="318" name="労働費該当値テキスト"/>
        <xdr:cNvSpPr txBox="1"/>
      </xdr:nvSpPr>
      <xdr:spPr>
        <a:xfrm>
          <a:off x="10528300" y="660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156501</xdr:rowOff>
    </xdr:from>
    <xdr:to>
      <xdr:col>50</xdr:col>
      <xdr:colOff>165100</xdr:colOff>
      <xdr:row>39</xdr:row>
      <xdr:rowOff>86651</xdr:rowOff>
    </xdr:to>
    <xdr:sp macro="" textlink="">
      <xdr:nvSpPr>
        <xdr:cNvPr id="319" name="楕円 318"/>
        <xdr:cNvSpPr/>
      </xdr:nvSpPr>
      <xdr:spPr>
        <a:xfrm>
          <a:off x="95885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77778</xdr:rowOff>
    </xdr:from>
    <xdr:ext cx="378565" cy="259045"/>
    <xdr:sp macro="" textlink="">
      <xdr:nvSpPr>
        <xdr:cNvPr id="320" name="テキスト ボックス 319"/>
        <xdr:cNvSpPr txBox="1"/>
      </xdr:nvSpPr>
      <xdr:spPr>
        <a:xfrm>
          <a:off x="9450017" y="676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21" name="楕円 320"/>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22" name="テキスト ボックス 321"/>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12809</xdr:rowOff>
    </xdr:from>
    <xdr:to>
      <xdr:col>41</xdr:col>
      <xdr:colOff>101600</xdr:colOff>
      <xdr:row>39</xdr:row>
      <xdr:rowOff>114409</xdr:rowOff>
    </xdr:to>
    <xdr:sp macro="" textlink="">
      <xdr:nvSpPr>
        <xdr:cNvPr id="323" name="楕円 322"/>
        <xdr:cNvSpPr/>
      </xdr:nvSpPr>
      <xdr:spPr>
        <a:xfrm>
          <a:off x="7810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105536</xdr:rowOff>
    </xdr:from>
    <xdr:ext cx="378565" cy="259045"/>
    <xdr:sp macro="" textlink="">
      <xdr:nvSpPr>
        <xdr:cNvPr id="324" name="テキスト ボックス 323"/>
        <xdr:cNvSpPr txBox="1"/>
      </xdr:nvSpPr>
      <xdr:spPr>
        <a:xfrm>
          <a:off x="7672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15422</xdr:rowOff>
    </xdr:from>
    <xdr:to>
      <xdr:col>36</xdr:col>
      <xdr:colOff>165100</xdr:colOff>
      <xdr:row>39</xdr:row>
      <xdr:rowOff>117022</xdr:rowOff>
    </xdr:to>
    <xdr:sp macro="" textlink="">
      <xdr:nvSpPr>
        <xdr:cNvPr id="325" name="楕円 324"/>
        <xdr:cNvSpPr/>
      </xdr:nvSpPr>
      <xdr:spPr>
        <a:xfrm>
          <a:off x="6921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108149</xdr:rowOff>
    </xdr:from>
    <xdr:ext cx="378565" cy="259045"/>
    <xdr:sp macro="" textlink="">
      <xdr:nvSpPr>
        <xdr:cNvPr id="326" name="テキスト ボックス 325"/>
        <xdr:cNvSpPr txBox="1"/>
      </xdr:nvSpPr>
      <xdr:spPr>
        <a:xfrm>
          <a:off x="6783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108801</xdr:rowOff>
    </xdr:from>
    <xdr:to>
      <xdr:col>55</xdr:col>
      <xdr:colOff>0</xdr:colOff>
      <xdr:row>57</xdr:row>
      <xdr:rowOff>136360</xdr:rowOff>
    </xdr:to>
    <xdr:cxnSp macro="">
      <xdr:nvCxnSpPr>
        <xdr:cNvPr id="355" name="直線コネクタ 354"/>
        <xdr:cNvCxnSpPr/>
      </xdr:nvCxnSpPr>
      <xdr:spPr>
        <a:xfrm>
          <a:off x="9639300" y="9881451"/>
          <a:ext cx="8382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108801</xdr:rowOff>
    </xdr:from>
    <xdr:to>
      <xdr:col>50</xdr:col>
      <xdr:colOff>114300</xdr:colOff>
      <xdr:row>57</xdr:row>
      <xdr:rowOff>137592</xdr:rowOff>
    </xdr:to>
    <xdr:cxnSp macro="">
      <xdr:nvCxnSpPr>
        <xdr:cNvPr id="358" name="直線コネクタ 357"/>
        <xdr:cNvCxnSpPr/>
      </xdr:nvCxnSpPr>
      <xdr:spPr>
        <a:xfrm flipV="1">
          <a:off x="8750300" y="9881451"/>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137592</xdr:rowOff>
    </xdr:from>
    <xdr:to>
      <xdr:col>45</xdr:col>
      <xdr:colOff>177800</xdr:colOff>
      <xdr:row>57</xdr:row>
      <xdr:rowOff>168694</xdr:rowOff>
    </xdr:to>
    <xdr:cxnSp macro="">
      <xdr:nvCxnSpPr>
        <xdr:cNvPr id="361" name="直線コネクタ 360"/>
        <xdr:cNvCxnSpPr/>
      </xdr:nvCxnSpPr>
      <xdr:spPr>
        <a:xfrm flipV="1">
          <a:off x="7861300" y="9910242"/>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5867</xdr:rowOff>
    </xdr:from>
    <xdr:to>
      <xdr:col>41</xdr:col>
      <xdr:colOff>50800</xdr:colOff>
      <xdr:row>57</xdr:row>
      <xdr:rowOff>168694</xdr:rowOff>
    </xdr:to>
    <xdr:cxnSp macro="">
      <xdr:nvCxnSpPr>
        <xdr:cNvPr id="364" name="直線コネクタ 363"/>
        <xdr:cNvCxnSpPr/>
      </xdr:nvCxnSpPr>
      <xdr:spPr>
        <a:xfrm>
          <a:off x="6972300" y="9778517"/>
          <a:ext cx="8890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85560</xdr:rowOff>
    </xdr:from>
    <xdr:to>
      <xdr:col>55</xdr:col>
      <xdr:colOff>50800</xdr:colOff>
      <xdr:row>58</xdr:row>
      <xdr:rowOff>15710</xdr:rowOff>
    </xdr:to>
    <xdr:sp macro="" textlink="">
      <xdr:nvSpPr>
        <xdr:cNvPr id="374" name="楕円 373"/>
        <xdr:cNvSpPr/>
      </xdr:nvSpPr>
      <xdr:spPr>
        <a:xfrm>
          <a:off x="10426700" y="9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63987</xdr:rowOff>
    </xdr:from>
    <xdr:ext cx="534377" cy="259045"/>
    <xdr:sp macro="" textlink="">
      <xdr:nvSpPr>
        <xdr:cNvPr id="375" name="農林水産業費該当値テキスト"/>
        <xdr:cNvSpPr txBox="1"/>
      </xdr:nvSpPr>
      <xdr:spPr>
        <a:xfrm>
          <a:off x="10528300" y="98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58001</xdr:rowOff>
    </xdr:from>
    <xdr:to>
      <xdr:col>50</xdr:col>
      <xdr:colOff>165100</xdr:colOff>
      <xdr:row>57</xdr:row>
      <xdr:rowOff>159601</xdr:rowOff>
    </xdr:to>
    <xdr:sp macro="" textlink="">
      <xdr:nvSpPr>
        <xdr:cNvPr id="376" name="楕円 375"/>
        <xdr:cNvSpPr/>
      </xdr:nvSpPr>
      <xdr:spPr>
        <a:xfrm>
          <a:off x="9588500" y="9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4678</xdr:rowOff>
    </xdr:from>
    <xdr:ext cx="534377" cy="259045"/>
    <xdr:sp macro="" textlink="">
      <xdr:nvSpPr>
        <xdr:cNvPr id="377" name="テキスト ボックス 376"/>
        <xdr:cNvSpPr txBox="1"/>
      </xdr:nvSpPr>
      <xdr:spPr>
        <a:xfrm>
          <a:off x="9372111" y="96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86792</xdr:rowOff>
    </xdr:from>
    <xdr:to>
      <xdr:col>46</xdr:col>
      <xdr:colOff>38100</xdr:colOff>
      <xdr:row>58</xdr:row>
      <xdr:rowOff>16942</xdr:rowOff>
    </xdr:to>
    <xdr:sp macro="" textlink="">
      <xdr:nvSpPr>
        <xdr:cNvPr id="378" name="楕円 377"/>
        <xdr:cNvSpPr/>
      </xdr:nvSpPr>
      <xdr:spPr>
        <a:xfrm>
          <a:off x="8699500" y="98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8069</xdr:rowOff>
    </xdr:from>
    <xdr:ext cx="534377" cy="259045"/>
    <xdr:sp macro="" textlink="">
      <xdr:nvSpPr>
        <xdr:cNvPr id="379" name="テキスト ボックス 378"/>
        <xdr:cNvSpPr txBox="1"/>
      </xdr:nvSpPr>
      <xdr:spPr>
        <a:xfrm>
          <a:off x="8483111" y="99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117894</xdr:rowOff>
    </xdr:from>
    <xdr:to>
      <xdr:col>41</xdr:col>
      <xdr:colOff>101600</xdr:colOff>
      <xdr:row>58</xdr:row>
      <xdr:rowOff>48044</xdr:rowOff>
    </xdr:to>
    <xdr:sp macro="" textlink="">
      <xdr:nvSpPr>
        <xdr:cNvPr id="380" name="楕円 379"/>
        <xdr:cNvSpPr/>
      </xdr:nvSpPr>
      <xdr:spPr>
        <a:xfrm>
          <a:off x="7810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39171</xdr:rowOff>
    </xdr:from>
    <xdr:ext cx="534377" cy="259045"/>
    <xdr:sp macro="" textlink="">
      <xdr:nvSpPr>
        <xdr:cNvPr id="381" name="テキスト ボックス 380"/>
        <xdr:cNvSpPr txBox="1"/>
      </xdr:nvSpPr>
      <xdr:spPr>
        <a:xfrm>
          <a:off x="7594111" y="99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126517</xdr:rowOff>
    </xdr:from>
    <xdr:to>
      <xdr:col>36</xdr:col>
      <xdr:colOff>165100</xdr:colOff>
      <xdr:row>57</xdr:row>
      <xdr:rowOff>56667</xdr:rowOff>
    </xdr:to>
    <xdr:sp macro="" textlink="">
      <xdr:nvSpPr>
        <xdr:cNvPr id="382" name="楕円 381"/>
        <xdr:cNvSpPr/>
      </xdr:nvSpPr>
      <xdr:spPr>
        <a:xfrm>
          <a:off x="6921500" y="97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73194</xdr:rowOff>
    </xdr:from>
    <xdr:ext cx="534377" cy="259045"/>
    <xdr:sp macro="" textlink="">
      <xdr:nvSpPr>
        <xdr:cNvPr id="383" name="テキスト ボックス 382"/>
        <xdr:cNvSpPr txBox="1"/>
      </xdr:nvSpPr>
      <xdr:spPr>
        <a:xfrm>
          <a:off x="6705111" y="95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20566</xdr:rowOff>
    </xdr:from>
    <xdr:to>
      <xdr:col>55</xdr:col>
      <xdr:colOff>0</xdr:colOff>
      <xdr:row>78</xdr:row>
      <xdr:rowOff>101524</xdr:rowOff>
    </xdr:to>
    <xdr:cxnSp macro="">
      <xdr:nvCxnSpPr>
        <xdr:cNvPr id="414" name="直線コネクタ 413"/>
        <xdr:cNvCxnSpPr/>
      </xdr:nvCxnSpPr>
      <xdr:spPr>
        <a:xfrm>
          <a:off x="9639300" y="13393666"/>
          <a:ext cx="8382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20566</xdr:rowOff>
    </xdr:from>
    <xdr:to>
      <xdr:col>50</xdr:col>
      <xdr:colOff>114300</xdr:colOff>
      <xdr:row>78</xdr:row>
      <xdr:rowOff>163866</xdr:rowOff>
    </xdr:to>
    <xdr:cxnSp macro="">
      <xdr:nvCxnSpPr>
        <xdr:cNvPr id="417" name="直線コネクタ 416"/>
        <xdr:cNvCxnSpPr/>
      </xdr:nvCxnSpPr>
      <xdr:spPr>
        <a:xfrm flipV="1">
          <a:off x="8750300" y="13393666"/>
          <a:ext cx="889000" cy="1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163866</xdr:rowOff>
    </xdr:from>
    <xdr:to>
      <xdr:col>45</xdr:col>
      <xdr:colOff>177800</xdr:colOff>
      <xdr:row>79</xdr:row>
      <xdr:rowOff>7276</xdr:rowOff>
    </xdr:to>
    <xdr:cxnSp macro="">
      <xdr:nvCxnSpPr>
        <xdr:cNvPr id="420" name="直線コネクタ 419"/>
        <xdr:cNvCxnSpPr/>
      </xdr:nvCxnSpPr>
      <xdr:spPr>
        <a:xfrm flipV="1">
          <a:off x="7861300" y="1353696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88559</xdr:rowOff>
    </xdr:from>
    <xdr:to>
      <xdr:col>41</xdr:col>
      <xdr:colOff>50800</xdr:colOff>
      <xdr:row>79</xdr:row>
      <xdr:rowOff>7276</xdr:rowOff>
    </xdr:to>
    <xdr:cxnSp macro="">
      <xdr:nvCxnSpPr>
        <xdr:cNvPr id="423" name="直線コネクタ 422"/>
        <xdr:cNvCxnSpPr/>
      </xdr:nvCxnSpPr>
      <xdr:spPr>
        <a:xfrm>
          <a:off x="6972300" y="13461659"/>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50724</xdr:rowOff>
    </xdr:from>
    <xdr:to>
      <xdr:col>55</xdr:col>
      <xdr:colOff>50800</xdr:colOff>
      <xdr:row>78</xdr:row>
      <xdr:rowOff>152324</xdr:rowOff>
    </xdr:to>
    <xdr:sp macro="" textlink="">
      <xdr:nvSpPr>
        <xdr:cNvPr id="433" name="楕円 432"/>
        <xdr:cNvSpPr/>
      </xdr:nvSpPr>
      <xdr:spPr>
        <a:xfrm>
          <a:off x="104267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137101</xdr:rowOff>
    </xdr:from>
    <xdr:ext cx="469744" cy="259045"/>
    <xdr:sp macro="" textlink="">
      <xdr:nvSpPr>
        <xdr:cNvPr id="434" name="商工費該当値テキスト"/>
        <xdr:cNvSpPr txBox="1"/>
      </xdr:nvSpPr>
      <xdr:spPr>
        <a:xfrm>
          <a:off x="10528300" y="133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141216</xdr:rowOff>
    </xdr:from>
    <xdr:to>
      <xdr:col>50</xdr:col>
      <xdr:colOff>165100</xdr:colOff>
      <xdr:row>78</xdr:row>
      <xdr:rowOff>71366</xdr:rowOff>
    </xdr:to>
    <xdr:sp macro="" textlink="">
      <xdr:nvSpPr>
        <xdr:cNvPr id="435" name="楕円 434"/>
        <xdr:cNvSpPr/>
      </xdr:nvSpPr>
      <xdr:spPr>
        <a:xfrm>
          <a:off x="9588500" y="133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62493</xdr:rowOff>
    </xdr:from>
    <xdr:ext cx="469744" cy="259045"/>
    <xdr:sp macro="" textlink="">
      <xdr:nvSpPr>
        <xdr:cNvPr id="436" name="テキスト ボックス 435"/>
        <xdr:cNvSpPr txBox="1"/>
      </xdr:nvSpPr>
      <xdr:spPr>
        <a:xfrm>
          <a:off x="9404428" y="1343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113066</xdr:rowOff>
    </xdr:from>
    <xdr:to>
      <xdr:col>46</xdr:col>
      <xdr:colOff>38100</xdr:colOff>
      <xdr:row>79</xdr:row>
      <xdr:rowOff>43216</xdr:rowOff>
    </xdr:to>
    <xdr:sp macro="" textlink="">
      <xdr:nvSpPr>
        <xdr:cNvPr id="437" name="楕円 436"/>
        <xdr:cNvSpPr/>
      </xdr:nvSpPr>
      <xdr:spPr>
        <a:xfrm>
          <a:off x="8699500" y="134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34343</xdr:rowOff>
    </xdr:from>
    <xdr:ext cx="469744" cy="259045"/>
    <xdr:sp macro="" textlink="">
      <xdr:nvSpPr>
        <xdr:cNvPr id="438" name="テキスト ボックス 437"/>
        <xdr:cNvSpPr txBox="1"/>
      </xdr:nvSpPr>
      <xdr:spPr>
        <a:xfrm>
          <a:off x="8515428" y="1357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127926</xdr:rowOff>
    </xdr:from>
    <xdr:to>
      <xdr:col>41</xdr:col>
      <xdr:colOff>101600</xdr:colOff>
      <xdr:row>79</xdr:row>
      <xdr:rowOff>58076</xdr:rowOff>
    </xdr:to>
    <xdr:sp macro="" textlink="">
      <xdr:nvSpPr>
        <xdr:cNvPr id="439" name="楕円 438"/>
        <xdr:cNvSpPr/>
      </xdr:nvSpPr>
      <xdr:spPr>
        <a:xfrm>
          <a:off x="7810500" y="135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49203</xdr:rowOff>
    </xdr:from>
    <xdr:ext cx="469744" cy="259045"/>
    <xdr:sp macro="" textlink="">
      <xdr:nvSpPr>
        <xdr:cNvPr id="440" name="テキスト ボックス 439"/>
        <xdr:cNvSpPr txBox="1"/>
      </xdr:nvSpPr>
      <xdr:spPr>
        <a:xfrm>
          <a:off x="7626428" y="1359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37759</xdr:rowOff>
    </xdr:from>
    <xdr:to>
      <xdr:col>36</xdr:col>
      <xdr:colOff>165100</xdr:colOff>
      <xdr:row>78</xdr:row>
      <xdr:rowOff>139359</xdr:rowOff>
    </xdr:to>
    <xdr:sp macro="" textlink="">
      <xdr:nvSpPr>
        <xdr:cNvPr id="441" name="楕円 440"/>
        <xdr:cNvSpPr/>
      </xdr:nvSpPr>
      <xdr:spPr>
        <a:xfrm>
          <a:off x="6921500" y="134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130486</xdr:rowOff>
    </xdr:from>
    <xdr:ext cx="469744" cy="259045"/>
    <xdr:sp macro="" textlink="">
      <xdr:nvSpPr>
        <xdr:cNvPr id="442" name="テキスト ボックス 441"/>
        <xdr:cNvSpPr txBox="1"/>
      </xdr:nvSpPr>
      <xdr:spPr>
        <a:xfrm>
          <a:off x="6737428" y="135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86942</xdr:rowOff>
    </xdr:from>
    <xdr:to>
      <xdr:col>55</xdr:col>
      <xdr:colOff>0</xdr:colOff>
      <xdr:row>98</xdr:row>
      <xdr:rowOff>108421</xdr:rowOff>
    </xdr:to>
    <xdr:cxnSp macro="">
      <xdr:nvCxnSpPr>
        <xdr:cNvPr id="473" name="直線コネクタ 472"/>
        <xdr:cNvCxnSpPr/>
      </xdr:nvCxnSpPr>
      <xdr:spPr>
        <a:xfrm>
          <a:off x="9639300" y="16889042"/>
          <a:ext cx="8382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86942</xdr:rowOff>
    </xdr:from>
    <xdr:to>
      <xdr:col>50</xdr:col>
      <xdr:colOff>114300</xdr:colOff>
      <xdr:row>98</xdr:row>
      <xdr:rowOff>118483</xdr:rowOff>
    </xdr:to>
    <xdr:cxnSp macro="">
      <xdr:nvCxnSpPr>
        <xdr:cNvPr id="476" name="直線コネクタ 475"/>
        <xdr:cNvCxnSpPr/>
      </xdr:nvCxnSpPr>
      <xdr:spPr>
        <a:xfrm flipV="1">
          <a:off x="8750300" y="16889042"/>
          <a:ext cx="889000" cy="3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118483</xdr:rowOff>
    </xdr:from>
    <xdr:to>
      <xdr:col>45</xdr:col>
      <xdr:colOff>177800</xdr:colOff>
      <xdr:row>98</xdr:row>
      <xdr:rowOff>136049</xdr:rowOff>
    </xdr:to>
    <xdr:cxnSp macro="">
      <xdr:nvCxnSpPr>
        <xdr:cNvPr id="479" name="直線コネクタ 478"/>
        <xdr:cNvCxnSpPr/>
      </xdr:nvCxnSpPr>
      <xdr:spPr>
        <a:xfrm flipV="1">
          <a:off x="7861300" y="16920583"/>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136049</xdr:rowOff>
    </xdr:from>
    <xdr:to>
      <xdr:col>41</xdr:col>
      <xdr:colOff>50800</xdr:colOff>
      <xdr:row>98</xdr:row>
      <xdr:rowOff>149027</xdr:rowOff>
    </xdr:to>
    <xdr:cxnSp macro="">
      <xdr:nvCxnSpPr>
        <xdr:cNvPr id="482" name="直線コネクタ 481"/>
        <xdr:cNvCxnSpPr/>
      </xdr:nvCxnSpPr>
      <xdr:spPr>
        <a:xfrm flipV="1">
          <a:off x="6972300" y="16938149"/>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57621</xdr:rowOff>
    </xdr:from>
    <xdr:to>
      <xdr:col>55</xdr:col>
      <xdr:colOff>50800</xdr:colOff>
      <xdr:row>98</xdr:row>
      <xdr:rowOff>159221</xdr:rowOff>
    </xdr:to>
    <xdr:sp macro="" textlink="">
      <xdr:nvSpPr>
        <xdr:cNvPr id="492" name="楕円 491"/>
        <xdr:cNvSpPr/>
      </xdr:nvSpPr>
      <xdr:spPr>
        <a:xfrm>
          <a:off x="10426700" y="16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36142</xdr:rowOff>
    </xdr:from>
    <xdr:to>
      <xdr:col>50</xdr:col>
      <xdr:colOff>165100</xdr:colOff>
      <xdr:row>98</xdr:row>
      <xdr:rowOff>137742</xdr:rowOff>
    </xdr:to>
    <xdr:sp macro="" textlink="">
      <xdr:nvSpPr>
        <xdr:cNvPr id="494" name="楕円 493"/>
        <xdr:cNvSpPr/>
      </xdr:nvSpPr>
      <xdr:spPr>
        <a:xfrm>
          <a:off x="9588500" y="168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154269</xdr:rowOff>
    </xdr:from>
    <xdr:ext cx="534377" cy="259045"/>
    <xdr:sp macro="" textlink="">
      <xdr:nvSpPr>
        <xdr:cNvPr id="495" name="テキスト ボックス 494"/>
        <xdr:cNvSpPr txBox="1"/>
      </xdr:nvSpPr>
      <xdr:spPr>
        <a:xfrm>
          <a:off x="9372111" y="166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67683</xdr:rowOff>
    </xdr:from>
    <xdr:to>
      <xdr:col>46</xdr:col>
      <xdr:colOff>38100</xdr:colOff>
      <xdr:row>98</xdr:row>
      <xdr:rowOff>169283</xdr:rowOff>
    </xdr:to>
    <xdr:sp macro="" textlink="">
      <xdr:nvSpPr>
        <xdr:cNvPr id="496" name="楕円 495"/>
        <xdr:cNvSpPr/>
      </xdr:nvSpPr>
      <xdr:spPr>
        <a:xfrm>
          <a:off x="8699500" y="168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160410</xdr:rowOff>
    </xdr:from>
    <xdr:ext cx="534377" cy="259045"/>
    <xdr:sp macro="" textlink="">
      <xdr:nvSpPr>
        <xdr:cNvPr id="497" name="テキスト ボックス 496"/>
        <xdr:cNvSpPr txBox="1"/>
      </xdr:nvSpPr>
      <xdr:spPr>
        <a:xfrm>
          <a:off x="8483111" y="169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85249</xdr:rowOff>
    </xdr:from>
    <xdr:to>
      <xdr:col>41</xdr:col>
      <xdr:colOff>101600</xdr:colOff>
      <xdr:row>99</xdr:row>
      <xdr:rowOff>15399</xdr:rowOff>
    </xdr:to>
    <xdr:sp macro="" textlink="">
      <xdr:nvSpPr>
        <xdr:cNvPr id="498" name="楕円 497"/>
        <xdr:cNvSpPr/>
      </xdr:nvSpPr>
      <xdr:spPr>
        <a:xfrm>
          <a:off x="7810500" y="168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6526</xdr:rowOff>
    </xdr:from>
    <xdr:ext cx="534377" cy="259045"/>
    <xdr:sp macro="" textlink="">
      <xdr:nvSpPr>
        <xdr:cNvPr id="499" name="テキスト ボックス 498"/>
        <xdr:cNvSpPr txBox="1"/>
      </xdr:nvSpPr>
      <xdr:spPr>
        <a:xfrm>
          <a:off x="7594111" y="169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98227</xdr:rowOff>
    </xdr:from>
    <xdr:to>
      <xdr:col>36</xdr:col>
      <xdr:colOff>165100</xdr:colOff>
      <xdr:row>99</xdr:row>
      <xdr:rowOff>28377</xdr:rowOff>
    </xdr:to>
    <xdr:sp macro="" textlink="">
      <xdr:nvSpPr>
        <xdr:cNvPr id="500" name="楕円 499"/>
        <xdr:cNvSpPr/>
      </xdr:nvSpPr>
      <xdr:spPr>
        <a:xfrm>
          <a:off x="6921500" y="169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19504</xdr:rowOff>
    </xdr:from>
    <xdr:ext cx="534377" cy="259045"/>
    <xdr:sp macro="" textlink="">
      <xdr:nvSpPr>
        <xdr:cNvPr id="501" name="テキスト ボックス 500"/>
        <xdr:cNvSpPr txBox="1"/>
      </xdr:nvSpPr>
      <xdr:spPr>
        <a:xfrm>
          <a:off x="6705111" y="1699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53583</xdr:rowOff>
    </xdr:from>
    <xdr:to>
      <xdr:col>85</xdr:col>
      <xdr:colOff>127000</xdr:colOff>
      <xdr:row>37</xdr:row>
      <xdr:rowOff>122098</xdr:rowOff>
    </xdr:to>
    <xdr:cxnSp macro="">
      <xdr:nvCxnSpPr>
        <xdr:cNvPr id="533" name="直線コネクタ 532"/>
        <xdr:cNvCxnSpPr/>
      </xdr:nvCxnSpPr>
      <xdr:spPr>
        <a:xfrm flipV="1">
          <a:off x="15481300" y="6397233"/>
          <a:ext cx="8382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122098</xdr:rowOff>
    </xdr:from>
    <xdr:to>
      <xdr:col>81</xdr:col>
      <xdr:colOff>50800</xdr:colOff>
      <xdr:row>37</xdr:row>
      <xdr:rowOff>150183</xdr:rowOff>
    </xdr:to>
    <xdr:cxnSp macro="">
      <xdr:nvCxnSpPr>
        <xdr:cNvPr id="536" name="直線コネクタ 535"/>
        <xdr:cNvCxnSpPr/>
      </xdr:nvCxnSpPr>
      <xdr:spPr>
        <a:xfrm flipV="1">
          <a:off x="14592300" y="646574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150183</xdr:rowOff>
    </xdr:from>
    <xdr:to>
      <xdr:col>76</xdr:col>
      <xdr:colOff>114300</xdr:colOff>
      <xdr:row>38</xdr:row>
      <xdr:rowOff>43753</xdr:rowOff>
    </xdr:to>
    <xdr:cxnSp macro="">
      <xdr:nvCxnSpPr>
        <xdr:cNvPr id="539" name="直線コネクタ 538"/>
        <xdr:cNvCxnSpPr/>
      </xdr:nvCxnSpPr>
      <xdr:spPr>
        <a:xfrm flipV="1">
          <a:off x="13703300" y="6493833"/>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43753</xdr:rowOff>
    </xdr:from>
    <xdr:to>
      <xdr:col>71</xdr:col>
      <xdr:colOff>177800</xdr:colOff>
      <xdr:row>38</xdr:row>
      <xdr:rowOff>46790</xdr:rowOff>
    </xdr:to>
    <xdr:cxnSp macro="">
      <xdr:nvCxnSpPr>
        <xdr:cNvPr id="542" name="直線コネクタ 541"/>
        <xdr:cNvCxnSpPr/>
      </xdr:nvCxnSpPr>
      <xdr:spPr>
        <a:xfrm flipV="1">
          <a:off x="12814300" y="655885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2783</xdr:rowOff>
    </xdr:from>
    <xdr:to>
      <xdr:col>85</xdr:col>
      <xdr:colOff>177800</xdr:colOff>
      <xdr:row>37</xdr:row>
      <xdr:rowOff>104383</xdr:rowOff>
    </xdr:to>
    <xdr:sp macro="" textlink="">
      <xdr:nvSpPr>
        <xdr:cNvPr id="552" name="楕円 551"/>
        <xdr:cNvSpPr/>
      </xdr:nvSpPr>
      <xdr:spPr>
        <a:xfrm>
          <a:off x="16268700" y="63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25660</xdr:rowOff>
    </xdr:from>
    <xdr:ext cx="534377" cy="259045"/>
    <xdr:sp macro="" textlink="">
      <xdr:nvSpPr>
        <xdr:cNvPr id="553" name="消防費該当値テキスト"/>
        <xdr:cNvSpPr txBox="1"/>
      </xdr:nvSpPr>
      <xdr:spPr>
        <a:xfrm>
          <a:off x="16370300" y="619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71298</xdr:rowOff>
    </xdr:from>
    <xdr:to>
      <xdr:col>81</xdr:col>
      <xdr:colOff>101600</xdr:colOff>
      <xdr:row>38</xdr:row>
      <xdr:rowOff>1448</xdr:rowOff>
    </xdr:to>
    <xdr:sp macro="" textlink="">
      <xdr:nvSpPr>
        <xdr:cNvPr id="554" name="楕円 553"/>
        <xdr:cNvSpPr/>
      </xdr:nvSpPr>
      <xdr:spPr>
        <a:xfrm>
          <a:off x="15430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17975</xdr:rowOff>
    </xdr:from>
    <xdr:ext cx="534377" cy="259045"/>
    <xdr:sp macro="" textlink="">
      <xdr:nvSpPr>
        <xdr:cNvPr id="555" name="テキスト ボックス 554"/>
        <xdr:cNvSpPr txBox="1"/>
      </xdr:nvSpPr>
      <xdr:spPr>
        <a:xfrm>
          <a:off x="15214111" y="61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99383</xdr:rowOff>
    </xdr:from>
    <xdr:to>
      <xdr:col>76</xdr:col>
      <xdr:colOff>165100</xdr:colOff>
      <xdr:row>38</xdr:row>
      <xdr:rowOff>29533</xdr:rowOff>
    </xdr:to>
    <xdr:sp macro="" textlink="">
      <xdr:nvSpPr>
        <xdr:cNvPr id="556" name="楕円 555"/>
        <xdr:cNvSpPr/>
      </xdr:nvSpPr>
      <xdr:spPr>
        <a:xfrm>
          <a:off x="14541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20660</xdr:rowOff>
    </xdr:from>
    <xdr:ext cx="534377" cy="259045"/>
    <xdr:sp macro="" textlink="">
      <xdr:nvSpPr>
        <xdr:cNvPr id="557" name="テキスト ボックス 556"/>
        <xdr:cNvSpPr txBox="1"/>
      </xdr:nvSpPr>
      <xdr:spPr>
        <a:xfrm>
          <a:off x="14325111" y="65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164403</xdr:rowOff>
    </xdr:from>
    <xdr:to>
      <xdr:col>72</xdr:col>
      <xdr:colOff>38100</xdr:colOff>
      <xdr:row>38</xdr:row>
      <xdr:rowOff>94553</xdr:rowOff>
    </xdr:to>
    <xdr:sp macro="" textlink="">
      <xdr:nvSpPr>
        <xdr:cNvPr id="558" name="楕円 557"/>
        <xdr:cNvSpPr/>
      </xdr:nvSpPr>
      <xdr:spPr>
        <a:xfrm>
          <a:off x="13652500" y="65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85680</xdr:rowOff>
    </xdr:from>
    <xdr:ext cx="534377" cy="259045"/>
    <xdr:sp macro="" textlink="">
      <xdr:nvSpPr>
        <xdr:cNvPr id="559" name="テキスト ボックス 558"/>
        <xdr:cNvSpPr txBox="1"/>
      </xdr:nvSpPr>
      <xdr:spPr>
        <a:xfrm>
          <a:off x="13436111" y="66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167440</xdr:rowOff>
    </xdr:from>
    <xdr:to>
      <xdr:col>67</xdr:col>
      <xdr:colOff>101600</xdr:colOff>
      <xdr:row>38</xdr:row>
      <xdr:rowOff>97590</xdr:rowOff>
    </xdr:to>
    <xdr:sp macro="" textlink="">
      <xdr:nvSpPr>
        <xdr:cNvPr id="560" name="楕円 559"/>
        <xdr:cNvSpPr/>
      </xdr:nvSpPr>
      <xdr:spPr>
        <a:xfrm>
          <a:off x="12763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88717</xdr:rowOff>
    </xdr:from>
    <xdr:ext cx="534377" cy="259045"/>
    <xdr:sp macro="" textlink="">
      <xdr:nvSpPr>
        <xdr:cNvPr id="561" name="テキスト ボックス 560"/>
        <xdr:cNvSpPr txBox="1"/>
      </xdr:nvSpPr>
      <xdr:spPr>
        <a:xfrm>
          <a:off x="12547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16866</xdr:rowOff>
    </xdr:from>
    <xdr:to>
      <xdr:col>85</xdr:col>
      <xdr:colOff>127000</xdr:colOff>
      <xdr:row>54</xdr:row>
      <xdr:rowOff>81052</xdr:rowOff>
    </xdr:to>
    <xdr:cxnSp macro="">
      <xdr:nvCxnSpPr>
        <xdr:cNvPr id="591" name="直線コネクタ 590"/>
        <xdr:cNvCxnSpPr/>
      </xdr:nvCxnSpPr>
      <xdr:spPr>
        <a:xfrm flipV="1">
          <a:off x="15481300" y="9275166"/>
          <a:ext cx="8382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81052</xdr:rowOff>
    </xdr:from>
    <xdr:to>
      <xdr:col>81</xdr:col>
      <xdr:colOff>50800</xdr:colOff>
      <xdr:row>58</xdr:row>
      <xdr:rowOff>8445</xdr:rowOff>
    </xdr:to>
    <xdr:cxnSp macro="">
      <xdr:nvCxnSpPr>
        <xdr:cNvPr id="594" name="直線コネクタ 593"/>
        <xdr:cNvCxnSpPr/>
      </xdr:nvCxnSpPr>
      <xdr:spPr>
        <a:xfrm flipV="1">
          <a:off x="14592300" y="9339352"/>
          <a:ext cx="889000" cy="6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8445</xdr:rowOff>
    </xdr:from>
    <xdr:to>
      <xdr:col>76</xdr:col>
      <xdr:colOff>114300</xdr:colOff>
      <xdr:row>58</xdr:row>
      <xdr:rowOff>122124</xdr:rowOff>
    </xdr:to>
    <xdr:cxnSp macro="">
      <xdr:nvCxnSpPr>
        <xdr:cNvPr id="597" name="直線コネクタ 596"/>
        <xdr:cNvCxnSpPr/>
      </xdr:nvCxnSpPr>
      <xdr:spPr>
        <a:xfrm flipV="1">
          <a:off x="13703300" y="9952545"/>
          <a:ext cx="889000" cy="1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122124</xdr:rowOff>
    </xdr:from>
    <xdr:to>
      <xdr:col>71</xdr:col>
      <xdr:colOff>177800</xdr:colOff>
      <xdr:row>58</xdr:row>
      <xdr:rowOff>124689</xdr:rowOff>
    </xdr:to>
    <xdr:cxnSp macro="">
      <xdr:nvCxnSpPr>
        <xdr:cNvPr id="600" name="直線コネクタ 599"/>
        <xdr:cNvCxnSpPr/>
      </xdr:nvCxnSpPr>
      <xdr:spPr>
        <a:xfrm flipV="1">
          <a:off x="12814300" y="10066224"/>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137516</xdr:rowOff>
    </xdr:from>
    <xdr:to>
      <xdr:col>85</xdr:col>
      <xdr:colOff>177800</xdr:colOff>
      <xdr:row>54</xdr:row>
      <xdr:rowOff>67666</xdr:rowOff>
    </xdr:to>
    <xdr:sp macro="" textlink="">
      <xdr:nvSpPr>
        <xdr:cNvPr id="610" name="楕円 609"/>
        <xdr:cNvSpPr/>
      </xdr:nvSpPr>
      <xdr:spPr>
        <a:xfrm>
          <a:off x="16268700" y="92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160393</xdr:rowOff>
    </xdr:from>
    <xdr:ext cx="534377" cy="259045"/>
    <xdr:sp macro="" textlink="">
      <xdr:nvSpPr>
        <xdr:cNvPr id="611" name="教育費該当値テキスト"/>
        <xdr:cNvSpPr txBox="1"/>
      </xdr:nvSpPr>
      <xdr:spPr>
        <a:xfrm>
          <a:off x="16370300" y="9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30252</xdr:rowOff>
    </xdr:from>
    <xdr:to>
      <xdr:col>81</xdr:col>
      <xdr:colOff>101600</xdr:colOff>
      <xdr:row>54</xdr:row>
      <xdr:rowOff>131852</xdr:rowOff>
    </xdr:to>
    <xdr:sp macro="" textlink="">
      <xdr:nvSpPr>
        <xdr:cNvPr id="612" name="楕円 611"/>
        <xdr:cNvSpPr/>
      </xdr:nvSpPr>
      <xdr:spPr>
        <a:xfrm>
          <a:off x="15430500" y="92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148379</xdr:rowOff>
    </xdr:from>
    <xdr:ext cx="534377" cy="259045"/>
    <xdr:sp macro="" textlink="">
      <xdr:nvSpPr>
        <xdr:cNvPr id="613" name="テキスト ボックス 612"/>
        <xdr:cNvSpPr txBox="1"/>
      </xdr:nvSpPr>
      <xdr:spPr>
        <a:xfrm>
          <a:off x="15214111" y="90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129095</xdr:rowOff>
    </xdr:from>
    <xdr:to>
      <xdr:col>76</xdr:col>
      <xdr:colOff>165100</xdr:colOff>
      <xdr:row>58</xdr:row>
      <xdr:rowOff>59245</xdr:rowOff>
    </xdr:to>
    <xdr:sp macro="" textlink="">
      <xdr:nvSpPr>
        <xdr:cNvPr id="614" name="楕円 613"/>
        <xdr:cNvSpPr/>
      </xdr:nvSpPr>
      <xdr:spPr>
        <a:xfrm>
          <a:off x="14541500" y="9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50372</xdr:rowOff>
    </xdr:from>
    <xdr:ext cx="534377" cy="259045"/>
    <xdr:sp macro="" textlink="">
      <xdr:nvSpPr>
        <xdr:cNvPr id="615" name="テキスト ボックス 614"/>
        <xdr:cNvSpPr txBox="1"/>
      </xdr:nvSpPr>
      <xdr:spPr>
        <a:xfrm>
          <a:off x="14325111" y="9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71324</xdr:rowOff>
    </xdr:from>
    <xdr:to>
      <xdr:col>72</xdr:col>
      <xdr:colOff>38100</xdr:colOff>
      <xdr:row>59</xdr:row>
      <xdr:rowOff>1474</xdr:rowOff>
    </xdr:to>
    <xdr:sp macro="" textlink="">
      <xdr:nvSpPr>
        <xdr:cNvPr id="616" name="楕円 615"/>
        <xdr:cNvSpPr/>
      </xdr:nvSpPr>
      <xdr:spPr>
        <a:xfrm>
          <a:off x="13652500" y="100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164051</xdr:rowOff>
    </xdr:from>
    <xdr:ext cx="534377" cy="259045"/>
    <xdr:sp macro="" textlink="">
      <xdr:nvSpPr>
        <xdr:cNvPr id="617" name="テキスト ボックス 616"/>
        <xdr:cNvSpPr txBox="1"/>
      </xdr:nvSpPr>
      <xdr:spPr>
        <a:xfrm>
          <a:off x="13436111" y="101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73889</xdr:rowOff>
    </xdr:from>
    <xdr:to>
      <xdr:col>67</xdr:col>
      <xdr:colOff>101600</xdr:colOff>
      <xdr:row>59</xdr:row>
      <xdr:rowOff>4039</xdr:rowOff>
    </xdr:to>
    <xdr:sp macro="" textlink="">
      <xdr:nvSpPr>
        <xdr:cNvPr id="618" name="楕円 617"/>
        <xdr:cNvSpPr/>
      </xdr:nvSpPr>
      <xdr:spPr>
        <a:xfrm>
          <a:off x="12763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166616</xdr:rowOff>
    </xdr:from>
    <xdr:ext cx="534377" cy="259045"/>
    <xdr:sp macro="" textlink="">
      <xdr:nvSpPr>
        <xdr:cNvPr id="619" name="テキスト ボックス 618"/>
        <xdr:cNvSpPr txBox="1"/>
      </xdr:nvSpPr>
      <xdr:spPr>
        <a:xfrm>
          <a:off x="12547111" y="101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38875</xdr:rowOff>
    </xdr:from>
    <xdr:to>
      <xdr:col>85</xdr:col>
      <xdr:colOff>127000</xdr:colOff>
      <xdr:row>79</xdr:row>
      <xdr:rowOff>42456</xdr:rowOff>
    </xdr:to>
    <xdr:cxnSp macro="">
      <xdr:nvCxnSpPr>
        <xdr:cNvPr id="648" name="直線コネクタ 647"/>
        <xdr:cNvCxnSpPr/>
      </xdr:nvCxnSpPr>
      <xdr:spPr>
        <a:xfrm>
          <a:off x="15481300" y="13583425"/>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38875</xdr:rowOff>
    </xdr:from>
    <xdr:to>
      <xdr:col>81</xdr:col>
      <xdr:colOff>50800</xdr:colOff>
      <xdr:row>79</xdr:row>
      <xdr:rowOff>40551</xdr:rowOff>
    </xdr:to>
    <xdr:cxnSp macro="">
      <xdr:nvCxnSpPr>
        <xdr:cNvPr id="651" name="直線コネクタ 650"/>
        <xdr:cNvCxnSpPr/>
      </xdr:nvCxnSpPr>
      <xdr:spPr>
        <a:xfrm flipV="1">
          <a:off x="14592300" y="135834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40551</xdr:rowOff>
    </xdr:from>
    <xdr:to>
      <xdr:col>76</xdr:col>
      <xdr:colOff>114300</xdr:colOff>
      <xdr:row>79</xdr:row>
      <xdr:rowOff>44450</xdr:rowOff>
    </xdr:to>
    <xdr:cxnSp macro="">
      <xdr:nvCxnSpPr>
        <xdr:cNvPr id="654" name="直線コネクタ 653"/>
        <xdr:cNvCxnSpPr/>
      </xdr:nvCxnSpPr>
      <xdr:spPr>
        <a:xfrm flipV="1">
          <a:off x="13703300" y="1358510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163106</xdr:rowOff>
    </xdr:from>
    <xdr:to>
      <xdr:col>85</xdr:col>
      <xdr:colOff>177800</xdr:colOff>
      <xdr:row>79</xdr:row>
      <xdr:rowOff>93256</xdr:rowOff>
    </xdr:to>
    <xdr:sp macro="" textlink="">
      <xdr:nvSpPr>
        <xdr:cNvPr id="667" name="楕円 666"/>
        <xdr:cNvSpPr/>
      </xdr:nvSpPr>
      <xdr:spPr>
        <a:xfrm>
          <a:off x="16268700" y="135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78033</xdr:rowOff>
    </xdr:from>
    <xdr:ext cx="378565" cy="259045"/>
    <xdr:sp macro="" textlink="">
      <xdr:nvSpPr>
        <xdr:cNvPr id="668" name="災害復旧費該当値テキスト"/>
        <xdr:cNvSpPr txBox="1"/>
      </xdr:nvSpPr>
      <xdr:spPr>
        <a:xfrm>
          <a:off x="16370300" y="134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159525</xdr:rowOff>
    </xdr:from>
    <xdr:to>
      <xdr:col>81</xdr:col>
      <xdr:colOff>101600</xdr:colOff>
      <xdr:row>79</xdr:row>
      <xdr:rowOff>89675</xdr:rowOff>
    </xdr:to>
    <xdr:sp macro="" textlink="">
      <xdr:nvSpPr>
        <xdr:cNvPr id="669" name="楕円 668"/>
        <xdr:cNvSpPr/>
      </xdr:nvSpPr>
      <xdr:spPr>
        <a:xfrm>
          <a:off x="15430500" y="135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80802</xdr:rowOff>
    </xdr:from>
    <xdr:ext cx="378565" cy="259045"/>
    <xdr:sp macro="" textlink="">
      <xdr:nvSpPr>
        <xdr:cNvPr id="670" name="テキスト ボックス 669"/>
        <xdr:cNvSpPr txBox="1"/>
      </xdr:nvSpPr>
      <xdr:spPr>
        <a:xfrm>
          <a:off x="15292017" y="1362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161201</xdr:rowOff>
    </xdr:from>
    <xdr:to>
      <xdr:col>76</xdr:col>
      <xdr:colOff>165100</xdr:colOff>
      <xdr:row>79</xdr:row>
      <xdr:rowOff>91351</xdr:rowOff>
    </xdr:to>
    <xdr:sp macro="" textlink="">
      <xdr:nvSpPr>
        <xdr:cNvPr id="671" name="楕円 670"/>
        <xdr:cNvSpPr/>
      </xdr:nvSpPr>
      <xdr:spPr>
        <a:xfrm>
          <a:off x="14541500" y="135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82478</xdr:rowOff>
    </xdr:from>
    <xdr:ext cx="378565" cy="259045"/>
    <xdr:sp macro="" textlink="">
      <xdr:nvSpPr>
        <xdr:cNvPr id="672" name="テキスト ボックス 671"/>
        <xdr:cNvSpPr txBox="1"/>
      </xdr:nvSpPr>
      <xdr:spPr>
        <a:xfrm>
          <a:off x="14403017" y="1362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43193</xdr:rowOff>
    </xdr:from>
    <xdr:to>
      <xdr:col>85</xdr:col>
      <xdr:colOff>127000</xdr:colOff>
      <xdr:row>96</xdr:row>
      <xdr:rowOff>55029</xdr:rowOff>
    </xdr:to>
    <xdr:cxnSp macro="">
      <xdr:nvCxnSpPr>
        <xdr:cNvPr id="705" name="直線コネクタ 704"/>
        <xdr:cNvCxnSpPr/>
      </xdr:nvCxnSpPr>
      <xdr:spPr>
        <a:xfrm flipV="1">
          <a:off x="15481300" y="16502393"/>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48806</xdr:rowOff>
    </xdr:from>
    <xdr:to>
      <xdr:col>81</xdr:col>
      <xdr:colOff>50800</xdr:colOff>
      <xdr:row>96</xdr:row>
      <xdr:rowOff>55029</xdr:rowOff>
    </xdr:to>
    <xdr:cxnSp macro="">
      <xdr:nvCxnSpPr>
        <xdr:cNvPr id="708" name="直線コネクタ 707"/>
        <xdr:cNvCxnSpPr/>
      </xdr:nvCxnSpPr>
      <xdr:spPr>
        <a:xfrm>
          <a:off x="14592300" y="16508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32398</xdr:rowOff>
    </xdr:from>
    <xdr:to>
      <xdr:col>76</xdr:col>
      <xdr:colOff>114300</xdr:colOff>
      <xdr:row>96</xdr:row>
      <xdr:rowOff>48806</xdr:rowOff>
    </xdr:to>
    <xdr:cxnSp macro="">
      <xdr:nvCxnSpPr>
        <xdr:cNvPr id="711" name="直線コネクタ 710"/>
        <xdr:cNvCxnSpPr/>
      </xdr:nvCxnSpPr>
      <xdr:spPr>
        <a:xfrm>
          <a:off x="13703300" y="1649159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16193</xdr:rowOff>
    </xdr:from>
    <xdr:to>
      <xdr:col>71</xdr:col>
      <xdr:colOff>177800</xdr:colOff>
      <xdr:row>96</xdr:row>
      <xdr:rowOff>32398</xdr:rowOff>
    </xdr:to>
    <xdr:cxnSp macro="">
      <xdr:nvCxnSpPr>
        <xdr:cNvPr id="714" name="直線コネクタ 713"/>
        <xdr:cNvCxnSpPr/>
      </xdr:nvCxnSpPr>
      <xdr:spPr>
        <a:xfrm>
          <a:off x="12814300" y="16475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163843</xdr:rowOff>
    </xdr:from>
    <xdr:to>
      <xdr:col>85</xdr:col>
      <xdr:colOff>177800</xdr:colOff>
      <xdr:row>96</xdr:row>
      <xdr:rowOff>93993</xdr:rowOff>
    </xdr:to>
    <xdr:sp macro="" textlink="">
      <xdr:nvSpPr>
        <xdr:cNvPr id="724" name="楕円 723"/>
        <xdr:cNvSpPr/>
      </xdr:nvSpPr>
      <xdr:spPr>
        <a:xfrm>
          <a:off x="16268700" y="16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142270</xdr:rowOff>
    </xdr:from>
    <xdr:ext cx="534377" cy="259045"/>
    <xdr:sp macro="" textlink="">
      <xdr:nvSpPr>
        <xdr:cNvPr id="725" name="公債費該当値テキスト"/>
        <xdr:cNvSpPr txBox="1"/>
      </xdr:nvSpPr>
      <xdr:spPr>
        <a:xfrm>
          <a:off x="16370300" y="164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4229</xdr:rowOff>
    </xdr:from>
    <xdr:to>
      <xdr:col>81</xdr:col>
      <xdr:colOff>101600</xdr:colOff>
      <xdr:row>96</xdr:row>
      <xdr:rowOff>105829</xdr:rowOff>
    </xdr:to>
    <xdr:sp macro="" textlink="">
      <xdr:nvSpPr>
        <xdr:cNvPr id="726" name="楕円 725"/>
        <xdr:cNvSpPr/>
      </xdr:nvSpPr>
      <xdr:spPr>
        <a:xfrm>
          <a:off x="15430500" y="16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96956</xdr:rowOff>
    </xdr:from>
    <xdr:ext cx="534377" cy="259045"/>
    <xdr:sp macro="" textlink="">
      <xdr:nvSpPr>
        <xdr:cNvPr id="727" name="テキスト ボックス 726"/>
        <xdr:cNvSpPr txBox="1"/>
      </xdr:nvSpPr>
      <xdr:spPr>
        <a:xfrm>
          <a:off x="15214111" y="165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169456</xdr:rowOff>
    </xdr:from>
    <xdr:to>
      <xdr:col>76</xdr:col>
      <xdr:colOff>165100</xdr:colOff>
      <xdr:row>96</xdr:row>
      <xdr:rowOff>99606</xdr:rowOff>
    </xdr:to>
    <xdr:sp macro="" textlink="">
      <xdr:nvSpPr>
        <xdr:cNvPr id="728" name="楕円 727"/>
        <xdr:cNvSpPr/>
      </xdr:nvSpPr>
      <xdr:spPr>
        <a:xfrm>
          <a:off x="145415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90733</xdr:rowOff>
    </xdr:from>
    <xdr:ext cx="534377" cy="259045"/>
    <xdr:sp macro="" textlink="">
      <xdr:nvSpPr>
        <xdr:cNvPr id="729" name="テキスト ボックス 728"/>
        <xdr:cNvSpPr txBox="1"/>
      </xdr:nvSpPr>
      <xdr:spPr>
        <a:xfrm>
          <a:off x="14325111" y="165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153048</xdr:rowOff>
    </xdr:from>
    <xdr:to>
      <xdr:col>72</xdr:col>
      <xdr:colOff>38100</xdr:colOff>
      <xdr:row>96</xdr:row>
      <xdr:rowOff>83198</xdr:rowOff>
    </xdr:to>
    <xdr:sp macro="" textlink="">
      <xdr:nvSpPr>
        <xdr:cNvPr id="730" name="楕円 729"/>
        <xdr:cNvSpPr/>
      </xdr:nvSpPr>
      <xdr:spPr>
        <a:xfrm>
          <a:off x="13652500" y="164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74325</xdr:rowOff>
    </xdr:from>
    <xdr:ext cx="534377" cy="259045"/>
    <xdr:sp macro="" textlink="">
      <xdr:nvSpPr>
        <xdr:cNvPr id="731" name="テキスト ボックス 730"/>
        <xdr:cNvSpPr txBox="1"/>
      </xdr:nvSpPr>
      <xdr:spPr>
        <a:xfrm>
          <a:off x="13436111" y="165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136843</xdr:rowOff>
    </xdr:from>
    <xdr:to>
      <xdr:col>67</xdr:col>
      <xdr:colOff>101600</xdr:colOff>
      <xdr:row>96</xdr:row>
      <xdr:rowOff>66993</xdr:rowOff>
    </xdr:to>
    <xdr:sp macro="" textlink="">
      <xdr:nvSpPr>
        <xdr:cNvPr id="732" name="楕円 731"/>
        <xdr:cNvSpPr/>
      </xdr:nvSpPr>
      <xdr:spPr>
        <a:xfrm>
          <a:off x="12763500" y="164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58120</xdr:rowOff>
    </xdr:from>
    <xdr:ext cx="534377" cy="259045"/>
    <xdr:sp macro="" textlink="">
      <xdr:nvSpPr>
        <xdr:cNvPr id="733" name="テキスト ボックス 732"/>
        <xdr:cNvSpPr txBox="1"/>
      </xdr:nvSpPr>
      <xdr:spPr>
        <a:xfrm>
          <a:off x="12547111" y="165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3" name="テキスト ボックス 75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100185</xdr:rowOff>
    </xdr:from>
    <xdr:to>
      <xdr:col>116</xdr:col>
      <xdr:colOff>62864</xdr:colOff>
      <xdr:row>39</xdr:row>
      <xdr:rowOff>98878</xdr:rowOff>
    </xdr:to>
    <xdr:cxnSp macro="">
      <xdr:nvCxnSpPr>
        <xdr:cNvPr id="759" name="直線コネクタ 758"/>
        <xdr:cNvCxnSpPr/>
      </xdr:nvCxnSpPr>
      <xdr:spPr>
        <a:xfrm flipV="1">
          <a:off x="22159595" y="6272385"/>
          <a:ext cx="1269" cy="51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144361</xdr:rowOff>
    </xdr:from>
    <xdr:ext cx="249299" cy="259045"/>
    <xdr:sp macro="" textlink="">
      <xdr:nvSpPr>
        <xdr:cNvPr id="760" name="諸支出金最小値テキスト"/>
        <xdr:cNvSpPr txBox="1"/>
      </xdr:nvSpPr>
      <xdr:spPr>
        <a:xfrm>
          <a:off x="22212300" y="68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46862</xdr:rowOff>
    </xdr:from>
    <xdr:ext cx="469744" cy="259045"/>
    <xdr:sp macro="" textlink="">
      <xdr:nvSpPr>
        <xdr:cNvPr id="762" name="諸支出金最大値テキスト"/>
        <xdr:cNvSpPr txBox="1"/>
      </xdr:nvSpPr>
      <xdr:spPr>
        <a:xfrm>
          <a:off x="22212300" y="604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100185</xdr:rowOff>
    </xdr:from>
    <xdr:to>
      <xdr:col>116</xdr:col>
      <xdr:colOff>152400</xdr:colOff>
      <xdr:row>36</xdr:row>
      <xdr:rowOff>100185</xdr:rowOff>
    </xdr:to>
    <xdr:cxnSp macro="">
      <xdr:nvCxnSpPr>
        <xdr:cNvPr id="763" name="直線コネクタ 762"/>
        <xdr:cNvCxnSpPr/>
      </xdr:nvCxnSpPr>
      <xdr:spPr>
        <a:xfrm>
          <a:off x="22072600" y="627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61812</xdr:rowOff>
    </xdr:from>
    <xdr:ext cx="313932" cy="259045"/>
    <xdr:sp macro="" textlink="">
      <xdr:nvSpPr>
        <xdr:cNvPr id="765" name="諸支出金平均値テキスト"/>
        <xdr:cNvSpPr txBox="1"/>
      </xdr:nvSpPr>
      <xdr:spPr>
        <a:xfrm>
          <a:off x="22212300" y="65769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38935</xdr:rowOff>
    </xdr:from>
    <xdr:to>
      <xdr:col>116</xdr:col>
      <xdr:colOff>114300</xdr:colOff>
      <xdr:row>39</xdr:row>
      <xdr:rowOff>140535</xdr:rowOff>
    </xdr:to>
    <xdr:sp macro="" textlink="">
      <xdr:nvSpPr>
        <xdr:cNvPr id="766" name="フローチャート: 判断 765"/>
        <xdr:cNvSpPr/>
      </xdr:nvSpPr>
      <xdr:spPr>
        <a:xfrm>
          <a:off x="221107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68" name="フローチャート: 判断 767"/>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147591</xdr:rowOff>
    </xdr:from>
    <xdr:ext cx="313932" cy="259045"/>
    <xdr:sp macro="" textlink="">
      <xdr:nvSpPr>
        <xdr:cNvPr id="769" name="テキスト ボックス 768"/>
        <xdr:cNvSpPr txBox="1"/>
      </xdr:nvSpPr>
      <xdr:spPr>
        <a:xfrm>
          <a:off x="21166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140027</xdr:rowOff>
    </xdr:from>
    <xdr:to>
      <xdr:col>107</xdr:col>
      <xdr:colOff>50800</xdr:colOff>
      <xdr:row>39</xdr:row>
      <xdr:rowOff>98878</xdr:rowOff>
    </xdr:to>
    <xdr:cxnSp macro="">
      <xdr:nvCxnSpPr>
        <xdr:cNvPr id="770" name="直線コネクタ 769"/>
        <xdr:cNvCxnSpPr/>
      </xdr:nvCxnSpPr>
      <xdr:spPr>
        <a:xfrm>
          <a:off x="19545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11830</xdr:rowOff>
    </xdr:from>
    <xdr:to>
      <xdr:col>107</xdr:col>
      <xdr:colOff>101600</xdr:colOff>
      <xdr:row>39</xdr:row>
      <xdr:rowOff>113430</xdr:rowOff>
    </xdr:to>
    <xdr:sp macro="" textlink="">
      <xdr:nvSpPr>
        <xdr:cNvPr id="771" name="フローチャート: 判断 770"/>
        <xdr:cNvSpPr/>
      </xdr:nvSpPr>
      <xdr:spPr>
        <a:xfrm>
          <a:off x="20383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129957</xdr:rowOff>
    </xdr:from>
    <xdr:ext cx="378565" cy="259045"/>
    <xdr:sp macro="" textlink="">
      <xdr:nvSpPr>
        <xdr:cNvPr id="772" name="テキスト ボックス 771"/>
        <xdr:cNvSpPr txBox="1"/>
      </xdr:nvSpPr>
      <xdr:spPr>
        <a:xfrm>
          <a:off x="20245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140027</xdr:rowOff>
    </xdr:from>
    <xdr:to>
      <xdr:col>102</xdr:col>
      <xdr:colOff>114300</xdr:colOff>
      <xdr:row>39</xdr:row>
      <xdr:rowOff>98878</xdr:rowOff>
    </xdr:to>
    <xdr:cxnSp macro="">
      <xdr:nvCxnSpPr>
        <xdr:cNvPr id="773" name="直線コネクタ 772"/>
        <xdr:cNvCxnSpPr/>
      </xdr:nvCxnSpPr>
      <xdr:spPr>
        <a:xfrm flipV="1">
          <a:off x="18656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115353</xdr:rowOff>
    </xdr:from>
    <xdr:to>
      <xdr:col>102</xdr:col>
      <xdr:colOff>165100</xdr:colOff>
      <xdr:row>39</xdr:row>
      <xdr:rowOff>45503</xdr:rowOff>
    </xdr:to>
    <xdr:sp macro="" textlink="">
      <xdr:nvSpPr>
        <xdr:cNvPr id="774" name="フローチャート: 判断 773"/>
        <xdr:cNvSpPr/>
      </xdr:nvSpPr>
      <xdr:spPr>
        <a:xfrm>
          <a:off x="19494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36630</xdr:rowOff>
    </xdr:from>
    <xdr:ext cx="378565" cy="259045"/>
    <xdr:sp macro="" textlink="">
      <xdr:nvSpPr>
        <xdr:cNvPr id="775" name="テキスト ボックス 774"/>
        <xdr:cNvSpPr txBox="1"/>
      </xdr:nvSpPr>
      <xdr:spPr>
        <a:xfrm>
          <a:off x="19356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160419</xdr:rowOff>
    </xdr:from>
    <xdr:to>
      <xdr:col>98</xdr:col>
      <xdr:colOff>38100</xdr:colOff>
      <xdr:row>39</xdr:row>
      <xdr:rowOff>90569</xdr:rowOff>
    </xdr:to>
    <xdr:sp macro="" textlink="">
      <xdr:nvSpPr>
        <xdr:cNvPr id="776" name="フローチャート: 判断 775"/>
        <xdr:cNvSpPr/>
      </xdr:nvSpPr>
      <xdr:spPr>
        <a:xfrm>
          <a:off x="18605500" y="667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107096</xdr:rowOff>
    </xdr:from>
    <xdr:ext cx="378565" cy="259045"/>
    <xdr:sp macro="" textlink="">
      <xdr:nvSpPr>
        <xdr:cNvPr id="777" name="テキスト ボックス 776"/>
        <xdr:cNvSpPr txBox="1"/>
      </xdr:nvSpPr>
      <xdr:spPr>
        <a:xfrm>
          <a:off x="18467017" y="645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17361</xdr:rowOff>
    </xdr:from>
    <xdr:ext cx="249299" cy="259045"/>
    <xdr:sp macro="" textlink="">
      <xdr:nvSpPr>
        <xdr:cNvPr id="784" name="諸支出金該当値テキスト"/>
        <xdr:cNvSpPr txBox="1"/>
      </xdr:nvSpPr>
      <xdr:spPr>
        <a:xfrm>
          <a:off x="22212300" y="670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89227</xdr:rowOff>
    </xdr:from>
    <xdr:to>
      <xdr:col>102</xdr:col>
      <xdr:colOff>165100</xdr:colOff>
      <xdr:row>31</xdr:row>
      <xdr:rowOff>19377</xdr:rowOff>
    </xdr:to>
    <xdr:sp macro="" textlink="">
      <xdr:nvSpPr>
        <xdr:cNvPr id="789" name="楕円 788"/>
        <xdr:cNvSpPr/>
      </xdr:nvSpPr>
      <xdr:spPr>
        <a:xfrm>
          <a:off x="19494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35904</xdr:rowOff>
    </xdr:from>
    <xdr:ext cx="469744" cy="259045"/>
    <xdr:sp macro="" textlink="">
      <xdr:nvSpPr>
        <xdr:cNvPr id="790" name="テキスト ボックス 789"/>
        <xdr:cNvSpPr txBox="1"/>
      </xdr:nvSpPr>
      <xdr:spPr>
        <a:xfrm>
          <a:off x="19310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6" name="テキスト ボックス 80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8" name="テキスト ボックス 80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10" name="テキスト ボックス 80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2" name="テキスト ボックス 81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4" name="テキスト ボックス 81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6" name="直線コネクタ 81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20" name="直線コネクタ 81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フローチャート: 判断 82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5" name="フローチャート: 判断 82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8" name="フローチャート: 判断 82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9" name="テキスト ボックス 828"/>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31" name="フローチャート: 判断 830"/>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2" name="テキスト ボックス 831"/>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フローチャート: 判断 83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4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3" name="テキスト ボックス 84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9" name="テキスト ボックス 84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類似団体内平均を上回っている主要なものは、総務費、</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費、教育費となっている。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は昨年度に比較し減少しているが、類似団体内平均を上回っている。</a:t>
          </a:r>
          <a:r>
            <a:rPr kumimoji="1" lang="ja-JP" altLang="ja-JP" sz="1100">
              <a:solidFill>
                <a:schemeClr val="dk1"/>
              </a:solidFill>
              <a:effectLst/>
              <a:latin typeface="+mn-lt"/>
              <a:ea typeface="+mn-ea"/>
              <a:cs typeface="+mn-cs"/>
            </a:rPr>
            <a:t>主な要因は、庁舎整備事業</a:t>
          </a:r>
          <a:r>
            <a:rPr kumimoji="1" lang="ja-JP" altLang="en-US" sz="1100">
              <a:solidFill>
                <a:schemeClr val="dk1"/>
              </a:solidFill>
              <a:effectLst/>
              <a:latin typeface="+mn-lt"/>
              <a:ea typeface="+mn-ea"/>
              <a:cs typeface="+mn-cs"/>
            </a:rPr>
            <a:t>が挙げられる。昨年度と比較して減少はしているが、昨年</a:t>
          </a:r>
          <a:r>
            <a:rPr kumimoji="1" lang="ja-JP" altLang="ja-JP" sz="1100">
              <a:solidFill>
                <a:schemeClr val="dk1"/>
              </a:solidFill>
              <a:effectLst/>
              <a:latin typeface="+mn-lt"/>
              <a:ea typeface="+mn-ea"/>
              <a:cs typeface="+mn-cs"/>
            </a:rPr>
            <a:t>度以前の数値においても類似団体内平均を上回っているので、財政規模に見合った事業規模の見直しが必要となる。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費の主な増加要因は、</a:t>
          </a:r>
          <a:r>
            <a:rPr kumimoji="1" lang="ja-JP" altLang="en-US" sz="1100">
              <a:solidFill>
                <a:schemeClr val="dk1"/>
              </a:solidFill>
              <a:effectLst/>
              <a:latin typeface="+mn-lt"/>
              <a:ea typeface="+mn-ea"/>
              <a:cs typeface="+mn-cs"/>
            </a:rPr>
            <a:t>庁舎整備事業による既存機器の移設費用及び防災施設整備事業が挙げられる。令和元年度にて事業完了のため次年度以降は一昨年度の数値に近づき類似団体内平均と同等になると想定される。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の主な増加要因は、リニア関連事業の増加や、給食センター整備事業などの実施が挙げられる。教育費については、今後もリニア関連事業や学校の建替え事業など大型事業が予定されているため、今後数年は事業費が高止まりするものと想定される。</a:t>
          </a:r>
          <a:endParaRPr lang="ja-JP" altLang="ja-JP" sz="1400">
            <a:effectLst/>
          </a:endParaRPr>
        </a:p>
        <a:p>
          <a:r>
            <a:rPr lang="ja-JP" altLang="ja-JP" sz="1100">
              <a:solidFill>
                <a:schemeClr val="dk1"/>
              </a:solidFill>
              <a:effectLst/>
              <a:latin typeface="+mn-lt"/>
              <a:ea typeface="+mn-ea"/>
              <a:cs typeface="+mn-cs"/>
            </a:rPr>
            <a:t>今後、これらの事業を実施しつつ健全な財政運営を維持するため、事業の規模・コストの圧縮、地方債発行時期の平準化などに取り組んでいく。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財政調整基金は歳入で地方交付税の減少（合併算定替えに伴う縮減の影響）や臨時財政対策債の発行可能額の減少等があり、歳出で公債費等の義務的経費等が増加した影響により取り崩しを行った。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実質収支は、財政調整基金の取り崩しなどにより、昨年度よりも増加した。また、実質単年度収支は、単年度収支の増加額が財政調整基金の取り崩し額を上回ったため黒字化した。</a:t>
          </a:r>
        </a:p>
        <a:p>
          <a:r>
            <a:rPr kumimoji="1" lang="ja-JP" altLang="en-US" sz="1100">
              <a:solidFill>
                <a:sysClr val="windowText" lastClr="000000"/>
              </a:solidFill>
              <a:latin typeface="ＭＳ ゴシック" pitchFamily="49" charset="-128"/>
              <a:ea typeface="ＭＳ ゴシック" pitchFamily="49" charset="-128"/>
            </a:rPr>
            <a:t>今後、リニア関連事業等の大型建設事業が予定されているため、財政調整基金額は減少するものと見込まれる。</a:t>
          </a:r>
        </a:p>
        <a:p>
          <a:r>
            <a:rPr kumimoji="1" lang="ja-JP" altLang="en-US" sz="1100">
              <a:solidFill>
                <a:sysClr val="windowText" lastClr="000000"/>
              </a:solidFill>
              <a:latin typeface="ＭＳ ゴシック" pitchFamily="49" charset="-128"/>
              <a:ea typeface="ＭＳ ゴシック" pitchFamily="49" charset="-128"/>
            </a:rPr>
            <a:t>中期的には、財政上厳しい状況が想定されるため、既存施設や事業の統廃合が急務となっており、全庁的な体制で財政健全化に取り組む。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全ての会計において、前年度に引き続き黒字である。</a:t>
          </a:r>
          <a:endParaRPr lang="ja-JP" altLang="ja-JP" sz="16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の比率が改善した。これは、保険税、保険給付費等交付金（普通交付金）等の増加により歳入が増加したことにより、実質収支額が改善したことによる。ただし、財務状況は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依然厳しい状況であり、保険税の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適正化等により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財源の確保を図るとともに、医療費の抑制等に努め、健全な運営を図る。</a:t>
          </a:r>
          <a:endParaRPr lang="ja-JP" altLang="ja-JP" sz="16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下水道事業特別会計や農業集落排水事業特別会計においては、施設の老朽化が進み更新整備費用の増大が懸念されることから、適切な費用負担を利用者から求めることや事業計画の見直しなどを進め、健全な財政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6"/>
      <c r="DK3" s="186"/>
      <c r="DL3" s="186"/>
      <c r="DM3" s="186"/>
      <c r="DN3" s="186"/>
      <c r="DO3" s="186"/>
    </row>
    <row r="4" spans="1:119" ht="18.75" customHeight="1" x14ac:dyDescent="0.2">
      <c r="A4" s="187"/>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16430706</v>
      </c>
      <c r="BO4" s="432"/>
      <c r="BP4" s="432"/>
      <c r="BQ4" s="432"/>
      <c r="BR4" s="432"/>
      <c r="BS4" s="432"/>
      <c r="BT4" s="432"/>
      <c r="BU4" s="433"/>
      <c r="BV4" s="431">
        <v>17342980</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15.2</v>
      </c>
      <c r="CU4" s="438"/>
      <c r="CV4" s="438"/>
      <c r="CW4" s="438"/>
      <c r="CX4" s="438"/>
      <c r="CY4" s="438"/>
      <c r="CZ4" s="438"/>
      <c r="DA4" s="439"/>
      <c r="DB4" s="437">
        <v>9.9</v>
      </c>
      <c r="DC4" s="438"/>
      <c r="DD4" s="438"/>
      <c r="DE4" s="438"/>
      <c r="DF4" s="438"/>
      <c r="DG4" s="438"/>
      <c r="DH4" s="438"/>
      <c r="DI4" s="439"/>
      <c r="DJ4" s="186"/>
      <c r="DK4" s="186"/>
      <c r="DL4" s="186"/>
      <c r="DM4" s="186"/>
      <c r="DN4" s="186"/>
      <c r="DO4" s="186"/>
    </row>
    <row r="5" spans="1:119" ht="18.75" customHeight="1" x14ac:dyDescent="0.2">
      <c r="A5" s="187"/>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14822983</v>
      </c>
      <c r="BO5" s="469"/>
      <c r="BP5" s="469"/>
      <c r="BQ5" s="469"/>
      <c r="BR5" s="469"/>
      <c r="BS5" s="469"/>
      <c r="BT5" s="469"/>
      <c r="BU5" s="470"/>
      <c r="BV5" s="468">
        <v>15940371</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88.8</v>
      </c>
      <c r="CU5" s="466"/>
      <c r="CV5" s="466"/>
      <c r="CW5" s="466"/>
      <c r="CX5" s="466"/>
      <c r="CY5" s="466"/>
      <c r="CZ5" s="466"/>
      <c r="DA5" s="467"/>
      <c r="DB5" s="465">
        <v>86.9</v>
      </c>
      <c r="DC5" s="466"/>
      <c r="DD5" s="466"/>
      <c r="DE5" s="466"/>
      <c r="DF5" s="466"/>
      <c r="DG5" s="466"/>
      <c r="DH5" s="466"/>
      <c r="DI5" s="467"/>
      <c r="DJ5" s="186"/>
      <c r="DK5" s="186"/>
      <c r="DL5" s="186"/>
      <c r="DM5" s="186"/>
      <c r="DN5" s="186"/>
      <c r="DO5" s="186"/>
    </row>
    <row r="6" spans="1:119" ht="18.75" customHeight="1" x14ac:dyDescent="0.2">
      <c r="A6" s="187"/>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94</v>
      </c>
      <c r="AV6" s="501"/>
      <c r="AW6" s="501"/>
      <c r="AX6" s="501"/>
      <c r="AY6" s="502" t="s">
        <v>102</v>
      </c>
      <c r="AZ6" s="503"/>
      <c r="BA6" s="503"/>
      <c r="BB6" s="503"/>
      <c r="BC6" s="503"/>
      <c r="BD6" s="503"/>
      <c r="BE6" s="503"/>
      <c r="BF6" s="503"/>
      <c r="BG6" s="503"/>
      <c r="BH6" s="503"/>
      <c r="BI6" s="503"/>
      <c r="BJ6" s="503"/>
      <c r="BK6" s="503"/>
      <c r="BL6" s="503"/>
      <c r="BM6" s="504"/>
      <c r="BN6" s="468">
        <v>1607723</v>
      </c>
      <c r="BO6" s="469"/>
      <c r="BP6" s="469"/>
      <c r="BQ6" s="469"/>
      <c r="BR6" s="469"/>
      <c r="BS6" s="469"/>
      <c r="BT6" s="469"/>
      <c r="BU6" s="470"/>
      <c r="BV6" s="468">
        <v>1402609</v>
      </c>
      <c r="BW6" s="469"/>
      <c r="BX6" s="469"/>
      <c r="BY6" s="469"/>
      <c r="BZ6" s="469"/>
      <c r="CA6" s="469"/>
      <c r="CB6" s="469"/>
      <c r="CC6" s="470"/>
      <c r="CD6" s="471" t="s">
        <v>103</v>
      </c>
      <c r="CE6" s="472"/>
      <c r="CF6" s="472"/>
      <c r="CG6" s="472"/>
      <c r="CH6" s="472"/>
      <c r="CI6" s="472"/>
      <c r="CJ6" s="472"/>
      <c r="CK6" s="472"/>
      <c r="CL6" s="472"/>
      <c r="CM6" s="472"/>
      <c r="CN6" s="472"/>
      <c r="CO6" s="472"/>
      <c r="CP6" s="472"/>
      <c r="CQ6" s="472"/>
      <c r="CR6" s="472"/>
      <c r="CS6" s="473"/>
      <c r="CT6" s="505">
        <v>93.2</v>
      </c>
      <c r="CU6" s="506"/>
      <c r="CV6" s="506"/>
      <c r="CW6" s="506"/>
      <c r="CX6" s="506"/>
      <c r="CY6" s="506"/>
      <c r="CZ6" s="506"/>
      <c r="DA6" s="507"/>
      <c r="DB6" s="505">
        <v>92.6</v>
      </c>
      <c r="DC6" s="506"/>
      <c r="DD6" s="506"/>
      <c r="DE6" s="506"/>
      <c r="DF6" s="506"/>
      <c r="DG6" s="506"/>
      <c r="DH6" s="506"/>
      <c r="DI6" s="507"/>
      <c r="DJ6" s="186"/>
      <c r="DK6" s="186"/>
      <c r="DL6" s="186"/>
      <c r="DM6" s="186"/>
      <c r="DN6" s="186"/>
      <c r="DO6" s="186"/>
    </row>
    <row r="7" spans="1:119" ht="18.75" customHeight="1" x14ac:dyDescent="0.2">
      <c r="A7" s="187"/>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104</v>
      </c>
      <c r="AN7" s="498"/>
      <c r="AO7" s="498"/>
      <c r="AP7" s="498"/>
      <c r="AQ7" s="498"/>
      <c r="AR7" s="498"/>
      <c r="AS7" s="498"/>
      <c r="AT7" s="499"/>
      <c r="AU7" s="500" t="s">
        <v>105</v>
      </c>
      <c r="AV7" s="501"/>
      <c r="AW7" s="501"/>
      <c r="AX7" s="501"/>
      <c r="AY7" s="502" t="s">
        <v>106</v>
      </c>
      <c r="AZ7" s="503"/>
      <c r="BA7" s="503"/>
      <c r="BB7" s="503"/>
      <c r="BC7" s="503"/>
      <c r="BD7" s="503"/>
      <c r="BE7" s="503"/>
      <c r="BF7" s="503"/>
      <c r="BG7" s="503"/>
      <c r="BH7" s="503"/>
      <c r="BI7" s="503"/>
      <c r="BJ7" s="503"/>
      <c r="BK7" s="503"/>
      <c r="BL7" s="503"/>
      <c r="BM7" s="504"/>
      <c r="BN7" s="468">
        <v>365558</v>
      </c>
      <c r="BO7" s="469"/>
      <c r="BP7" s="469"/>
      <c r="BQ7" s="469"/>
      <c r="BR7" s="469"/>
      <c r="BS7" s="469"/>
      <c r="BT7" s="469"/>
      <c r="BU7" s="470"/>
      <c r="BV7" s="468">
        <v>583812</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8191071</v>
      </c>
      <c r="CU7" s="469"/>
      <c r="CV7" s="469"/>
      <c r="CW7" s="469"/>
      <c r="CX7" s="469"/>
      <c r="CY7" s="469"/>
      <c r="CZ7" s="469"/>
      <c r="DA7" s="470"/>
      <c r="DB7" s="468">
        <v>8229378</v>
      </c>
      <c r="DC7" s="469"/>
      <c r="DD7" s="469"/>
      <c r="DE7" s="469"/>
      <c r="DF7" s="469"/>
      <c r="DG7" s="469"/>
      <c r="DH7" s="469"/>
      <c r="DI7" s="470"/>
      <c r="DJ7" s="186"/>
      <c r="DK7" s="186"/>
      <c r="DL7" s="186"/>
      <c r="DM7" s="186"/>
      <c r="DN7" s="186"/>
      <c r="DO7" s="186"/>
    </row>
    <row r="8" spans="1:119" ht="18.75" customHeight="1" thickBot="1" x14ac:dyDescent="0.25">
      <c r="A8" s="187"/>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1242165</v>
      </c>
      <c r="BO8" s="469"/>
      <c r="BP8" s="469"/>
      <c r="BQ8" s="469"/>
      <c r="BR8" s="469"/>
      <c r="BS8" s="469"/>
      <c r="BT8" s="469"/>
      <c r="BU8" s="470"/>
      <c r="BV8" s="468">
        <v>818797</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0.69</v>
      </c>
      <c r="CU8" s="509"/>
      <c r="CV8" s="509"/>
      <c r="CW8" s="509"/>
      <c r="CX8" s="509"/>
      <c r="CY8" s="509"/>
      <c r="CZ8" s="509"/>
      <c r="DA8" s="510"/>
      <c r="DB8" s="508">
        <v>0.69</v>
      </c>
      <c r="DC8" s="509"/>
      <c r="DD8" s="509"/>
      <c r="DE8" s="509"/>
      <c r="DF8" s="509"/>
      <c r="DG8" s="509"/>
      <c r="DH8" s="509"/>
      <c r="DI8" s="510"/>
      <c r="DJ8" s="186"/>
      <c r="DK8" s="186"/>
      <c r="DL8" s="186"/>
      <c r="DM8" s="186"/>
      <c r="DN8" s="186"/>
      <c r="DO8" s="186"/>
    </row>
    <row r="9" spans="1:119" ht="18.75" customHeight="1" thickBot="1" x14ac:dyDescent="0.25">
      <c r="A9" s="187"/>
      <c r="B9" s="462" t="s">
        <v>112</v>
      </c>
      <c r="C9" s="463"/>
      <c r="D9" s="463"/>
      <c r="E9" s="463"/>
      <c r="F9" s="463"/>
      <c r="G9" s="463"/>
      <c r="H9" s="463"/>
      <c r="I9" s="463"/>
      <c r="J9" s="463"/>
      <c r="K9" s="511"/>
      <c r="L9" s="512" t="s">
        <v>113</v>
      </c>
      <c r="M9" s="513"/>
      <c r="N9" s="513"/>
      <c r="O9" s="513"/>
      <c r="P9" s="513"/>
      <c r="Q9" s="514"/>
      <c r="R9" s="515">
        <v>31124</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109</v>
      </c>
      <c r="AV9" s="501"/>
      <c r="AW9" s="501"/>
      <c r="AX9" s="501"/>
      <c r="AY9" s="502" t="s">
        <v>116</v>
      </c>
      <c r="AZ9" s="503"/>
      <c r="BA9" s="503"/>
      <c r="BB9" s="503"/>
      <c r="BC9" s="503"/>
      <c r="BD9" s="503"/>
      <c r="BE9" s="503"/>
      <c r="BF9" s="503"/>
      <c r="BG9" s="503"/>
      <c r="BH9" s="503"/>
      <c r="BI9" s="503"/>
      <c r="BJ9" s="503"/>
      <c r="BK9" s="503"/>
      <c r="BL9" s="503"/>
      <c r="BM9" s="504"/>
      <c r="BN9" s="468">
        <v>423368</v>
      </c>
      <c r="BO9" s="469"/>
      <c r="BP9" s="469"/>
      <c r="BQ9" s="469"/>
      <c r="BR9" s="469"/>
      <c r="BS9" s="469"/>
      <c r="BT9" s="469"/>
      <c r="BU9" s="470"/>
      <c r="BV9" s="468">
        <v>-209355</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12.1</v>
      </c>
      <c r="CU9" s="466"/>
      <c r="CV9" s="466"/>
      <c r="CW9" s="466"/>
      <c r="CX9" s="466"/>
      <c r="CY9" s="466"/>
      <c r="CZ9" s="466"/>
      <c r="DA9" s="467"/>
      <c r="DB9" s="465">
        <v>11.6</v>
      </c>
      <c r="DC9" s="466"/>
      <c r="DD9" s="466"/>
      <c r="DE9" s="466"/>
      <c r="DF9" s="466"/>
      <c r="DG9" s="466"/>
      <c r="DH9" s="466"/>
      <c r="DI9" s="467"/>
      <c r="DJ9" s="186"/>
      <c r="DK9" s="186"/>
      <c r="DL9" s="186"/>
      <c r="DM9" s="186"/>
      <c r="DN9" s="186"/>
      <c r="DO9" s="186"/>
    </row>
    <row r="10" spans="1:119" ht="18.75" customHeight="1" thickBot="1" x14ac:dyDescent="0.25">
      <c r="A10" s="187"/>
      <c r="B10" s="462"/>
      <c r="C10" s="463"/>
      <c r="D10" s="463"/>
      <c r="E10" s="463"/>
      <c r="F10" s="463"/>
      <c r="G10" s="463"/>
      <c r="H10" s="463"/>
      <c r="I10" s="463"/>
      <c r="J10" s="463"/>
      <c r="K10" s="511"/>
      <c r="L10" s="518" t="s">
        <v>118</v>
      </c>
      <c r="M10" s="498"/>
      <c r="N10" s="498"/>
      <c r="O10" s="498"/>
      <c r="P10" s="498"/>
      <c r="Q10" s="499"/>
      <c r="R10" s="519">
        <v>31322</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120</v>
      </c>
      <c r="AV10" s="501"/>
      <c r="AW10" s="501"/>
      <c r="AX10" s="501"/>
      <c r="AY10" s="502" t="s">
        <v>121</v>
      </c>
      <c r="AZ10" s="503"/>
      <c r="BA10" s="503"/>
      <c r="BB10" s="503"/>
      <c r="BC10" s="503"/>
      <c r="BD10" s="503"/>
      <c r="BE10" s="503"/>
      <c r="BF10" s="503"/>
      <c r="BG10" s="503"/>
      <c r="BH10" s="503"/>
      <c r="BI10" s="503"/>
      <c r="BJ10" s="503"/>
      <c r="BK10" s="503"/>
      <c r="BL10" s="503"/>
      <c r="BM10" s="504"/>
      <c r="BN10" s="468">
        <v>1958</v>
      </c>
      <c r="BO10" s="469"/>
      <c r="BP10" s="469"/>
      <c r="BQ10" s="469"/>
      <c r="BR10" s="469"/>
      <c r="BS10" s="469"/>
      <c r="BT10" s="469"/>
      <c r="BU10" s="470"/>
      <c r="BV10" s="468">
        <v>2308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2"/>
      <c r="C11" s="463"/>
      <c r="D11" s="463"/>
      <c r="E11" s="463"/>
      <c r="F11" s="463"/>
      <c r="G11" s="463"/>
      <c r="H11" s="463"/>
      <c r="I11" s="463"/>
      <c r="J11" s="463"/>
      <c r="K11" s="511"/>
      <c r="L11" s="522" t="s">
        <v>123</v>
      </c>
      <c r="M11" s="523"/>
      <c r="N11" s="523"/>
      <c r="O11" s="523"/>
      <c r="P11" s="523"/>
      <c r="Q11" s="524"/>
      <c r="R11" s="525" t="s">
        <v>124</v>
      </c>
      <c r="S11" s="526"/>
      <c r="T11" s="526"/>
      <c r="U11" s="526"/>
      <c r="V11" s="527"/>
      <c r="W11" s="456"/>
      <c r="X11" s="457"/>
      <c r="Y11" s="457"/>
      <c r="Z11" s="457"/>
      <c r="AA11" s="457"/>
      <c r="AB11" s="457"/>
      <c r="AC11" s="457"/>
      <c r="AD11" s="457"/>
      <c r="AE11" s="457"/>
      <c r="AF11" s="457"/>
      <c r="AG11" s="457"/>
      <c r="AH11" s="457"/>
      <c r="AI11" s="457"/>
      <c r="AJ11" s="457"/>
      <c r="AK11" s="457"/>
      <c r="AL11" s="460"/>
      <c r="AM11" s="497" t="s">
        <v>125</v>
      </c>
      <c r="AN11" s="498"/>
      <c r="AO11" s="498"/>
      <c r="AP11" s="498"/>
      <c r="AQ11" s="498"/>
      <c r="AR11" s="498"/>
      <c r="AS11" s="498"/>
      <c r="AT11" s="499"/>
      <c r="AU11" s="500" t="s">
        <v>126</v>
      </c>
      <c r="AV11" s="501"/>
      <c r="AW11" s="501"/>
      <c r="AX11" s="501"/>
      <c r="AY11" s="502" t="s">
        <v>127</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128</v>
      </c>
      <c r="CE11" s="472"/>
      <c r="CF11" s="472"/>
      <c r="CG11" s="472"/>
      <c r="CH11" s="472"/>
      <c r="CI11" s="472"/>
      <c r="CJ11" s="472"/>
      <c r="CK11" s="472"/>
      <c r="CL11" s="472"/>
      <c r="CM11" s="472"/>
      <c r="CN11" s="472"/>
      <c r="CO11" s="472"/>
      <c r="CP11" s="472"/>
      <c r="CQ11" s="472"/>
      <c r="CR11" s="472"/>
      <c r="CS11" s="473"/>
      <c r="CT11" s="508" t="s">
        <v>129</v>
      </c>
      <c r="CU11" s="509"/>
      <c r="CV11" s="509"/>
      <c r="CW11" s="509"/>
      <c r="CX11" s="509"/>
      <c r="CY11" s="509"/>
      <c r="CZ11" s="509"/>
      <c r="DA11" s="510"/>
      <c r="DB11" s="508" t="s">
        <v>130</v>
      </c>
      <c r="DC11" s="509"/>
      <c r="DD11" s="509"/>
      <c r="DE11" s="509"/>
      <c r="DF11" s="509"/>
      <c r="DG11" s="509"/>
      <c r="DH11" s="509"/>
      <c r="DI11" s="510"/>
      <c r="DJ11" s="186"/>
      <c r="DK11" s="186"/>
      <c r="DL11" s="186"/>
      <c r="DM11" s="186"/>
      <c r="DN11" s="186"/>
      <c r="DO11" s="186"/>
    </row>
    <row r="12" spans="1:119" ht="18.75" customHeight="1" x14ac:dyDescent="0.2">
      <c r="A12" s="187"/>
      <c r="B12" s="528" t="s">
        <v>131</v>
      </c>
      <c r="C12" s="529"/>
      <c r="D12" s="529"/>
      <c r="E12" s="529"/>
      <c r="F12" s="529"/>
      <c r="G12" s="529"/>
      <c r="H12" s="529"/>
      <c r="I12" s="529"/>
      <c r="J12" s="529"/>
      <c r="K12" s="530"/>
      <c r="L12" s="537" t="s">
        <v>132</v>
      </c>
      <c r="M12" s="538"/>
      <c r="N12" s="538"/>
      <c r="O12" s="538"/>
      <c r="P12" s="538"/>
      <c r="Q12" s="539"/>
      <c r="R12" s="540">
        <v>31010</v>
      </c>
      <c r="S12" s="541"/>
      <c r="T12" s="541"/>
      <c r="U12" s="541"/>
      <c r="V12" s="542"/>
      <c r="W12" s="543" t="s">
        <v>1</v>
      </c>
      <c r="X12" s="501"/>
      <c r="Y12" s="501"/>
      <c r="Z12" s="501"/>
      <c r="AA12" s="501"/>
      <c r="AB12" s="544"/>
      <c r="AC12" s="545" t="s">
        <v>133</v>
      </c>
      <c r="AD12" s="546"/>
      <c r="AE12" s="546"/>
      <c r="AF12" s="546"/>
      <c r="AG12" s="547"/>
      <c r="AH12" s="545" t="s">
        <v>134</v>
      </c>
      <c r="AI12" s="546"/>
      <c r="AJ12" s="546"/>
      <c r="AK12" s="546"/>
      <c r="AL12" s="548"/>
      <c r="AM12" s="497" t="s">
        <v>135</v>
      </c>
      <c r="AN12" s="498"/>
      <c r="AO12" s="498"/>
      <c r="AP12" s="498"/>
      <c r="AQ12" s="498"/>
      <c r="AR12" s="498"/>
      <c r="AS12" s="498"/>
      <c r="AT12" s="499"/>
      <c r="AU12" s="500" t="s">
        <v>136</v>
      </c>
      <c r="AV12" s="501"/>
      <c r="AW12" s="501"/>
      <c r="AX12" s="501"/>
      <c r="AY12" s="502" t="s">
        <v>137</v>
      </c>
      <c r="AZ12" s="503"/>
      <c r="BA12" s="503"/>
      <c r="BB12" s="503"/>
      <c r="BC12" s="503"/>
      <c r="BD12" s="503"/>
      <c r="BE12" s="503"/>
      <c r="BF12" s="503"/>
      <c r="BG12" s="503"/>
      <c r="BH12" s="503"/>
      <c r="BI12" s="503"/>
      <c r="BJ12" s="503"/>
      <c r="BK12" s="503"/>
      <c r="BL12" s="503"/>
      <c r="BM12" s="504"/>
      <c r="BN12" s="468">
        <v>324965</v>
      </c>
      <c r="BO12" s="469"/>
      <c r="BP12" s="469"/>
      <c r="BQ12" s="469"/>
      <c r="BR12" s="469"/>
      <c r="BS12" s="469"/>
      <c r="BT12" s="469"/>
      <c r="BU12" s="470"/>
      <c r="BV12" s="468">
        <v>210219</v>
      </c>
      <c r="BW12" s="469"/>
      <c r="BX12" s="469"/>
      <c r="BY12" s="469"/>
      <c r="BZ12" s="469"/>
      <c r="CA12" s="469"/>
      <c r="CB12" s="469"/>
      <c r="CC12" s="470"/>
      <c r="CD12" s="471" t="s">
        <v>138</v>
      </c>
      <c r="CE12" s="472"/>
      <c r="CF12" s="472"/>
      <c r="CG12" s="472"/>
      <c r="CH12" s="472"/>
      <c r="CI12" s="472"/>
      <c r="CJ12" s="472"/>
      <c r="CK12" s="472"/>
      <c r="CL12" s="472"/>
      <c r="CM12" s="472"/>
      <c r="CN12" s="472"/>
      <c r="CO12" s="472"/>
      <c r="CP12" s="472"/>
      <c r="CQ12" s="472"/>
      <c r="CR12" s="472"/>
      <c r="CS12" s="473"/>
      <c r="CT12" s="508" t="s">
        <v>139</v>
      </c>
      <c r="CU12" s="509"/>
      <c r="CV12" s="509"/>
      <c r="CW12" s="509"/>
      <c r="CX12" s="509"/>
      <c r="CY12" s="509"/>
      <c r="CZ12" s="509"/>
      <c r="DA12" s="510"/>
      <c r="DB12" s="508" t="s">
        <v>130</v>
      </c>
      <c r="DC12" s="509"/>
      <c r="DD12" s="509"/>
      <c r="DE12" s="509"/>
      <c r="DF12" s="509"/>
      <c r="DG12" s="509"/>
      <c r="DH12" s="509"/>
      <c r="DI12" s="510"/>
      <c r="DJ12" s="186"/>
      <c r="DK12" s="186"/>
      <c r="DL12" s="186"/>
      <c r="DM12" s="186"/>
      <c r="DN12" s="186"/>
      <c r="DO12" s="186"/>
    </row>
    <row r="13" spans="1:119" ht="18.75" customHeight="1" x14ac:dyDescent="0.2">
      <c r="A13" s="187"/>
      <c r="B13" s="531"/>
      <c r="C13" s="532"/>
      <c r="D13" s="532"/>
      <c r="E13" s="532"/>
      <c r="F13" s="532"/>
      <c r="G13" s="532"/>
      <c r="H13" s="532"/>
      <c r="I13" s="532"/>
      <c r="J13" s="532"/>
      <c r="K13" s="533"/>
      <c r="L13" s="197"/>
      <c r="M13" s="559" t="s">
        <v>140</v>
      </c>
      <c r="N13" s="560"/>
      <c r="O13" s="560"/>
      <c r="P13" s="560"/>
      <c r="Q13" s="561"/>
      <c r="R13" s="552">
        <v>29214</v>
      </c>
      <c r="S13" s="553"/>
      <c r="T13" s="553"/>
      <c r="U13" s="553"/>
      <c r="V13" s="554"/>
      <c r="W13" s="484" t="s">
        <v>141</v>
      </c>
      <c r="X13" s="485"/>
      <c r="Y13" s="485"/>
      <c r="Z13" s="485"/>
      <c r="AA13" s="485"/>
      <c r="AB13" s="475"/>
      <c r="AC13" s="519">
        <v>1021</v>
      </c>
      <c r="AD13" s="520"/>
      <c r="AE13" s="520"/>
      <c r="AF13" s="520"/>
      <c r="AG13" s="562"/>
      <c r="AH13" s="519">
        <v>1089</v>
      </c>
      <c r="AI13" s="520"/>
      <c r="AJ13" s="520"/>
      <c r="AK13" s="520"/>
      <c r="AL13" s="521"/>
      <c r="AM13" s="497" t="s">
        <v>142</v>
      </c>
      <c r="AN13" s="498"/>
      <c r="AO13" s="498"/>
      <c r="AP13" s="498"/>
      <c r="AQ13" s="498"/>
      <c r="AR13" s="498"/>
      <c r="AS13" s="498"/>
      <c r="AT13" s="499"/>
      <c r="AU13" s="500" t="s">
        <v>143</v>
      </c>
      <c r="AV13" s="501"/>
      <c r="AW13" s="501"/>
      <c r="AX13" s="501"/>
      <c r="AY13" s="502" t="s">
        <v>144</v>
      </c>
      <c r="AZ13" s="503"/>
      <c r="BA13" s="503"/>
      <c r="BB13" s="503"/>
      <c r="BC13" s="503"/>
      <c r="BD13" s="503"/>
      <c r="BE13" s="503"/>
      <c r="BF13" s="503"/>
      <c r="BG13" s="503"/>
      <c r="BH13" s="503"/>
      <c r="BI13" s="503"/>
      <c r="BJ13" s="503"/>
      <c r="BK13" s="503"/>
      <c r="BL13" s="503"/>
      <c r="BM13" s="504"/>
      <c r="BN13" s="468">
        <v>100361</v>
      </c>
      <c r="BO13" s="469"/>
      <c r="BP13" s="469"/>
      <c r="BQ13" s="469"/>
      <c r="BR13" s="469"/>
      <c r="BS13" s="469"/>
      <c r="BT13" s="469"/>
      <c r="BU13" s="470"/>
      <c r="BV13" s="468">
        <v>-417266</v>
      </c>
      <c r="BW13" s="469"/>
      <c r="BX13" s="469"/>
      <c r="BY13" s="469"/>
      <c r="BZ13" s="469"/>
      <c r="CA13" s="469"/>
      <c r="CB13" s="469"/>
      <c r="CC13" s="470"/>
      <c r="CD13" s="471" t="s">
        <v>145</v>
      </c>
      <c r="CE13" s="472"/>
      <c r="CF13" s="472"/>
      <c r="CG13" s="472"/>
      <c r="CH13" s="472"/>
      <c r="CI13" s="472"/>
      <c r="CJ13" s="472"/>
      <c r="CK13" s="472"/>
      <c r="CL13" s="472"/>
      <c r="CM13" s="472"/>
      <c r="CN13" s="472"/>
      <c r="CO13" s="472"/>
      <c r="CP13" s="472"/>
      <c r="CQ13" s="472"/>
      <c r="CR13" s="472"/>
      <c r="CS13" s="473"/>
      <c r="CT13" s="465">
        <v>9</v>
      </c>
      <c r="CU13" s="466"/>
      <c r="CV13" s="466"/>
      <c r="CW13" s="466"/>
      <c r="CX13" s="466"/>
      <c r="CY13" s="466"/>
      <c r="CZ13" s="466"/>
      <c r="DA13" s="467"/>
      <c r="DB13" s="465">
        <v>9.4</v>
      </c>
      <c r="DC13" s="466"/>
      <c r="DD13" s="466"/>
      <c r="DE13" s="466"/>
      <c r="DF13" s="466"/>
      <c r="DG13" s="466"/>
      <c r="DH13" s="466"/>
      <c r="DI13" s="467"/>
      <c r="DJ13" s="186"/>
      <c r="DK13" s="186"/>
      <c r="DL13" s="186"/>
      <c r="DM13" s="186"/>
      <c r="DN13" s="186"/>
      <c r="DO13" s="186"/>
    </row>
    <row r="14" spans="1:119" ht="18.75" customHeight="1" thickBot="1" x14ac:dyDescent="0.25">
      <c r="A14" s="187"/>
      <c r="B14" s="531"/>
      <c r="C14" s="532"/>
      <c r="D14" s="532"/>
      <c r="E14" s="532"/>
      <c r="F14" s="532"/>
      <c r="G14" s="532"/>
      <c r="H14" s="532"/>
      <c r="I14" s="532"/>
      <c r="J14" s="532"/>
      <c r="K14" s="533"/>
      <c r="L14" s="549" t="s">
        <v>146</v>
      </c>
      <c r="M14" s="550"/>
      <c r="N14" s="550"/>
      <c r="O14" s="550"/>
      <c r="P14" s="550"/>
      <c r="Q14" s="551"/>
      <c r="R14" s="552">
        <v>30898</v>
      </c>
      <c r="S14" s="553"/>
      <c r="T14" s="553"/>
      <c r="U14" s="553"/>
      <c r="V14" s="554"/>
      <c r="W14" s="458"/>
      <c r="X14" s="459"/>
      <c r="Y14" s="459"/>
      <c r="Z14" s="459"/>
      <c r="AA14" s="459"/>
      <c r="AB14" s="448"/>
      <c r="AC14" s="555">
        <v>6.7</v>
      </c>
      <c r="AD14" s="556"/>
      <c r="AE14" s="556"/>
      <c r="AF14" s="556"/>
      <c r="AG14" s="557"/>
      <c r="AH14" s="555">
        <v>7.4</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147</v>
      </c>
      <c r="CE14" s="564"/>
      <c r="CF14" s="564"/>
      <c r="CG14" s="564"/>
      <c r="CH14" s="564"/>
      <c r="CI14" s="564"/>
      <c r="CJ14" s="564"/>
      <c r="CK14" s="564"/>
      <c r="CL14" s="564"/>
      <c r="CM14" s="564"/>
      <c r="CN14" s="564"/>
      <c r="CO14" s="564"/>
      <c r="CP14" s="564"/>
      <c r="CQ14" s="564"/>
      <c r="CR14" s="564"/>
      <c r="CS14" s="565"/>
      <c r="CT14" s="566">
        <v>33.1</v>
      </c>
      <c r="CU14" s="567"/>
      <c r="CV14" s="567"/>
      <c r="CW14" s="567"/>
      <c r="CX14" s="567"/>
      <c r="CY14" s="567"/>
      <c r="CZ14" s="567"/>
      <c r="DA14" s="568"/>
      <c r="DB14" s="566">
        <v>30.2</v>
      </c>
      <c r="DC14" s="567"/>
      <c r="DD14" s="567"/>
      <c r="DE14" s="567"/>
      <c r="DF14" s="567"/>
      <c r="DG14" s="567"/>
      <c r="DH14" s="567"/>
      <c r="DI14" s="568"/>
      <c r="DJ14" s="186"/>
      <c r="DK14" s="186"/>
      <c r="DL14" s="186"/>
      <c r="DM14" s="186"/>
      <c r="DN14" s="186"/>
      <c r="DO14" s="186"/>
    </row>
    <row r="15" spans="1:119" ht="18.75" customHeight="1" x14ac:dyDescent="0.2">
      <c r="A15" s="187"/>
      <c r="B15" s="531"/>
      <c r="C15" s="532"/>
      <c r="D15" s="532"/>
      <c r="E15" s="532"/>
      <c r="F15" s="532"/>
      <c r="G15" s="532"/>
      <c r="H15" s="532"/>
      <c r="I15" s="532"/>
      <c r="J15" s="532"/>
      <c r="K15" s="533"/>
      <c r="L15" s="197"/>
      <c r="M15" s="559" t="s">
        <v>140</v>
      </c>
      <c r="N15" s="560"/>
      <c r="O15" s="560"/>
      <c r="P15" s="560"/>
      <c r="Q15" s="561"/>
      <c r="R15" s="552">
        <v>29323</v>
      </c>
      <c r="S15" s="553"/>
      <c r="T15" s="553"/>
      <c r="U15" s="553"/>
      <c r="V15" s="554"/>
      <c r="W15" s="484" t="s">
        <v>148</v>
      </c>
      <c r="X15" s="485"/>
      <c r="Y15" s="485"/>
      <c r="Z15" s="485"/>
      <c r="AA15" s="485"/>
      <c r="AB15" s="475"/>
      <c r="AC15" s="519">
        <v>4943</v>
      </c>
      <c r="AD15" s="520"/>
      <c r="AE15" s="520"/>
      <c r="AF15" s="520"/>
      <c r="AG15" s="562"/>
      <c r="AH15" s="519">
        <v>4929</v>
      </c>
      <c r="AI15" s="520"/>
      <c r="AJ15" s="520"/>
      <c r="AK15" s="520"/>
      <c r="AL15" s="521"/>
      <c r="AM15" s="497"/>
      <c r="AN15" s="498"/>
      <c r="AO15" s="498"/>
      <c r="AP15" s="498"/>
      <c r="AQ15" s="498"/>
      <c r="AR15" s="498"/>
      <c r="AS15" s="498"/>
      <c r="AT15" s="499"/>
      <c r="AU15" s="500"/>
      <c r="AV15" s="501"/>
      <c r="AW15" s="501"/>
      <c r="AX15" s="501"/>
      <c r="AY15" s="428" t="s">
        <v>149</v>
      </c>
      <c r="AZ15" s="429"/>
      <c r="BA15" s="429"/>
      <c r="BB15" s="429"/>
      <c r="BC15" s="429"/>
      <c r="BD15" s="429"/>
      <c r="BE15" s="429"/>
      <c r="BF15" s="429"/>
      <c r="BG15" s="429"/>
      <c r="BH15" s="429"/>
      <c r="BI15" s="429"/>
      <c r="BJ15" s="429"/>
      <c r="BK15" s="429"/>
      <c r="BL15" s="429"/>
      <c r="BM15" s="430"/>
      <c r="BN15" s="431">
        <v>4346994</v>
      </c>
      <c r="BO15" s="432"/>
      <c r="BP15" s="432"/>
      <c r="BQ15" s="432"/>
      <c r="BR15" s="432"/>
      <c r="BS15" s="432"/>
      <c r="BT15" s="432"/>
      <c r="BU15" s="433"/>
      <c r="BV15" s="431">
        <v>4218596</v>
      </c>
      <c r="BW15" s="432"/>
      <c r="BX15" s="432"/>
      <c r="BY15" s="432"/>
      <c r="BZ15" s="432"/>
      <c r="CA15" s="432"/>
      <c r="CB15" s="432"/>
      <c r="CC15" s="433"/>
      <c r="CD15" s="569" t="s">
        <v>150</v>
      </c>
      <c r="CE15" s="570"/>
      <c r="CF15" s="570"/>
      <c r="CG15" s="570"/>
      <c r="CH15" s="570"/>
      <c r="CI15" s="570"/>
      <c r="CJ15" s="570"/>
      <c r="CK15" s="570"/>
      <c r="CL15" s="570"/>
      <c r="CM15" s="570"/>
      <c r="CN15" s="570"/>
      <c r="CO15" s="570"/>
      <c r="CP15" s="570"/>
      <c r="CQ15" s="570"/>
      <c r="CR15" s="570"/>
      <c r="CS15" s="57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1"/>
      <c r="C16" s="532"/>
      <c r="D16" s="532"/>
      <c r="E16" s="532"/>
      <c r="F16" s="532"/>
      <c r="G16" s="532"/>
      <c r="H16" s="532"/>
      <c r="I16" s="532"/>
      <c r="J16" s="532"/>
      <c r="K16" s="533"/>
      <c r="L16" s="549" t="s">
        <v>151</v>
      </c>
      <c r="M16" s="580"/>
      <c r="N16" s="580"/>
      <c r="O16" s="580"/>
      <c r="P16" s="580"/>
      <c r="Q16" s="581"/>
      <c r="R16" s="572" t="s">
        <v>152</v>
      </c>
      <c r="S16" s="573"/>
      <c r="T16" s="573"/>
      <c r="U16" s="573"/>
      <c r="V16" s="574"/>
      <c r="W16" s="458"/>
      <c r="X16" s="459"/>
      <c r="Y16" s="459"/>
      <c r="Z16" s="459"/>
      <c r="AA16" s="459"/>
      <c r="AB16" s="448"/>
      <c r="AC16" s="555">
        <v>32.6</v>
      </c>
      <c r="AD16" s="556"/>
      <c r="AE16" s="556"/>
      <c r="AF16" s="556"/>
      <c r="AG16" s="557"/>
      <c r="AH16" s="555">
        <v>33.299999999999997</v>
      </c>
      <c r="AI16" s="556"/>
      <c r="AJ16" s="556"/>
      <c r="AK16" s="556"/>
      <c r="AL16" s="558"/>
      <c r="AM16" s="497"/>
      <c r="AN16" s="498"/>
      <c r="AO16" s="498"/>
      <c r="AP16" s="498"/>
      <c r="AQ16" s="498"/>
      <c r="AR16" s="498"/>
      <c r="AS16" s="498"/>
      <c r="AT16" s="499"/>
      <c r="AU16" s="500"/>
      <c r="AV16" s="501"/>
      <c r="AW16" s="501"/>
      <c r="AX16" s="501"/>
      <c r="AY16" s="502" t="s">
        <v>153</v>
      </c>
      <c r="AZ16" s="503"/>
      <c r="BA16" s="503"/>
      <c r="BB16" s="503"/>
      <c r="BC16" s="503"/>
      <c r="BD16" s="503"/>
      <c r="BE16" s="503"/>
      <c r="BF16" s="503"/>
      <c r="BG16" s="503"/>
      <c r="BH16" s="503"/>
      <c r="BI16" s="503"/>
      <c r="BJ16" s="503"/>
      <c r="BK16" s="503"/>
      <c r="BL16" s="503"/>
      <c r="BM16" s="504"/>
      <c r="BN16" s="468">
        <v>6310096</v>
      </c>
      <c r="BO16" s="469"/>
      <c r="BP16" s="469"/>
      <c r="BQ16" s="469"/>
      <c r="BR16" s="469"/>
      <c r="BS16" s="469"/>
      <c r="BT16" s="469"/>
      <c r="BU16" s="470"/>
      <c r="BV16" s="468">
        <v>6201647</v>
      </c>
      <c r="BW16" s="469"/>
      <c r="BX16" s="469"/>
      <c r="BY16" s="469"/>
      <c r="BZ16" s="469"/>
      <c r="CA16" s="469"/>
      <c r="CB16" s="469"/>
      <c r="CC16" s="470"/>
      <c r="CD16" s="201"/>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6"/>
      <c r="DK16" s="186"/>
      <c r="DL16" s="186"/>
      <c r="DM16" s="186"/>
      <c r="DN16" s="186"/>
      <c r="DO16" s="186"/>
    </row>
    <row r="17" spans="1:119" ht="18.75" customHeight="1" thickBot="1" x14ac:dyDescent="0.25">
      <c r="A17" s="187"/>
      <c r="B17" s="534"/>
      <c r="C17" s="535"/>
      <c r="D17" s="535"/>
      <c r="E17" s="535"/>
      <c r="F17" s="535"/>
      <c r="G17" s="535"/>
      <c r="H17" s="535"/>
      <c r="I17" s="535"/>
      <c r="J17" s="535"/>
      <c r="K17" s="536"/>
      <c r="L17" s="202"/>
      <c r="M17" s="575" t="s">
        <v>154</v>
      </c>
      <c r="N17" s="576"/>
      <c r="O17" s="576"/>
      <c r="P17" s="576"/>
      <c r="Q17" s="577"/>
      <c r="R17" s="572" t="s">
        <v>155</v>
      </c>
      <c r="S17" s="573"/>
      <c r="T17" s="573"/>
      <c r="U17" s="573"/>
      <c r="V17" s="574"/>
      <c r="W17" s="484" t="s">
        <v>156</v>
      </c>
      <c r="X17" s="485"/>
      <c r="Y17" s="485"/>
      <c r="Z17" s="485"/>
      <c r="AA17" s="485"/>
      <c r="AB17" s="475"/>
      <c r="AC17" s="519">
        <v>9200</v>
      </c>
      <c r="AD17" s="520"/>
      <c r="AE17" s="520"/>
      <c r="AF17" s="520"/>
      <c r="AG17" s="562"/>
      <c r="AH17" s="519">
        <v>8782</v>
      </c>
      <c r="AI17" s="520"/>
      <c r="AJ17" s="520"/>
      <c r="AK17" s="520"/>
      <c r="AL17" s="521"/>
      <c r="AM17" s="497"/>
      <c r="AN17" s="498"/>
      <c r="AO17" s="498"/>
      <c r="AP17" s="498"/>
      <c r="AQ17" s="498"/>
      <c r="AR17" s="498"/>
      <c r="AS17" s="498"/>
      <c r="AT17" s="499"/>
      <c r="AU17" s="500"/>
      <c r="AV17" s="501"/>
      <c r="AW17" s="501"/>
      <c r="AX17" s="501"/>
      <c r="AY17" s="502" t="s">
        <v>157</v>
      </c>
      <c r="AZ17" s="503"/>
      <c r="BA17" s="503"/>
      <c r="BB17" s="503"/>
      <c r="BC17" s="503"/>
      <c r="BD17" s="503"/>
      <c r="BE17" s="503"/>
      <c r="BF17" s="503"/>
      <c r="BG17" s="503"/>
      <c r="BH17" s="503"/>
      <c r="BI17" s="503"/>
      <c r="BJ17" s="503"/>
      <c r="BK17" s="503"/>
      <c r="BL17" s="503"/>
      <c r="BM17" s="504"/>
      <c r="BN17" s="468">
        <v>5584122</v>
      </c>
      <c r="BO17" s="469"/>
      <c r="BP17" s="469"/>
      <c r="BQ17" s="469"/>
      <c r="BR17" s="469"/>
      <c r="BS17" s="469"/>
      <c r="BT17" s="469"/>
      <c r="BU17" s="470"/>
      <c r="BV17" s="468">
        <v>5403870</v>
      </c>
      <c r="BW17" s="469"/>
      <c r="BX17" s="469"/>
      <c r="BY17" s="469"/>
      <c r="BZ17" s="469"/>
      <c r="CA17" s="469"/>
      <c r="CB17" s="469"/>
      <c r="CC17" s="470"/>
      <c r="CD17" s="201"/>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6"/>
      <c r="DK17" s="186"/>
      <c r="DL17" s="186"/>
      <c r="DM17" s="186"/>
      <c r="DN17" s="186"/>
      <c r="DO17" s="186"/>
    </row>
    <row r="18" spans="1:119" ht="18.75" customHeight="1" thickBot="1" x14ac:dyDescent="0.25">
      <c r="A18" s="187"/>
      <c r="B18" s="582" t="s">
        <v>158</v>
      </c>
      <c r="C18" s="511"/>
      <c r="D18" s="511"/>
      <c r="E18" s="583"/>
      <c r="F18" s="583"/>
      <c r="G18" s="583"/>
      <c r="H18" s="583"/>
      <c r="I18" s="583"/>
      <c r="J18" s="583"/>
      <c r="K18" s="583"/>
      <c r="L18" s="584">
        <v>31.69</v>
      </c>
      <c r="M18" s="584"/>
      <c r="N18" s="584"/>
      <c r="O18" s="584"/>
      <c r="P18" s="584"/>
      <c r="Q18" s="584"/>
      <c r="R18" s="585"/>
      <c r="S18" s="585"/>
      <c r="T18" s="585"/>
      <c r="U18" s="585"/>
      <c r="V18" s="586"/>
      <c r="W18" s="486"/>
      <c r="X18" s="487"/>
      <c r="Y18" s="487"/>
      <c r="Z18" s="487"/>
      <c r="AA18" s="487"/>
      <c r="AB18" s="478"/>
      <c r="AC18" s="587">
        <v>60.7</v>
      </c>
      <c r="AD18" s="588"/>
      <c r="AE18" s="588"/>
      <c r="AF18" s="588"/>
      <c r="AG18" s="589"/>
      <c r="AH18" s="587">
        <v>59.3</v>
      </c>
      <c r="AI18" s="588"/>
      <c r="AJ18" s="588"/>
      <c r="AK18" s="588"/>
      <c r="AL18" s="590"/>
      <c r="AM18" s="497"/>
      <c r="AN18" s="498"/>
      <c r="AO18" s="498"/>
      <c r="AP18" s="498"/>
      <c r="AQ18" s="498"/>
      <c r="AR18" s="498"/>
      <c r="AS18" s="498"/>
      <c r="AT18" s="499"/>
      <c r="AU18" s="500"/>
      <c r="AV18" s="501"/>
      <c r="AW18" s="501"/>
      <c r="AX18" s="501"/>
      <c r="AY18" s="502" t="s">
        <v>159</v>
      </c>
      <c r="AZ18" s="503"/>
      <c r="BA18" s="503"/>
      <c r="BB18" s="503"/>
      <c r="BC18" s="503"/>
      <c r="BD18" s="503"/>
      <c r="BE18" s="503"/>
      <c r="BF18" s="503"/>
      <c r="BG18" s="503"/>
      <c r="BH18" s="503"/>
      <c r="BI18" s="503"/>
      <c r="BJ18" s="503"/>
      <c r="BK18" s="503"/>
      <c r="BL18" s="503"/>
      <c r="BM18" s="504"/>
      <c r="BN18" s="468">
        <v>7305471</v>
      </c>
      <c r="BO18" s="469"/>
      <c r="BP18" s="469"/>
      <c r="BQ18" s="469"/>
      <c r="BR18" s="469"/>
      <c r="BS18" s="469"/>
      <c r="BT18" s="469"/>
      <c r="BU18" s="470"/>
      <c r="BV18" s="468">
        <v>7298177</v>
      </c>
      <c r="BW18" s="469"/>
      <c r="BX18" s="469"/>
      <c r="BY18" s="469"/>
      <c r="BZ18" s="469"/>
      <c r="CA18" s="469"/>
      <c r="CB18" s="469"/>
      <c r="CC18" s="470"/>
      <c r="CD18" s="201"/>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6"/>
      <c r="DK18" s="186"/>
      <c r="DL18" s="186"/>
      <c r="DM18" s="186"/>
      <c r="DN18" s="186"/>
      <c r="DO18" s="186"/>
    </row>
    <row r="19" spans="1:119" ht="18.75" customHeight="1" thickBot="1" x14ac:dyDescent="0.25">
      <c r="A19" s="187"/>
      <c r="B19" s="582" t="s">
        <v>160</v>
      </c>
      <c r="C19" s="511"/>
      <c r="D19" s="511"/>
      <c r="E19" s="583"/>
      <c r="F19" s="583"/>
      <c r="G19" s="583"/>
      <c r="H19" s="583"/>
      <c r="I19" s="583"/>
      <c r="J19" s="583"/>
      <c r="K19" s="583"/>
      <c r="L19" s="591">
        <v>982</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161</v>
      </c>
      <c r="AZ19" s="503"/>
      <c r="BA19" s="503"/>
      <c r="BB19" s="503"/>
      <c r="BC19" s="503"/>
      <c r="BD19" s="503"/>
      <c r="BE19" s="503"/>
      <c r="BF19" s="503"/>
      <c r="BG19" s="503"/>
      <c r="BH19" s="503"/>
      <c r="BI19" s="503"/>
      <c r="BJ19" s="503"/>
      <c r="BK19" s="503"/>
      <c r="BL19" s="503"/>
      <c r="BM19" s="504"/>
      <c r="BN19" s="468">
        <v>10120247</v>
      </c>
      <c r="BO19" s="469"/>
      <c r="BP19" s="469"/>
      <c r="BQ19" s="469"/>
      <c r="BR19" s="469"/>
      <c r="BS19" s="469"/>
      <c r="BT19" s="469"/>
      <c r="BU19" s="470"/>
      <c r="BV19" s="468">
        <v>10422696</v>
      </c>
      <c r="BW19" s="469"/>
      <c r="BX19" s="469"/>
      <c r="BY19" s="469"/>
      <c r="BZ19" s="469"/>
      <c r="CA19" s="469"/>
      <c r="CB19" s="469"/>
      <c r="CC19" s="470"/>
      <c r="CD19" s="201"/>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6"/>
      <c r="DK19" s="186"/>
      <c r="DL19" s="186"/>
      <c r="DM19" s="186"/>
      <c r="DN19" s="186"/>
      <c r="DO19" s="186"/>
    </row>
    <row r="20" spans="1:119" ht="18.75" customHeight="1" thickBot="1" x14ac:dyDescent="0.25">
      <c r="A20" s="187"/>
      <c r="B20" s="582" t="s">
        <v>162</v>
      </c>
      <c r="C20" s="511"/>
      <c r="D20" s="511"/>
      <c r="E20" s="583"/>
      <c r="F20" s="583"/>
      <c r="G20" s="583"/>
      <c r="H20" s="583"/>
      <c r="I20" s="583"/>
      <c r="J20" s="583"/>
      <c r="K20" s="583"/>
      <c r="L20" s="591">
        <v>12789</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1"/>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6"/>
      <c r="DK20" s="186"/>
      <c r="DL20" s="186"/>
      <c r="DM20" s="186"/>
      <c r="DN20" s="186"/>
      <c r="DO20" s="186"/>
    </row>
    <row r="21" spans="1:119" ht="18.75" customHeight="1" x14ac:dyDescent="0.2">
      <c r="A21" s="187"/>
      <c r="B21" s="602" t="s">
        <v>163</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1"/>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6"/>
      <c r="DK21" s="186"/>
      <c r="DL21" s="186"/>
      <c r="DM21" s="186"/>
      <c r="DN21" s="186"/>
      <c r="DO21" s="186"/>
    </row>
    <row r="22" spans="1:119" ht="18.75" customHeight="1" thickBot="1" x14ac:dyDescent="0.25">
      <c r="A22" s="187"/>
      <c r="B22" s="605" t="s">
        <v>164</v>
      </c>
      <c r="C22" s="606"/>
      <c r="D22" s="607"/>
      <c r="E22" s="480" t="s">
        <v>1</v>
      </c>
      <c r="F22" s="485"/>
      <c r="G22" s="485"/>
      <c r="H22" s="485"/>
      <c r="I22" s="485"/>
      <c r="J22" s="485"/>
      <c r="K22" s="475"/>
      <c r="L22" s="480" t="s">
        <v>165</v>
      </c>
      <c r="M22" s="485"/>
      <c r="N22" s="485"/>
      <c r="O22" s="485"/>
      <c r="P22" s="475"/>
      <c r="Q22" s="614" t="s">
        <v>166</v>
      </c>
      <c r="R22" s="615"/>
      <c r="S22" s="615"/>
      <c r="T22" s="615"/>
      <c r="U22" s="615"/>
      <c r="V22" s="616"/>
      <c r="W22" s="620" t="s">
        <v>167</v>
      </c>
      <c r="X22" s="606"/>
      <c r="Y22" s="607"/>
      <c r="Z22" s="480" t="s">
        <v>1</v>
      </c>
      <c r="AA22" s="485"/>
      <c r="AB22" s="485"/>
      <c r="AC22" s="485"/>
      <c r="AD22" s="485"/>
      <c r="AE22" s="485"/>
      <c r="AF22" s="485"/>
      <c r="AG22" s="475"/>
      <c r="AH22" s="633" t="s">
        <v>168</v>
      </c>
      <c r="AI22" s="485"/>
      <c r="AJ22" s="485"/>
      <c r="AK22" s="485"/>
      <c r="AL22" s="475"/>
      <c r="AM22" s="633" t="s">
        <v>169</v>
      </c>
      <c r="AN22" s="634"/>
      <c r="AO22" s="634"/>
      <c r="AP22" s="634"/>
      <c r="AQ22" s="634"/>
      <c r="AR22" s="635"/>
      <c r="AS22" s="614" t="s">
        <v>166</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1"/>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6"/>
      <c r="DK22" s="186"/>
      <c r="DL22" s="186"/>
      <c r="DM22" s="186"/>
      <c r="DN22" s="186"/>
      <c r="DO22" s="186"/>
    </row>
    <row r="23" spans="1:119" ht="18.75" customHeight="1" x14ac:dyDescent="0.2">
      <c r="A23" s="187"/>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170</v>
      </c>
      <c r="AZ23" s="429"/>
      <c r="BA23" s="429"/>
      <c r="BB23" s="429"/>
      <c r="BC23" s="429"/>
      <c r="BD23" s="429"/>
      <c r="BE23" s="429"/>
      <c r="BF23" s="429"/>
      <c r="BG23" s="429"/>
      <c r="BH23" s="429"/>
      <c r="BI23" s="429"/>
      <c r="BJ23" s="429"/>
      <c r="BK23" s="429"/>
      <c r="BL23" s="429"/>
      <c r="BM23" s="430"/>
      <c r="BN23" s="468">
        <v>17068237</v>
      </c>
      <c r="BO23" s="469"/>
      <c r="BP23" s="469"/>
      <c r="BQ23" s="469"/>
      <c r="BR23" s="469"/>
      <c r="BS23" s="469"/>
      <c r="BT23" s="469"/>
      <c r="BU23" s="470"/>
      <c r="BV23" s="468">
        <v>16301272</v>
      </c>
      <c r="BW23" s="469"/>
      <c r="BX23" s="469"/>
      <c r="BY23" s="469"/>
      <c r="BZ23" s="469"/>
      <c r="CA23" s="469"/>
      <c r="CB23" s="469"/>
      <c r="CC23" s="470"/>
      <c r="CD23" s="201"/>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6"/>
      <c r="DK23" s="186"/>
      <c r="DL23" s="186"/>
      <c r="DM23" s="186"/>
      <c r="DN23" s="186"/>
      <c r="DO23" s="186"/>
    </row>
    <row r="24" spans="1:119" ht="18.75" customHeight="1" thickBot="1" x14ac:dyDescent="0.25">
      <c r="A24" s="187"/>
      <c r="B24" s="608"/>
      <c r="C24" s="609"/>
      <c r="D24" s="610"/>
      <c r="E24" s="518" t="s">
        <v>171</v>
      </c>
      <c r="F24" s="498"/>
      <c r="G24" s="498"/>
      <c r="H24" s="498"/>
      <c r="I24" s="498"/>
      <c r="J24" s="498"/>
      <c r="K24" s="499"/>
      <c r="L24" s="519">
        <v>1</v>
      </c>
      <c r="M24" s="520"/>
      <c r="N24" s="520"/>
      <c r="O24" s="520"/>
      <c r="P24" s="562"/>
      <c r="Q24" s="519">
        <v>7640</v>
      </c>
      <c r="R24" s="520"/>
      <c r="S24" s="520"/>
      <c r="T24" s="520"/>
      <c r="U24" s="520"/>
      <c r="V24" s="562"/>
      <c r="W24" s="621"/>
      <c r="X24" s="609"/>
      <c r="Y24" s="610"/>
      <c r="Z24" s="518" t="s">
        <v>172</v>
      </c>
      <c r="AA24" s="498"/>
      <c r="AB24" s="498"/>
      <c r="AC24" s="498"/>
      <c r="AD24" s="498"/>
      <c r="AE24" s="498"/>
      <c r="AF24" s="498"/>
      <c r="AG24" s="499"/>
      <c r="AH24" s="519">
        <v>207</v>
      </c>
      <c r="AI24" s="520"/>
      <c r="AJ24" s="520"/>
      <c r="AK24" s="520"/>
      <c r="AL24" s="562"/>
      <c r="AM24" s="519">
        <v>629694</v>
      </c>
      <c r="AN24" s="520"/>
      <c r="AO24" s="520"/>
      <c r="AP24" s="520"/>
      <c r="AQ24" s="520"/>
      <c r="AR24" s="562"/>
      <c r="AS24" s="519">
        <v>3042</v>
      </c>
      <c r="AT24" s="520"/>
      <c r="AU24" s="520"/>
      <c r="AV24" s="520"/>
      <c r="AW24" s="520"/>
      <c r="AX24" s="521"/>
      <c r="AY24" s="641" t="s">
        <v>173</v>
      </c>
      <c r="AZ24" s="642"/>
      <c r="BA24" s="642"/>
      <c r="BB24" s="642"/>
      <c r="BC24" s="642"/>
      <c r="BD24" s="642"/>
      <c r="BE24" s="642"/>
      <c r="BF24" s="642"/>
      <c r="BG24" s="642"/>
      <c r="BH24" s="642"/>
      <c r="BI24" s="642"/>
      <c r="BJ24" s="642"/>
      <c r="BK24" s="642"/>
      <c r="BL24" s="642"/>
      <c r="BM24" s="643"/>
      <c r="BN24" s="468">
        <v>7563431</v>
      </c>
      <c r="BO24" s="469"/>
      <c r="BP24" s="469"/>
      <c r="BQ24" s="469"/>
      <c r="BR24" s="469"/>
      <c r="BS24" s="469"/>
      <c r="BT24" s="469"/>
      <c r="BU24" s="470"/>
      <c r="BV24" s="468">
        <v>7474909</v>
      </c>
      <c r="BW24" s="469"/>
      <c r="BX24" s="469"/>
      <c r="BY24" s="469"/>
      <c r="BZ24" s="469"/>
      <c r="CA24" s="469"/>
      <c r="CB24" s="469"/>
      <c r="CC24" s="470"/>
      <c r="CD24" s="201"/>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6"/>
      <c r="DK24" s="186"/>
      <c r="DL24" s="186"/>
      <c r="DM24" s="186"/>
      <c r="DN24" s="186"/>
      <c r="DO24" s="186"/>
    </row>
    <row r="25" spans="1:119" s="186" customFormat="1" ht="18.75" customHeight="1" x14ac:dyDescent="0.2">
      <c r="A25" s="187"/>
      <c r="B25" s="608"/>
      <c r="C25" s="609"/>
      <c r="D25" s="610"/>
      <c r="E25" s="518" t="s">
        <v>174</v>
      </c>
      <c r="F25" s="498"/>
      <c r="G25" s="498"/>
      <c r="H25" s="498"/>
      <c r="I25" s="498"/>
      <c r="J25" s="498"/>
      <c r="K25" s="499"/>
      <c r="L25" s="519">
        <v>1</v>
      </c>
      <c r="M25" s="520"/>
      <c r="N25" s="520"/>
      <c r="O25" s="520"/>
      <c r="P25" s="562"/>
      <c r="Q25" s="519">
        <v>5970</v>
      </c>
      <c r="R25" s="520"/>
      <c r="S25" s="520"/>
      <c r="T25" s="520"/>
      <c r="U25" s="520"/>
      <c r="V25" s="562"/>
      <c r="W25" s="621"/>
      <c r="X25" s="609"/>
      <c r="Y25" s="610"/>
      <c r="Z25" s="518" t="s">
        <v>175</v>
      </c>
      <c r="AA25" s="498"/>
      <c r="AB25" s="498"/>
      <c r="AC25" s="498"/>
      <c r="AD25" s="498"/>
      <c r="AE25" s="498"/>
      <c r="AF25" s="498"/>
      <c r="AG25" s="499"/>
      <c r="AH25" s="519" t="s">
        <v>176</v>
      </c>
      <c r="AI25" s="520"/>
      <c r="AJ25" s="520"/>
      <c r="AK25" s="520"/>
      <c r="AL25" s="562"/>
      <c r="AM25" s="519" t="s">
        <v>177</v>
      </c>
      <c r="AN25" s="520"/>
      <c r="AO25" s="520"/>
      <c r="AP25" s="520"/>
      <c r="AQ25" s="520"/>
      <c r="AR25" s="562"/>
      <c r="AS25" s="519" t="s">
        <v>177</v>
      </c>
      <c r="AT25" s="520"/>
      <c r="AU25" s="520"/>
      <c r="AV25" s="520"/>
      <c r="AW25" s="520"/>
      <c r="AX25" s="521"/>
      <c r="AY25" s="428" t="s">
        <v>178</v>
      </c>
      <c r="AZ25" s="429"/>
      <c r="BA25" s="429"/>
      <c r="BB25" s="429"/>
      <c r="BC25" s="429"/>
      <c r="BD25" s="429"/>
      <c r="BE25" s="429"/>
      <c r="BF25" s="429"/>
      <c r="BG25" s="429"/>
      <c r="BH25" s="429"/>
      <c r="BI25" s="429"/>
      <c r="BJ25" s="429"/>
      <c r="BK25" s="429"/>
      <c r="BL25" s="429"/>
      <c r="BM25" s="430"/>
      <c r="BN25" s="431">
        <v>621483</v>
      </c>
      <c r="BO25" s="432"/>
      <c r="BP25" s="432"/>
      <c r="BQ25" s="432"/>
      <c r="BR25" s="432"/>
      <c r="BS25" s="432"/>
      <c r="BT25" s="432"/>
      <c r="BU25" s="433"/>
      <c r="BV25" s="431">
        <v>936154</v>
      </c>
      <c r="BW25" s="432"/>
      <c r="BX25" s="432"/>
      <c r="BY25" s="432"/>
      <c r="BZ25" s="432"/>
      <c r="CA25" s="432"/>
      <c r="CB25" s="432"/>
      <c r="CC25" s="433"/>
      <c r="CD25" s="201"/>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6" customFormat="1" ht="18.75" customHeight="1" x14ac:dyDescent="0.2">
      <c r="A26" s="187"/>
      <c r="B26" s="608"/>
      <c r="C26" s="609"/>
      <c r="D26" s="610"/>
      <c r="E26" s="518" t="s">
        <v>179</v>
      </c>
      <c r="F26" s="498"/>
      <c r="G26" s="498"/>
      <c r="H26" s="498"/>
      <c r="I26" s="498"/>
      <c r="J26" s="498"/>
      <c r="K26" s="499"/>
      <c r="L26" s="519">
        <v>1</v>
      </c>
      <c r="M26" s="520"/>
      <c r="N26" s="520"/>
      <c r="O26" s="520"/>
      <c r="P26" s="562"/>
      <c r="Q26" s="519">
        <v>5580</v>
      </c>
      <c r="R26" s="520"/>
      <c r="S26" s="520"/>
      <c r="T26" s="520"/>
      <c r="U26" s="520"/>
      <c r="V26" s="562"/>
      <c r="W26" s="621"/>
      <c r="X26" s="609"/>
      <c r="Y26" s="610"/>
      <c r="Z26" s="518" t="s">
        <v>180</v>
      </c>
      <c r="AA26" s="631"/>
      <c r="AB26" s="631"/>
      <c r="AC26" s="631"/>
      <c r="AD26" s="631"/>
      <c r="AE26" s="631"/>
      <c r="AF26" s="631"/>
      <c r="AG26" s="632"/>
      <c r="AH26" s="519">
        <v>1</v>
      </c>
      <c r="AI26" s="520"/>
      <c r="AJ26" s="520"/>
      <c r="AK26" s="520"/>
      <c r="AL26" s="562"/>
      <c r="AM26" s="519" t="s">
        <v>181</v>
      </c>
      <c r="AN26" s="520"/>
      <c r="AO26" s="520"/>
      <c r="AP26" s="520"/>
      <c r="AQ26" s="520"/>
      <c r="AR26" s="562"/>
      <c r="AS26" s="519" t="s">
        <v>181</v>
      </c>
      <c r="AT26" s="520"/>
      <c r="AU26" s="520"/>
      <c r="AV26" s="520"/>
      <c r="AW26" s="520"/>
      <c r="AX26" s="521"/>
      <c r="AY26" s="471" t="s">
        <v>182</v>
      </c>
      <c r="AZ26" s="472"/>
      <c r="BA26" s="472"/>
      <c r="BB26" s="472"/>
      <c r="BC26" s="472"/>
      <c r="BD26" s="472"/>
      <c r="BE26" s="472"/>
      <c r="BF26" s="472"/>
      <c r="BG26" s="472"/>
      <c r="BH26" s="472"/>
      <c r="BI26" s="472"/>
      <c r="BJ26" s="472"/>
      <c r="BK26" s="472"/>
      <c r="BL26" s="472"/>
      <c r="BM26" s="473"/>
      <c r="BN26" s="468" t="s">
        <v>183</v>
      </c>
      <c r="BO26" s="469"/>
      <c r="BP26" s="469"/>
      <c r="BQ26" s="469"/>
      <c r="BR26" s="469"/>
      <c r="BS26" s="469"/>
      <c r="BT26" s="469"/>
      <c r="BU26" s="470"/>
      <c r="BV26" s="468" t="s">
        <v>183</v>
      </c>
      <c r="BW26" s="469"/>
      <c r="BX26" s="469"/>
      <c r="BY26" s="469"/>
      <c r="BZ26" s="469"/>
      <c r="CA26" s="469"/>
      <c r="CB26" s="469"/>
      <c r="CC26" s="470"/>
      <c r="CD26" s="201"/>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5">
      <c r="A27" s="187"/>
      <c r="B27" s="608"/>
      <c r="C27" s="609"/>
      <c r="D27" s="610"/>
      <c r="E27" s="518" t="s">
        <v>184</v>
      </c>
      <c r="F27" s="498"/>
      <c r="G27" s="498"/>
      <c r="H27" s="498"/>
      <c r="I27" s="498"/>
      <c r="J27" s="498"/>
      <c r="K27" s="499"/>
      <c r="L27" s="519">
        <v>1</v>
      </c>
      <c r="M27" s="520"/>
      <c r="N27" s="520"/>
      <c r="O27" s="520"/>
      <c r="P27" s="562"/>
      <c r="Q27" s="519">
        <v>3300</v>
      </c>
      <c r="R27" s="520"/>
      <c r="S27" s="520"/>
      <c r="T27" s="520"/>
      <c r="U27" s="520"/>
      <c r="V27" s="562"/>
      <c r="W27" s="621"/>
      <c r="X27" s="609"/>
      <c r="Y27" s="610"/>
      <c r="Z27" s="518" t="s">
        <v>185</v>
      </c>
      <c r="AA27" s="498"/>
      <c r="AB27" s="498"/>
      <c r="AC27" s="498"/>
      <c r="AD27" s="498"/>
      <c r="AE27" s="498"/>
      <c r="AF27" s="498"/>
      <c r="AG27" s="499"/>
      <c r="AH27" s="519" t="s">
        <v>129</v>
      </c>
      <c r="AI27" s="520"/>
      <c r="AJ27" s="520"/>
      <c r="AK27" s="520"/>
      <c r="AL27" s="562"/>
      <c r="AM27" s="519" t="s">
        <v>177</v>
      </c>
      <c r="AN27" s="520"/>
      <c r="AO27" s="520"/>
      <c r="AP27" s="520"/>
      <c r="AQ27" s="520"/>
      <c r="AR27" s="562"/>
      <c r="AS27" s="519" t="s">
        <v>177</v>
      </c>
      <c r="AT27" s="520"/>
      <c r="AU27" s="520"/>
      <c r="AV27" s="520"/>
      <c r="AW27" s="520"/>
      <c r="AX27" s="521"/>
      <c r="AY27" s="563" t="s">
        <v>186</v>
      </c>
      <c r="AZ27" s="564"/>
      <c r="BA27" s="564"/>
      <c r="BB27" s="564"/>
      <c r="BC27" s="564"/>
      <c r="BD27" s="564"/>
      <c r="BE27" s="564"/>
      <c r="BF27" s="564"/>
      <c r="BG27" s="564"/>
      <c r="BH27" s="564"/>
      <c r="BI27" s="564"/>
      <c r="BJ27" s="564"/>
      <c r="BK27" s="564"/>
      <c r="BL27" s="564"/>
      <c r="BM27" s="565"/>
      <c r="BN27" s="644">
        <v>555707</v>
      </c>
      <c r="BO27" s="645"/>
      <c r="BP27" s="645"/>
      <c r="BQ27" s="645"/>
      <c r="BR27" s="645"/>
      <c r="BS27" s="645"/>
      <c r="BT27" s="645"/>
      <c r="BU27" s="646"/>
      <c r="BV27" s="644">
        <v>555667</v>
      </c>
      <c r="BW27" s="645"/>
      <c r="BX27" s="645"/>
      <c r="BY27" s="645"/>
      <c r="BZ27" s="645"/>
      <c r="CA27" s="645"/>
      <c r="CB27" s="645"/>
      <c r="CC27" s="646"/>
      <c r="CD27" s="203"/>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6"/>
      <c r="DK27" s="186"/>
      <c r="DL27" s="186"/>
      <c r="DM27" s="186"/>
      <c r="DN27" s="186"/>
      <c r="DO27" s="186"/>
    </row>
    <row r="28" spans="1:119" ht="18.75" customHeight="1" x14ac:dyDescent="0.2">
      <c r="A28" s="187"/>
      <c r="B28" s="608"/>
      <c r="C28" s="609"/>
      <c r="D28" s="610"/>
      <c r="E28" s="518" t="s">
        <v>187</v>
      </c>
      <c r="F28" s="498"/>
      <c r="G28" s="498"/>
      <c r="H28" s="498"/>
      <c r="I28" s="498"/>
      <c r="J28" s="498"/>
      <c r="K28" s="499"/>
      <c r="L28" s="519">
        <v>1</v>
      </c>
      <c r="M28" s="520"/>
      <c r="N28" s="520"/>
      <c r="O28" s="520"/>
      <c r="P28" s="562"/>
      <c r="Q28" s="519">
        <v>3000</v>
      </c>
      <c r="R28" s="520"/>
      <c r="S28" s="520"/>
      <c r="T28" s="520"/>
      <c r="U28" s="520"/>
      <c r="V28" s="562"/>
      <c r="W28" s="621"/>
      <c r="X28" s="609"/>
      <c r="Y28" s="610"/>
      <c r="Z28" s="518" t="s">
        <v>188</v>
      </c>
      <c r="AA28" s="498"/>
      <c r="AB28" s="498"/>
      <c r="AC28" s="498"/>
      <c r="AD28" s="498"/>
      <c r="AE28" s="498"/>
      <c r="AF28" s="498"/>
      <c r="AG28" s="499"/>
      <c r="AH28" s="519" t="s">
        <v>183</v>
      </c>
      <c r="AI28" s="520"/>
      <c r="AJ28" s="520"/>
      <c r="AK28" s="520"/>
      <c r="AL28" s="562"/>
      <c r="AM28" s="519" t="s">
        <v>177</v>
      </c>
      <c r="AN28" s="520"/>
      <c r="AO28" s="520"/>
      <c r="AP28" s="520"/>
      <c r="AQ28" s="520"/>
      <c r="AR28" s="562"/>
      <c r="AS28" s="519" t="s">
        <v>130</v>
      </c>
      <c r="AT28" s="520"/>
      <c r="AU28" s="520"/>
      <c r="AV28" s="520"/>
      <c r="AW28" s="520"/>
      <c r="AX28" s="521"/>
      <c r="AY28" s="647" t="s">
        <v>189</v>
      </c>
      <c r="AZ28" s="648"/>
      <c r="BA28" s="648"/>
      <c r="BB28" s="649"/>
      <c r="BC28" s="428" t="s">
        <v>48</v>
      </c>
      <c r="BD28" s="429"/>
      <c r="BE28" s="429"/>
      <c r="BF28" s="429"/>
      <c r="BG28" s="429"/>
      <c r="BH28" s="429"/>
      <c r="BI28" s="429"/>
      <c r="BJ28" s="429"/>
      <c r="BK28" s="429"/>
      <c r="BL28" s="429"/>
      <c r="BM28" s="430"/>
      <c r="BN28" s="431">
        <v>2593292</v>
      </c>
      <c r="BO28" s="432"/>
      <c r="BP28" s="432"/>
      <c r="BQ28" s="432"/>
      <c r="BR28" s="432"/>
      <c r="BS28" s="432"/>
      <c r="BT28" s="432"/>
      <c r="BU28" s="433"/>
      <c r="BV28" s="431">
        <v>2916299</v>
      </c>
      <c r="BW28" s="432"/>
      <c r="BX28" s="432"/>
      <c r="BY28" s="432"/>
      <c r="BZ28" s="432"/>
      <c r="CA28" s="432"/>
      <c r="CB28" s="432"/>
      <c r="CC28" s="433"/>
      <c r="CD28" s="201"/>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6"/>
      <c r="DK28" s="186"/>
      <c r="DL28" s="186"/>
      <c r="DM28" s="186"/>
      <c r="DN28" s="186"/>
      <c r="DO28" s="186"/>
    </row>
    <row r="29" spans="1:119" ht="18.75" customHeight="1" x14ac:dyDescent="0.2">
      <c r="A29" s="187"/>
      <c r="B29" s="608"/>
      <c r="C29" s="609"/>
      <c r="D29" s="610"/>
      <c r="E29" s="518" t="s">
        <v>190</v>
      </c>
      <c r="F29" s="498"/>
      <c r="G29" s="498"/>
      <c r="H29" s="498"/>
      <c r="I29" s="498"/>
      <c r="J29" s="498"/>
      <c r="K29" s="499"/>
      <c r="L29" s="519">
        <v>16</v>
      </c>
      <c r="M29" s="520"/>
      <c r="N29" s="520"/>
      <c r="O29" s="520"/>
      <c r="P29" s="562"/>
      <c r="Q29" s="519">
        <v>2900</v>
      </c>
      <c r="R29" s="520"/>
      <c r="S29" s="520"/>
      <c r="T29" s="520"/>
      <c r="U29" s="520"/>
      <c r="V29" s="562"/>
      <c r="W29" s="622"/>
      <c r="X29" s="623"/>
      <c r="Y29" s="624"/>
      <c r="Z29" s="518" t="s">
        <v>191</v>
      </c>
      <c r="AA29" s="498"/>
      <c r="AB29" s="498"/>
      <c r="AC29" s="498"/>
      <c r="AD29" s="498"/>
      <c r="AE29" s="498"/>
      <c r="AF29" s="498"/>
      <c r="AG29" s="499"/>
      <c r="AH29" s="519">
        <v>207</v>
      </c>
      <c r="AI29" s="520"/>
      <c r="AJ29" s="520"/>
      <c r="AK29" s="520"/>
      <c r="AL29" s="562"/>
      <c r="AM29" s="519">
        <v>629694</v>
      </c>
      <c r="AN29" s="520"/>
      <c r="AO29" s="520"/>
      <c r="AP29" s="520"/>
      <c r="AQ29" s="520"/>
      <c r="AR29" s="562"/>
      <c r="AS29" s="519">
        <v>3042</v>
      </c>
      <c r="AT29" s="520"/>
      <c r="AU29" s="520"/>
      <c r="AV29" s="520"/>
      <c r="AW29" s="520"/>
      <c r="AX29" s="521"/>
      <c r="AY29" s="650"/>
      <c r="AZ29" s="651"/>
      <c r="BA29" s="651"/>
      <c r="BB29" s="652"/>
      <c r="BC29" s="502" t="s">
        <v>192</v>
      </c>
      <c r="BD29" s="503"/>
      <c r="BE29" s="503"/>
      <c r="BF29" s="503"/>
      <c r="BG29" s="503"/>
      <c r="BH29" s="503"/>
      <c r="BI29" s="503"/>
      <c r="BJ29" s="503"/>
      <c r="BK29" s="503"/>
      <c r="BL29" s="503"/>
      <c r="BM29" s="504"/>
      <c r="BN29" s="468">
        <v>396115</v>
      </c>
      <c r="BO29" s="469"/>
      <c r="BP29" s="469"/>
      <c r="BQ29" s="469"/>
      <c r="BR29" s="469"/>
      <c r="BS29" s="469"/>
      <c r="BT29" s="469"/>
      <c r="BU29" s="470"/>
      <c r="BV29" s="468">
        <v>395707</v>
      </c>
      <c r="BW29" s="469"/>
      <c r="BX29" s="469"/>
      <c r="BY29" s="469"/>
      <c r="BZ29" s="469"/>
      <c r="CA29" s="469"/>
      <c r="CB29" s="469"/>
      <c r="CC29" s="470"/>
      <c r="CD29" s="203"/>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6"/>
      <c r="DK29" s="186"/>
      <c r="DL29" s="186"/>
      <c r="DM29" s="186"/>
      <c r="DN29" s="186"/>
      <c r="DO29" s="186"/>
    </row>
    <row r="30" spans="1:119" ht="18.75" customHeight="1" thickBot="1" x14ac:dyDescent="0.25">
      <c r="A30" s="187"/>
      <c r="B30" s="611"/>
      <c r="C30" s="612"/>
      <c r="D30" s="613"/>
      <c r="E30" s="522"/>
      <c r="F30" s="523"/>
      <c r="G30" s="523"/>
      <c r="H30" s="523"/>
      <c r="I30" s="523"/>
      <c r="J30" s="523"/>
      <c r="K30" s="524"/>
      <c r="L30" s="625"/>
      <c r="M30" s="626"/>
      <c r="N30" s="626"/>
      <c r="O30" s="626"/>
      <c r="P30" s="627"/>
      <c r="Q30" s="625"/>
      <c r="R30" s="626"/>
      <c r="S30" s="626"/>
      <c r="T30" s="626"/>
      <c r="U30" s="626"/>
      <c r="V30" s="627"/>
      <c r="W30" s="628" t="s">
        <v>193</v>
      </c>
      <c r="X30" s="629"/>
      <c r="Y30" s="629"/>
      <c r="Z30" s="629"/>
      <c r="AA30" s="629"/>
      <c r="AB30" s="629"/>
      <c r="AC30" s="629"/>
      <c r="AD30" s="629"/>
      <c r="AE30" s="629"/>
      <c r="AF30" s="629"/>
      <c r="AG30" s="630"/>
      <c r="AH30" s="587">
        <v>96.6</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3347379</v>
      </c>
      <c r="BO30" s="645"/>
      <c r="BP30" s="645"/>
      <c r="BQ30" s="645"/>
      <c r="BR30" s="645"/>
      <c r="BS30" s="645"/>
      <c r="BT30" s="645"/>
      <c r="BU30" s="646"/>
      <c r="BV30" s="644">
        <v>3280121</v>
      </c>
      <c r="BW30" s="645"/>
      <c r="BX30" s="645"/>
      <c r="BY30" s="645"/>
      <c r="BZ30" s="645"/>
      <c r="CA30" s="645"/>
      <c r="CB30" s="645"/>
      <c r="CC30" s="64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2" t="s">
        <v>200</v>
      </c>
      <c r="D33" s="492"/>
      <c r="E33" s="457" t="s">
        <v>201</v>
      </c>
      <c r="F33" s="457"/>
      <c r="G33" s="457"/>
      <c r="H33" s="457"/>
      <c r="I33" s="457"/>
      <c r="J33" s="457"/>
      <c r="K33" s="457"/>
      <c r="L33" s="457"/>
      <c r="M33" s="457"/>
      <c r="N33" s="457"/>
      <c r="O33" s="457"/>
      <c r="P33" s="457"/>
      <c r="Q33" s="457"/>
      <c r="R33" s="457"/>
      <c r="S33" s="457"/>
      <c r="T33" s="216"/>
      <c r="U33" s="492" t="s">
        <v>202</v>
      </c>
      <c r="V33" s="492"/>
      <c r="W33" s="457" t="s">
        <v>203</v>
      </c>
      <c r="X33" s="457"/>
      <c r="Y33" s="457"/>
      <c r="Z33" s="457"/>
      <c r="AA33" s="457"/>
      <c r="AB33" s="457"/>
      <c r="AC33" s="457"/>
      <c r="AD33" s="457"/>
      <c r="AE33" s="457"/>
      <c r="AF33" s="457"/>
      <c r="AG33" s="457"/>
      <c r="AH33" s="457"/>
      <c r="AI33" s="457"/>
      <c r="AJ33" s="457"/>
      <c r="AK33" s="457"/>
      <c r="AL33" s="216"/>
      <c r="AM33" s="492" t="s">
        <v>204</v>
      </c>
      <c r="AN33" s="492"/>
      <c r="AO33" s="457" t="s">
        <v>205</v>
      </c>
      <c r="AP33" s="457"/>
      <c r="AQ33" s="457"/>
      <c r="AR33" s="457"/>
      <c r="AS33" s="457"/>
      <c r="AT33" s="457"/>
      <c r="AU33" s="457"/>
      <c r="AV33" s="457"/>
      <c r="AW33" s="457"/>
      <c r="AX33" s="457"/>
      <c r="AY33" s="457"/>
      <c r="AZ33" s="457"/>
      <c r="BA33" s="457"/>
      <c r="BB33" s="457"/>
      <c r="BC33" s="457"/>
      <c r="BD33" s="217"/>
      <c r="BE33" s="457" t="s">
        <v>206</v>
      </c>
      <c r="BF33" s="457"/>
      <c r="BG33" s="457" t="s">
        <v>207</v>
      </c>
      <c r="BH33" s="457"/>
      <c r="BI33" s="457"/>
      <c r="BJ33" s="457"/>
      <c r="BK33" s="457"/>
      <c r="BL33" s="457"/>
      <c r="BM33" s="457"/>
      <c r="BN33" s="457"/>
      <c r="BO33" s="457"/>
      <c r="BP33" s="457"/>
      <c r="BQ33" s="457"/>
      <c r="BR33" s="457"/>
      <c r="BS33" s="457"/>
      <c r="BT33" s="457"/>
      <c r="BU33" s="457"/>
      <c r="BV33" s="217"/>
      <c r="BW33" s="492" t="s">
        <v>206</v>
      </c>
      <c r="BX33" s="492"/>
      <c r="BY33" s="457" t="s">
        <v>208</v>
      </c>
      <c r="BZ33" s="457"/>
      <c r="CA33" s="457"/>
      <c r="CB33" s="457"/>
      <c r="CC33" s="457"/>
      <c r="CD33" s="457"/>
      <c r="CE33" s="457"/>
      <c r="CF33" s="457"/>
      <c r="CG33" s="457"/>
      <c r="CH33" s="457"/>
      <c r="CI33" s="457"/>
      <c r="CJ33" s="457"/>
      <c r="CK33" s="457"/>
      <c r="CL33" s="457"/>
      <c r="CM33" s="457"/>
      <c r="CN33" s="216"/>
      <c r="CO33" s="492" t="s">
        <v>202</v>
      </c>
      <c r="CP33" s="492"/>
      <c r="CQ33" s="457" t="s">
        <v>209</v>
      </c>
      <c r="CR33" s="457"/>
      <c r="CS33" s="457"/>
      <c r="CT33" s="457"/>
      <c r="CU33" s="457"/>
      <c r="CV33" s="457"/>
      <c r="CW33" s="457"/>
      <c r="CX33" s="457"/>
      <c r="CY33" s="457"/>
      <c r="CZ33" s="457"/>
      <c r="DA33" s="457"/>
      <c r="DB33" s="457"/>
      <c r="DC33" s="457"/>
      <c r="DD33" s="457"/>
      <c r="DE33" s="457"/>
      <c r="DF33" s="216"/>
      <c r="DG33" s="656" t="s">
        <v>210</v>
      </c>
      <c r="DH33" s="656"/>
      <c r="DI33" s="218"/>
      <c r="DJ33" s="186"/>
      <c r="DK33" s="186"/>
      <c r="DL33" s="186"/>
      <c r="DM33" s="186"/>
      <c r="DN33" s="186"/>
      <c r="DO33" s="186"/>
    </row>
    <row r="34" spans="1:119" ht="32.25" customHeight="1" x14ac:dyDescent="0.2">
      <c r="A34" s="187"/>
      <c r="B34" s="213"/>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4"/>
      <c r="U34" s="657">
        <f>IF(W34="","",MAX(C34:D43)+1)</f>
        <v>3</v>
      </c>
      <c r="V34" s="657"/>
      <c r="W34" s="658" t="str">
        <f>IF('各会計、関係団体の財政状況及び健全化判断比率'!B28="","",'各会計、関係団体の財政状況及び健全化判断比率'!B28)</f>
        <v>国民健康保険特別会計</v>
      </c>
      <c r="X34" s="658"/>
      <c r="Y34" s="658"/>
      <c r="Z34" s="658"/>
      <c r="AA34" s="658"/>
      <c r="AB34" s="658"/>
      <c r="AC34" s="658"/>
      <c r="AD34" s="658"/>
      <c r="AE34" s="658"/>
      <c r="AF34" s="658"/>
      <c r="AG34" s="658"/>
      <c r="AH34" s="658"/>
      <c r="AI34" s="658"/>
      <c r="AJ34" s="658"/>
      <c r="AK34" s="658"/>
      <c r="AL34" s="214"/>
      <c r="AM34" s="657">
        <f>IF(AO34="","",MAX(C34:D43,U34:V43)+1)</f>
        <v>7</v>
      </c>
      <c r="AN34" s="657"/>
      <c r="AO34" s="658" t="str">
        <f>IF('各会計、関係団体の財政状況及び健全化判断比率'!B32="","",'各会計、関係団体の財政状況及び健全化判断比率'!B32)</f>
        <v>上水道事業会計</v>
      </c>
      <c r="AP34" s="658"/>
      <c r="AQ34" s="658"/>
      <c r="AR34" s="658"/>
      <c r="AS34" s="658"/>
      <c r="AT34" s="658"/>
      <c r="AU34" s="658"/>
      <c r="AV34" s="658"/>
      <c r="AW34" s="658"/>
      <c r="AX34" s="658"/>
      <c r="AY34" s="658"/>
      <c r="AZ34" s="658"/>
      <c r="BA34" s="658"/>
      <c r="BB34" s="658"/>
      <c r="BC34" s="658"/>
      <c r="BD34" s="214"/>
      <c r="BE34" s="657">
        <f>IF(BG34="","",MAX(C34:D43,U34:V43,AM34:AN43)+1)</f>
        <v>8</v>
      </c>
      <c r="BF34" s="657"/>
      <c r="BG34" s="658" t="str">
        <f>IF('各会計、関係団体の財政状況及び健全化判断比率'!B33="","",'各会計、関係団体の財政状況及び健全化判断比率'!B33)</f>
        <v>簡易水道事業特別会計</v>
      </c>
      <c r="BH34" s="658"/>
      <c r="BI34" s="658"/>
      <c r="BJ34" s="658"/>
      <c r="BK34" s="658"/>
      <c r="BL34" s="658"/>
      <c r="BM34" s="658"/>
      <c r="BN34" s="658"/>
      <c r="BO34" s="658"/>
      <c r="BP34" s="658"/>
      <c r="BQ34" s="658"/>
      <c r="BR34" s="658"/>
      <c r="BS34" s="658"/>
      <c r="BT34" s="658"/>
      <c r="BU34" s="658"/>
      <c r="BV34" s="214"/>
      <c r="BW34" s="657">
        <f>IF(BY34="","",MAX(C34:D43,U34:V43,AM34:AN43,BE34:BF43)+1)</f>
        <v>11</v>
      </c>
      <c r="BX34" s="657"/>
      <c r="BY34" s="658" t="str">
        <f>IF('各会計、関係団体の財政状況及び健全化判断比率'!B68="","",'各会計、関係団体の財政状況及び健全化判断比率'!B68)</f>
        <v>山梨県市町村総合事務組合（一般会計）</v>
      </c>
      <c r="BZ34" s="658"/>
      <c r="CA34" s="658"/>
      <c r="CB34" s="658"/>
      <c r="CC34" s="658"/>
      <c r="CD34" s="658"/>
      <c r="CE34" s="658"/>
      <c r="CF34" s="658"/>
      <c r="CG34" s="658"/>
      <c r="CH34" s="658"/>
      <c r="CI34" s="658"/>
      <c r="CJ34" s="658"/>
      <c r="CK34" s="658"/>
      <c r="CL34" s="658"/>
      <c r="CM34" s="658"/>
      <c r="CN34" s="214"/>
      <c r="CO34" s="657">
        <f>IF(CQ34="","",MAX(C34:D43,U34:V43,AM34:AN43,BE34:BF43,BW34:BX43)+1)</f>
        <v>21</v>
      </c>
      <c r="CP34" s="657"/>
      <c r="CQ34" s="658" t="str">
        <f>IF('各会計、関係団体の財政状況及び健全化判断比率'!BS7="","",'各会計、関係団体の財政状況及び健全化判断比率'!BS7)</f>
        <v>中央市農業振興公社</v>
      </c>
      <c r="CR34" s="658"/>
      <c r="CS34" s="658"/>
      <c r="CT34" s="658"/>
      <c r="CU34" s="658"/>
      <c r="CV34" s="658"/>
      <c r="CW34" s="658"/>
      <c r="CX34" s="658"/>
      <c r="CY34" s="658"/>
      <c r="CZ34" s="658"/>
      <c r="DA34" s="658"/>
      <c r="DB34" s="658"/>
      <c r="DC34" s="658"/>
      <c r="DD34" s="658"/>
      <c r="DE34" s="658"/>
      <c r="DF34" s="211"/>
      <c r="DG34" s="659" t="str">
        <f>IF('各会計、関係団体の財政状況及び健全化判断比率'!BR7="","",'各会計、関係団体の財政状況及び健全化判断比率'!BR7)</f>
        <v/>
      </c>
      <c r="DH34" s="659"/>
      <c r="DI34" s="218"/>
      <c r="DJ34" s="186"/>
      <c r="DK34" s="186"/>
      <c r="DL34" s="186"/>
      <c r="DM34" s="186"/>
      <c r="DN34" s="186"/>
      <c r="DO34" s="186"/>
    </row>
    <row r="35" spans="1:119" ht="32.25" customHeight="1" x14ac:dyDescent="0.2">
      <c r="A35" s="187"/>
      <c r="B35" s="213"/>
      <c r="C35" s="657">
        <f>IF(E35="","",C34+1)</f>
        <v>2</v>
      </c>
      <c r="D35" s="657"/>
      <c r="E35" s="658" t="str">
        <f>IF('各会計、関係団体の財政状況及び健全化判断比率'!B8="","",'各会計、関係団体の財政状況及び健全化判断比率'!B8)</f>
        <v>田富よし原処理センター事業特別会計</v>
      </c>
      <c r="F35" s="658"/>
      <c r="G35" s="658"/>
      <c r="H35" s="658"/>
      <c r="I35" s="658"/>
      <c r="J35" s="658"/>
      <c r="K35" s="658"/>
      <c r="L35" s="658"/>
      <c r="M35" s="658"/>
      <c r="N35" s="658"/>
      <c r="O35" s="658"/>
      <c r="P35" s="658"/>
      <c r="Q35" s="658"/>
      <c r="R35" s="658"/>
      <c r="S35" s="658"/>
      <c r="T35" s="214"/>
      <c r="U35" s="657">
        <f>IF(W35="","",U34+1)</f>
        <v>4</v>
      </c>
      <c r="V35" s="657"/>
      <c r="W35" s="658" t="str">
        <f>IF('各会計、関係団体の財政状況及び健全化判断比率'!B29="","",'各会計、関係団体の財政状況及び健全化判断比率'!B29)</f>
        <v>後期高齢者医療特別会計</v>
      </c>
      <c r="X35" s="658"/>
      <c r="Y35" s="658"/>
      <c r="Z35" s="658"/>
      <c r="AA35" s="658"/>
      <c r="AB35" s="658"/>
      <c r="AC35" s="658"/>
      <c r="AD35" s="658"/>
      <c r="AE35" s="658"/>
      <c r="AF35" s="658"/>
      <c r="AG35" s="658"/>
      <c r="AH35" s="658"/>
      <c r="AI35" s="658"/>
      <c r="AJ35" s="658"/>
      <c r="AK35" s="658"/>
      <c r="AL35" s="214"/>
      <c r="AM35" s="657" t="str">
        <f t="shared" ref="AM35:AM43" si="0">IF(AO35="","",AM34+1)</f>
        <v/>
      </c>
      <c r="AN35" s="657"/>
      <c r="AO35" s="658"/>
      <c r="AP35" s="658"/>
      <c r="AQ35" s="658"/>
      <c r="AR35" s="658"/>
      <c r="AS35" s="658"/>
      <c r="AT35" s="658"/>
      <c r="AU35" s="658"/>
      <c r="AV35" s="658"/>
      <c r="AW35" s="658"/>
      <c r="AX35" s="658"/>
      <c r="AY35" s="658"/>
      <c r="AZ35" s="658"/>
      <c r="BA35" s="658"/>
      <c r="BB35" s="658"/>
      <c r="BC35" s="658"/>
      <c r="BD35" s="214"/>
      <c r="BE35" s="657">
        <f t="shared" ref="BE35:BE43" si="1">IF(BG35="","",BE34+1)</f>
        <v>9</v>
      </c>
      <c r="BF35" s="657"/>
      <c r="BG35" s="658" t="str">
        <f>IF('各会計、関係団体の財政状況及び健全化判断比率'!B34="","",'各会計、関係団体の財政状況及び健全化判断比率'!B34)</f>
        <v>下水道事業特別会計</v>
      </c>
      <c r="BH35" s="658"/>
      <c r="BI35" s="658"/>
      <c r="BJ35" s="658"/>
      <c r="BK35" s="658"/>
      <c r="BL35" s="658"/>
      <c r="BM35" s="658"/>
      <c r="BN35" s="658"/>
      <c r="BO35" s="658"/>
      <c r="BP35" s="658"/>
      <c r="BQ35" s="658"/>
      <c r="BR35" s="658"/>
      <c r="BS35" s="658"/>
      <c r="BT35" s="658"/>
      <c r="BU35" s="658"/>
      <c r="BV35" s="214"/>
      <c r="BW35" s="657">
        <f t="shared" ref="BW35:BW43" si="2">IF(BY35="","",BW34+1)</f>
        <v>12</v>
      </c>
      <c r="BX35" s="657"/>
      <c r="BY35" s="658" t="str">
        <f>IF('各会計、関係団体の財政状況及び健全化判断比率'!B69="","",'各会計、関係団体の財政状況及び健全化判断比率'!B69)</f>
        <v>山梨県市町村総合事務組合（行政手続の電子化事業特別会計他3特別会計）</v>
      </c>
      <c r="BZ35" s="658"/>
      <c r="CA35" s="658"/>
      <c r="CB35" s="658"/>
      <c r="CC35" s="658"/>
      <c r="CD35" s="658"/>
      <c r="CE35" s="658"/>
      <c r="CF35" s="658"/>
      <c r="CG35" s="658"/>
      <c r="CH35" s="658"/>
      <c r="CI35" s="658"/>
      <c r="CJ35" s="658"/>
      <c r="CK35" s="658"/>
      <c r="CL35" s="658"/>
      <c r="CM35" s="658"/>
      <c r="CN35" s="214"/>
      <c r="CO35" s="657" t="str">
        <f t="shared" ref="CO35:CO43" si="3">IF(CQ35="","",CO34+1)</f>
        <v/>
      </c>
      <c r="CP35" s="657"/>
      <c r="CQ35" s="658" t="str">
        <f>IF('各会計、関係団体の財政状況及び健全化判断比率'!BS8="","",'各会計、関係団体の財政状況及び健全化判断比率'!BS8)</f>
        <v/>
      </c>
      <c r="CR35" s="658"/>
      <c r="CS35" s="658"/>
      <c r="CT35" s="658"/>
      <c r="CU35" s="658"/>
      <c r="CV35" s="658"/>
      <c r="CW35" s="658"/>
      <c r="CX35" s="658"/>
      <c r="CY35" s="658"/>
      <c r="CZ35" s="658"/>
      <c r="DA35" s="658"/>
      <c r="DB35" s="658"/>
      <c r="DC35" s="658"/>
      <c r="DD35" s="658"/>
      <c r="DE35" s="658"/>
      <c r="DF35" s="211"/>
      <c r="DG35" s="659" t="str">
        <f>IF('各会計、関係団体の財政状況及び健全化判断比率'!BR8="","",'各会計、関係団体の財政状況及び健全化判断比率'!BR8)</f>
        <v/>
      </c>
      <c r="DH35" s="659"/>
      <c r="DI35" s="218"/>
      <c r="DJ35" s="186"/>
      <c r="DK35" s="186"/>
      <c r="DL35" s="186"/>
      <c r="DM35" s="186"/>
      <c r="DN35" s="186"/>
      <c r="DO35" s="186"/>
    </row>
    <row r="36" spans="1:119" ht="32.25" customHeight="1" x14ac:dyDescent="0.2">
      <c r="A36" s="187"/>
      <c r="B36" s="213"/>
      <c r="C36" s="657" t="str">
        <f>IF(E36="","",C35+1)</f>
        <v/>
      </c>
      <c r="D36" s="657"/>
      <c r="E36" s="658" t="str">
        <f>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4"/>
      <c r="U36" s="657">
        <f t="shared" ref="U36:U43" si="4">IF(W36="","",U35+1)</f>
        <v>5</v>
      </c>
      <c r="V36" s="657"/>
      <c r="W36" s="658" t="str">
        <f>IF('各会計、関係団体の財政状況及び健全化判断比率'!B30="","",'各会計、関係団体の財政状況及び健全化判断比率'!B30)</f>
        <v>介護保険特別会計</v>
      </c>
      <c r="X36" s="658"/>
      <c r="Y36" s="658"/>
      <c r="Z36" s="658"/>
      <c r="AA36" s="658"/>
      <c r="AB36" s="658"/>
      <c r="AC36" s="658"/>
      <c r="AD36" s="658"/>
      <c r="AE36" s="658"/>
      <c r="AF36" s="658"/>
      <c r="AG36" s="658"/>
      <c r="AH36" s="658"/>
      <c r="AI36" s="658"/>
      <c r="AJ36" s="658"/>
      <c r="AK36" s="658"/>
      <c r="AL36" s="214"/>
      <c r="AM36" s="657" t="str">
        <f t="shared" si="0"/>
        <v/>
      </c>
      <c r="AN36" s="657"/>
      <c r="AO36" s="658"/>
      <c r="AP36" s="658"/>
      <c r="AQ36" s="658"/>
      <c r="AR36" s="658"/>
      <c r="AS36" s="658"/>
      <c r="AT36" s="658"/>
      <c r="AU36" s="658"/>
      <c r="AV36" s="658"/>
      <c r="AW36" s="658"/>
      <c r="AX36" s="658"/>
      <c r="AY36" s="658"/>
      <c r="AZ36" s="658"/>
      <c r="BA36" s="658"/>
      <c r="BB36" s="658"/>
      <c r="BC36" s="658"/>
      <c r="BD36" s="214"/>
      <c r="BE36" s="657">
        <f t="shared" si="1"/>
        <v>10</v>
      </c>
      <c r="BF36" s="657"/>
      <c r="BG36" s="658" t="str">
        <f>IF('各会計、関係団体の財政状況及び健全化判断比率'!B35="","",'各会計、関係団体の財政状況及び健全化判断比率'!B35)</f>
        <v>農業集落排水事業特別会計</v>
      </c>
      <c r="BH36" s="658"/>
      <c r="BI36" s="658"/>
      <c r="BJ36" s="658"/>
      <c r="BK36" s="658"/>
      <c r="BL36" s="658"/>
      <c r="BM36" s="658"/>
      <c r="BN36" s="658"/>
      <c r="BO36" s="658"/>
      <c r="BP36" s="658"/>
      <c r="BQ36" s="658"/>
      <c r="BR36" s="658"/>
      <c r="BS36" s="658"/>
      <c r="BT36" s="658"/>
      <c r="BU36" s="658"/>
      <c r="BV36" s="214"/>
      <c r="BW36" s="657">
        <f t="shared" si="2"/>
        <v>13</v>
      </c>
      <c r="BX36" s="657"/>
      <c r="BY36" s="658" t="str">
        <f>IF('各会計、関係団体の財政状況及び健全化判断比率'!B70="","",'各会計、関係団体の財政状況及び健全化判断比率'!B70)</f>
        <v>中巨摩地区広域事務組合（一般会計）</v>
      </c>
      <c r="BZ36" s="658"/>
      <c r="CA36" s="658"/>
      <c r="CB36" s="658"/>
      <c r="CC36" s="658"/>
      <c r="CD36" s="658"/>
      <c r="CE36" s="658"/>
      <c r="CF36" s="658"/>
      <c r="CG36" s="658"/>
      <c r="CH36" s="658"/>
      <c r="CI36" s="658"/>
      <c r="CJ36" s="658"/>
      <c r="CK36" s="658"/>
      <c r="CL36" s="658"/>
      <c r="CM36" s="658"/>
      <c r="CN36" s="214"/>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11"/>
      <c r="DG36" s="659" t="str">
        <f>IF('各会計、関係団体の財政状況及び健全化判断比率'!BR9="","",'各会計、関係団体の財政状況及び健全化判断比率'!BR9)</f>
        <v/>
      </c>
      <c r="DH36" s="659"/>
      <c r="DI36" s="218"/>
      <c r="DJ36" s="186"/>
      <c r="DK36" s="186"/>
      <c r="DL36" s="186"/>
      <c r="DM36" s="186"/>
      <c r="DN36" s="186"/>
      <c r="DO36" s="186"/>
    </row>
    <row r="37" spans="1:119" ht="32.25" customHeight="1" x14ac:dyDescent="0.2">
      <c r="A37" s="187"/>
      <c r="B37" s="213"/>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4"/>
      <c r="U37" s="657">
        <f t="shared" si="4"/>
        <v>6</v>
      </c>
      <c r="V37" s="657"/>
      <c r="W37" s="658" t="str">
        <f>IF('各会計、関係団体の財政状況及び健全化判断比率'!B31="","",'各会計、関係団体の財政状況及び健全化判断比率'!B31)</f>
        <v>地域包括支援センター特別会計</v>
      </c>
      <c r="X37" s="658"/>
      <c r="Y37" s="658"/>
      <c r="Z37" s="658"/>
      <c r="AA37" s="658"/>
      <c r="AB37" s="658"/>
      <c r="AC37" s="658"/>
      <c r="AD37" s="658"/>
      <c r="AE37" s="658"/>
      <c r="AF37" s="658"/>
      <c r="AG37" s="658"/>
      <c r="AH37" s="658"/>
      <c r="AI37" s="658"/>
      <c r="AJ37" s="658"/>
      <c r="AK37" s="658"/>
      <c r="AL37" s="214"/>
      <c r="AM37" s="657" t="str">
        <f t="shared" si="0"/>
        <v/>
      </c>
      <c r="AN37" s="657"/>
      <c r="AO37" s="658"/>
      <c r="AP37" s="658"/>
      <c r="AQ37" s="658"/>
      <c r="AR37" s="658"/>
      <c r="AS37" s="658"/>
      <c r="AT37" s="658"/>
      <c r="AU37" s="658"/>
      <c r="AV37" s="658"/>
      <c r="AW37" s="658"/>
      <c r="AX37" s="658"/>
      <c r="AY37" s="658"/>
      <c r="AZ37" s="658"/>
      <c r="BA37" s="658"/>
      <c r="BB37" s="658"/>
      <c r="BC37" s="658"/>
      <c r="BD37" s="214"/>
      <c r="BE37" s="657" t="str">
        <f t="shared" si="1"/>
        <v/>
      </c>
      <c r="BF37" s="657"/>
      <c r="BG37" s="658"/>
      <c r="BH37" s="658"/>
      <c r="BI37" s="658"/>
      <c r="BJ37" s="658"/>
      <c r="BK37" s="658"/>
      <c r="BL37" s="658"/>
      <c r="BM37" s="658"/>
      <c r="BN37" s="658"/>
      <c r="BO37" s="658"/>
      <c r="BP37" s="658"/>
      <c r="BQ37" s="658"/>
      <c r="BR37" s="658"/>
      <c r="BS37" s="658"/>
      <c r="BT37" s="658"/>
      <c r="BU37" s="658"/>
      <c r="BV37" s="214"/>
      <c r="BW37" s="657">
        <f t="shared" si="2"/>
        <v>14</v>
      </c>
      <c r="BX37" s="657"/>
      <c r="BY37" s="658" t="str">
        <f>IF('各会計、関係団体の財政状況及び健全化判断比率'!B71="","",'各会計、関係団体の財政状況及び健全化判断比率'!B71)</f>
        <v>中巨摩地区広域事務組合（ごみ処理事業特別会計）</v>
      </c>
      <c r="BZ37" s="658"/>
      <c r="CA37" s="658"/>
      <c r="CB37" s="658"/>
      <c r="CC37" s="658"/>
      <c r="CD37" s="658"/>
      <c r="CE37" s="658"/>
      <c r="CF37" s="658"/>
      <c r="CG37" s="658"/>
      <c r="CH37" s="658"/>
      <c r="CI37" s="658"/>
      <c r="CJ37" s="658"/>
      <c r="CK37" s="658"/>
      <c r="CL37" s="658"/>
      <c r="CM37" s="658"/>
      <c r="CN37" s="214"/>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11"/>
      <c r="DG37" s="659" t="str">
        <f>IF('各会計、関係団体の財政状況及び健全化判断比率'!BR10="","",'各会計、関係団体の財政状況及び健全化判断比率'!BR10)</f>
        <v/>
      </c>
      <c r="DH37" s="659"/>
      <c r="DI37" s="218"/>
      <c r="DJ37" s="186"/>
      <c r="DK37" s="186"/>
      <c r="DL37" s="186"/>
      <c r="DM37" s="186"/>
      <c r="DN37" s="186"/>
      <c r="DO37" s="186"/>
    </row>
    <row r="38" spans="1:119" ht="32.25" customHeight="1" x14ac:dyDescent="0.2">
      <c r="A38" s="187"/>
      <c r="B38" s="213"/>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4"/>
      <c r="U38" s="657" t="str">
        <f t="shared" si="4"/>
        <v/>
      </c>
      <c r="V38" s="657"/>
      <c r="W38" s="658"/>
      <c r="X38" s="658"/>
      <c r="Y38" s="658"/>
      <c r="Z38" s="658"/>
      <c r="AA38" s="658"/>
      <c r="AB38" s="658"/>
      <c r="AC38" s="658"/>
      <c r="AD38" s="658"/>
      <c r="AE38" s="658"/>
      <c r="AF38" s="658"/>
      <c r="AG38" s="658"/>
      <c r="AH38" s="658"/>
      <c r="AI38" s="658"/>
      <c r="AJ38" s="658"/>
      <c r="AK38" s="658"/>
      <c r="AL38" s="214"/>
      <c r="AM38" s="657" t="str">
        <f t="shared" si="0"/>
        <v/>
      </c>
      <c r="AN38" s="657"/>
      <c r="AO38" s="658"/>
      <c r="AP38" s="658"/>
      <c r="AQ38" s="658"/>
      <c r="AR38" s="658"/>
      <c r="AS38" s="658"/>
      <c r="AT38" s="658"/>
      <c r="AU38" s="658"/>
      <c r="AV38" s="658"/>
      <c r="AW38" s="658"/>
      <c r="AX38" s="658"/>
      <c r="AY38" s="658"/>
      <c r="AZ38" s="658"/>
      <c r="BA38" s="658"/>
      <c r="BB38" s="658"/>
      <c r="BC38" s="658"/>
      <c r="BD38" s="214"/>
      <c r="BE38" s="657" t="str">
        <f t="shared" si="1"/>
        <v/>
      </c>
      <c r="BF38" s="657"/>
      <c r="BG38" s="658"/>
      <c r="BH38" s="658"/>
      <c r="BI38" s="658"/>
      <c r="BJ38" s="658"/>
      <c r="BK38" s="658"/>
      <c r="BL38" s="658"/>
      <c r="BM38" s="658"/>
      <c r="BN38" s="658"/>
      <c r="BO38" s="658"/>
      <c r="BP38" s="658"/>
      <c r="BQ38" s="658"/>
      <c r="BR38" s="658"/>
      <c r="BS38" s="658"/>
      <c r="BT38" s="658"/>
      <c r="BU38" s="658"/>
      <c r="BV38" s="214"/>
      <c r="BW38" s="657">
        <f t="shared" si="2"/>
        <v>15</v>
      </c>
      <c r="BX38" s="657"/>
      <c r="BY38" s="658" t="str">
        <f>IF('各会計、関係団体の財政状況及び健全化判断比率'!B72="","",'各会計、関係団体の財政状況及び健全化判断比率'!B72)</f>
        <v>中巨摩地区広域事務組合（地区公園事業特別会計）</v>
      </c>
      <c r="BZ38" s="658"/>
      <c r="CA38" s="658"/>
      <c r="CB38" s="658"/>
      <c r="CC38" s="658"/>
      <c r="CD38" s="658"/>
      <c r="CE38" s="658"/>
      <c r="CF38" s="658"/>
      <c r="CG38" s="658"/>
      <c r="CH38" s="658"/>
      <c r="CI38" s="658"/>
      <c r="CJ38" s="658"/>
      <c r="CK38" s="658"/>
      <c r="CL38" s="658"/>
      <c r="CM38" s="658"/>
      <c r="CN38" s="214"/>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11"/>
      <c r="DG38" s="659" t="str">
        <f>IF('各会計、関係団体の財政状況及び健全化判断比率'!BR11="","",'各会計、関係団体の財政状況及び健全化判断比率'!BR11)</f>
        <v/>
      </c>
      <c r="DH38" s="659"/>
      <c r="DI38" s="218"/>
      <c r="DJ38" s="186"/>
      <c r="DK38" s="186"/>
      <c r="DL38" s="186"/>
      <c r="DM38" s="186"/>
      <c r="DN38" s="186"/>
      <c r="DO38" s="186"/>
    </row>
    <row r="39" spans="1:119" ht="32.25" customHeight="1" x14ac:dyDescent="0.2">
      <c r="A39" s="187"/>
      <c r="B39" s="213"/>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4"/>
      <c r="U39" s="657" t="str">
        <f t="shared" si="4"/>
        <v/>
      </c>
      <c r="V39" s="657"/>
      <c r="W39" s="658"/>
      <c r="X39" s="658"/>
      <c r="Y39" s="658"/>
      <c r="Z39" s="658"/>
      <c r="AA39" s="658"/>
      <c r="AB39" s="658"/>
      <c r="AC39" s="658"/>
      <c r="AD39" s="658"/>
      <c r="AE39" s="658"/>
      <c r="AF39" s="658"/>
      <c r="AG39" s="658"/>
      <c r="AH39" s="658"/>
      <c r="AI39" s="658"/>
      <c r="AJ39" s="658"/>
      <c r="AK39" s="658"/>
      <c r="AL39" s="214"/>
      <c r="AM39" s="657" t="str">
        <f t="shared" si="0"/>
        <v/>
      </c>
      <c r="AN39" s="657"/>
      <c r="AO39" s="658"/>
      <c r="AP39" s="658"/>
      <c r="AQ39" s="658"/>
      <c r="AR39" s="658"/>
      <c r="AS39" s="658"/>
      <c r="AT39" s="658"/>
      <c r="AU39" s="658"/>
      <c r="AV39" s="658"/>
      <c r="AW39" s="658"/>
      <c r="AX39" s="658"/>
      <c r="AY39" s="658"/>
      <c r="AZ39" s="658"/>
      <c r="BA39" s="658"/>
      <c r="BB39" s="658"/>
      <c r="BC39" s="658"/>
      <c r="BD39" s="214"/>
      <c r="BE39" s="657" t="str">
        <f t="shared" si="1"/>
        <v/>
      </c>
      <c r="BF39" s="657"/>
      <c r="BG39" s="658"/>
      <c r="BH39" s="658"/>
      <c r="BI39" s="658"/>
      <c r="BJ39" s="658"/>
      <c r="BK39" s="658"/>
      <c r="BL39" s="658"/>
      <c r="BM39" s="658"/>
      <c r="BN39" s="658"/>
      <c r="BO39" s="658"/>
      <c r="BP39" s="658"/>
      <c r="BQ39" s="658"/>
      <c r="BR39" s="658"/>
      <c r="BS39" s="658"/>
      <c r="BT39" s="658"/>
      <c r="BU39" s="658"/>
      <c r="BV39" s="214"/>
      <c r="BW39" s="657">
        <f t="shared" si="2"/>
        <v>16</v>
      </c>
      <c r="BX39" s="657"/>
      <c r="BY39" s="658" t="str">
        <f>IF('各会計、関係団体の財政状況及び健全化判断比率'!B73="","",'各会計、関係団体の財政状況及び健全化判断比率'!B73)</f>
        <v>中巨摩地区広域事務組合（老人福祉事業特別会計）</v>
      </c>
      <c r="BZ39" s="658"/>
      <c r="CA39" s="658"/>
      <c r="CB39" s="658"/>
      <c r="CC39" s="658"/>
      <c r="CD39" s="658"/>
      <c r="CE39" s="658"/>
      <c r="CF39" s="658"/>
      <c r="CG39" s="658"/>
      <c r="CH39" s="658"/>
      <c r="CI39" s="658"/>
      <c r="CJ39" s="658"/>
      <c r="CK39" s="658"/>
      <c r="CL39" s="658"/>
      <c r="CM39" s="658"/>
      <c r="CN39" s="214"/>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11"/>
      <c r="DG39" s="659" t="str">
        <f>IF('各会計、関係団体の財政状況及び健全化判断比率'!BR12="","",'各会計、関係団体の財政状況及び健全化判断比率'!BR12)</f>
        <v/>
      </c>
      <c r="DH39" s="659"/>
      <c r="DI39" s="218"/>
      <c r="DJ39" s="186"/>
      <c r="DK39" s="186"/>
      <c r="DL39" s="186"/>
      <c r="DM39" s="186"/>
      <c r="DN39" s="186"/>
      <c r="DO39" s="186"/>
    </row>
    <row r="40" spans="1:119" ht="32.25" customHeight="1" x14ac:dyDescent="0.2">
      <c r="A40" s="187"/>
      <c r="B40" s="213"/>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4"/>
      <c r="U40" s="657" t="str">
        <f t="shared" si="4"/>
        <v/>
      </c>
      <c r="V40" s="657"/>
      <c r="W40" s="658"/>
      <c r="X40" s="658"/>
      <c r="Y40" s="658"/>
      <c r="Z40" s="658"/>
      <c r="AA40" s="658"/>
      <c r="AB40" s="658"/>
      <c r="AC40" s="658"/>
      <c r="AD40" s="658"/>
      <c r="AE40" s="658"/>
      <c r="AF40" s="658"/>
      <c r="AG40" s="658"/>
      <c r="AH40" s="658"/>
      <c r="AI40" s="658"/>
      <c r="AJ40" s="658"/>
      <c r="AK40" s="658"/>
      <c r="AL40" s="214"/>
      <c r="AM40" s="657" t="str">
        <f t="shared" si="0"/>
        <v/>
      </c>
      <c r="AN40" s="657"/>
      <c r="AO40" s="658"/>
      <c r="AP40" s="658"/>
      <c r="AQ40" s="658"/>
      <c r="AR40" s="658"/>
      <c r="AS40" s="658"/>
      <c r="AT40" s="658"/>
      <c r="AU40" s="658"/>
      <c r="AV40" s="658"/>
      <c r="AW40" s="658"/>
      <c r="AX40" s="658"/>
      <c r="AY40" s="658"/>
      <c r="AZ40" s="658"/>
      <c r="BA40" s="658"/>
      <c r="BB40" s="658"/>
      <c r="BC40" s="658"/>
      <c r="BD40" s="214"/>
      <c r="BE40" s="657" t="str">
        <f t="shared" si="1"/>
        <v/>
      </c>
      <c r="BF40" s="657"/>
      <c r="BG40" s="658"/>
      <c r="BH40" s="658"/>
      <c r="BI40" s="658"/>
      <c r="BJ40" s="658"/>
      <c r="BK40" s="658"/>
      <c r="BL40" s="658"/>
      <c r="BM40" s="658"/>
      <c r="BN40" s="658"/>
      <c r="BO40" s="658"/>
      <c r="BP40" s="658"/>
      <c r="BQ40" s="658"/>
      <c r="BR40" s="658"/>
      <c r="BS40" s="658"/>
      <c r="BT40" s="658"/>
      <c r="BU40" s="658"/>
      <c r="BV40" s="214"/>
      <c r="BW40" s="657">
        <f t="shared" si="2"/>
        <v>17</v>
      </c>
      <c r="BX40" s="657"/>
      <c r="BY40" s="658" t="str">
        <f>IF('各会計、関係団体の財政状況及び健全化判断比率'!B74="","",'各会計、関係団体の財政状況及び健全化判断比率'!B74)</f>
        <v>中巨摩地区広域事務組合（勤労青年センター事業特別会計）</v>
      </c>
      <c r="BZ40" s="658"/>
      <c r="CA40" s="658"/>
      <c r="CB40" s="658"/>
      <c r="CC40" s="658"/>
      <c r="CD40" s="658"/>
      <c r="CE40" s="658"/>
      <c r="CF40" s="658"/>
      <c r="CG40" s="658"/>
      <c r="CH40" s="658"/>
      <c r="CI40" s="658"/>
      <c r="CJ40" s="658"/>
      <c r="CK40" s="658"/>
      <c r="CL40" s="658"/>
      <c r="CM40" s="658"/>
      <c r="CN40" s="214"/>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11"/>
      <c r="DG40" s="659" t="str">
        <f>IF('各会計、関係団体の財政状況及び健全化判断比率'!BR13="","",'各会計、関係団体の財政状況及び健全化判断比率'!BR13)</f>
        <v/>
      </c>
      <c r="DH40" s="659"/>
      <c r="DI40" s="218"/>
      <c r="DJ40" s="186"/>
      <c r="DK40" s="186"/>
      <c r="DL40" s="186"/>
      <c r="DM40" s="186"/>
      <c r="DN40" s="186"/>
      <c r="DO40" s="186"/>
    </row>
    <row r="41" spans="1:119" ht="32.25" customHeight="1" x14ac:dyDescent="0.2">
      <c r="A41" s="187"/>
      <c r="B41" s="213"/>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4"/>
      <c r="U41" s="657" t="str">
        <f t="shared" si="4"/>
        <v/>
      </c>
      <c r="V41" s="657"/>
      <c r="W41" s="658"/>
      <c r="X41" s="658"/>
      <c r="Y41" s="658"/>
      <c r="Z41" s="658"/>
      <c r="AA41" s="658"/>
      <c r="AB41" s="658"/>
      <c r="AC41" s="658"/>
      <c r="AD41" s="658"/>
      <c r="AE41" s="658"/>
      <c r="AF41" s="658"/>
      <c r="AG41" s="658"/>
      <c r="AH41" s="658"/>
      <c r="AI41" s="658"/>
      <c r="AJ41" s="658"/>
      <c r="AK41" s="658"/>
      <c r="AL41" s="214"/>
      <c r="AM41" s="657" t="str">
        <f t="shared" si="0"/>
        <v/>
      </c>
      <c r="AN41" s="657"/>
      <c r="AO41" s="658"/>
      <c r="AP41" s="658"/>
      <c r="AQ41" s="658"/>
      <c r="AR41" s="658"/>
      <c r="AS41" s="658"/>
      <c r="AT41" s="658"/>
      <c r="AU41" s="658"/>
      <c r="AV41" s="658"/>
      <c r="AW41" s="658"/>
      <c r="AX41" s="658"/>
      <c r="AY41" s="658"/>
      <c r="AZ41" s="658"/>
      <c r="BA41" s="658"/>
      <c r="BB41" s="658"/>
      <c r="BC41" s="658"/>
      <c r="BD41" s="214"/>
      <c r="BE41" s="657" t="str">
        <f t="shared" si="1"/>
        <v/>
      </c>
      <c r="BF41" s="657"/>
      <c r="BG41" s="658"/>
      <c r="BH41" s="658"/>
      <c r="BI41" s="658"/>
      <c r="BJ41" s="658"/>
      <c r="BK41" s="658"/>
      <c r="BL41" s="658"/>
      <c r="BM41" s="658"/>
      <c r="BN41" s="658"/>
      <c r="BO41" s="658"/>
      <c r="BP41" s="658"/>
      <c r="BQ41" s="658"/>
      <c r="BR41" s="658"/>
      <c r="BS41" s="658"/>
      <c r="BT41" s="658"/>
      <c r="BU41" s="658"/>
      <c r="BV41" s="214"/>
      <c r="BW41" s="657">
        <f t="shared" si="2"/>
        <v>18</v>
      </c>
      <c r="BX41" s="657"/>
      <c r="BY41" s="658" t="str">
        <f>IF('各会計、関係団体の財政状況及び健全化判断比率'!B75="","",'各会計、関係団体の財政状況及び健全化判断比率'!B75)</f>
        <v>中巨摩地区広域事務組合（し尿処理事業特別会計）</v>
      </c>
      <c r="BZ41" s="658"/>
      <c r="CA41" s="658"/>
      <c r="CB41" s="658"/>
      <c r="CC41" s="658"/>
      <c r="CD41" s="658"/>
      <c r="CE41" s="658"/>
      <c r="CF41" s="658"/>
      <c r="CG41" s="658"/>
      <c r="CH41" s="658"/>
      <c r="CI41" s="658"/>
      <c r="CJ41" s="658"/>
      <c r="CK41" s="658"/>
      <c r="CL41" s="658"/>
      <c r="CM41" s="658"/>
      <c r="CN41" s="214"/>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11"/>
      <c r="DG41" s="659" t="str">
        <f>IF('各会計、関係団体の財政状況及び健全化判断比率'!BR14="","",'各会計、関係団体の財政状況及び健全化判断比率'!BR14)</f>
        <v/>
      </c>
      <c r="DH41" s="659"/>
      <c r="DI41" s="218"/>
      <c r="DJ41" s="186"/>
      <c r="DK41" s="186"/>
      <c r="DL41" s="186"/>
      <c r="DM41" s="186"/>
      <c r="DN41" s="186"/>
      <c r="DO41" s="186"/>
    </row>
    <row r="42" spans="1:119" ht="32.25" customHeight="1" x14ac:dyDescent="0.2">
      <c r="A42" s="186"/>
      <c r="B42" s="213"/>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4"/>
      <c r="U42" s="657" t="str">
        <f t="shared" si="4"/>
        <v/>
      </c>
      <c r="V42" s="657"/>
      <c r="W42" s="658"/>
      <c r="X42" s="658"/>
      <c r="Y42" s="658"/>
      <c r="Z42" s="658"/>
      <c r="AA42" s="658"/>
      <c r="AB42" s="658"/>
      <c r="AC42" s="658"/>
      <c r="AD42" s="658"/>
      <c r="AE42" s="658"/>
      <c r="AF42" s="658"/>
      <c r="AG42" s="658"/>
      <c r="AH42" s="658"/>
      <c r="AI42" s="658"/>
      <c r="AJ42" s="658"/>
      <c r="AK42" s="658"/>
      <c r="AL42" s="214"/>
      <c r="AM42" s="657" t="str">
        <f t="shared" si="0"/>
        <v/>
      </c>
      <c r="AN42" s="657"/>
      <c r="AO42" s="658"/>
      <c r="AP42" s="658"/>
      <c r="AQ42" s="658"/>
      <c r="AR42" s="658"/>
      <c r="AS42" s="658"/>
      <c r="AT42" s="658"/>
      <c r="AU42" s="658"/>
      <c r="AV42" s="658"/>
      <c r="AW42" s="658"/>
      <c r="AX42" s="658"/>
      <c r="AY42" s="658"/>
      <c r="AZ42" s="658"/>
      <c r="BA42" s="658"/>
      <c r="BB42" s="658"/>
      <c r="BC42" s="658"/>
      <c r="BD42" s="214"/>
      <c r="BE42" s="657" t="str">
        <f t="shared" si="1"/>
        <v/>
      </c>
      <c r="BF42" s="657"/>
      <c r="BG42" s="658"/>
      <c r="BH42" s="658"/>
      <c r="BI42" s="658"/>
      <c r="BJ42" s="658"/>
      <c r="BK42" s="658"/>
      <c r="BL42" s="658"/>
      <c r="BM42" s="658"/>
      <c r="BN42" s="658"/>
      <c r="BO42" s="658"/>
      <c r="BP42" s="658"/>
      <c r="BQ42" s="658"/>
      <c r="BR42" s="658"/>
      <c r="BS42" s="658"/>
      <c r="BT42" s="658"/>
      <c r="BU42" s="658"/>
      <c r="BV42" s="214"/>
      <c r="BW42" s="657">
        <f t="shared" si="2"/>
        <v>19</v>
      </c>
      <c r="BX42" s="657"/>
      <c r="BY42" s="658" t="str">
        <f>IF('各会計、関係団体の財政状況及び健全化判断比率'!B76="","",'各会計、関係団体の財政状況及び健全化判断比率'!B76)</f>
        <v>三郡衛生組合（一般会計）</v>
      </c>
      <c r="BZ42" s="658"/>
      <c r="CA42" s="658"/>
      <c r="CB42" s="658"/>
      <c r="CC42" s="658"/>
      <c r="CD42" s="658"/>
      <c r="CE42" s="658"/>
      <c r="CF42" s="658"/>
      <c r="CG42" s="658"/>
      <c r="CH42" s="658"/>
      <c r="CI42" s="658"/>
      <c r="CJ42" s="658"/>
      <c r="CK42" s="658"/>
      <c r="CL42" s="658"/>
      <c r="CM42" s="658"/>
      <c r="CN42" s="214"/>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1"/>
      <c r="DG42" s="659" t="str">
        <f>IF('各会計、関係団体の財政状況及び健全化判断比率'!BR15="","",'各会計、関係団体の財政状況及び健全化判断比率'!BR15)</f>
        <v/>
      </c>
      <c r="DH42" s="659"/>
      <c r="DI42" s="218"/>
      <c r="DJ42" s="186"/>
      <c r="DK42" s="186"/>
      <c r="DL42" s="186"/>
      <c r="DM42" s="186"/>
      <c r="DN42" s="186"/>
      <c r="DO42" s="186"/>
    </row>
    <row r="43" spans="1:119" ht="32.25" customHeight="1" x14ac:dyDescent="0.2">
      <c r="A43" s="186"/>
      <c r="B43" s="213"/>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4"/>
      <c r="U43" s="657" t="str">
        <f t="shared" si="4"/>
        <v/>
      </c>
      <c r="V43" s="657"/>
      <c r="W43" s="658"/>
      <c r="X43" s="658"/>
      <c r="Y43" s="658"/>
      <c r="Z43" s="658"/>
      <c r="AA43" s="658"/>
      <c r="AB43" s="658"/>
      <c r="AC43" s="658"/>
      <c r="AD43" s="658"/>
      <c r="AE43" s="658"/>
      <c r="AF43" s="658"/>
      <c r="AG43" s="658"/>
      <c r="AH43" s="658"/>
      <c r="AI43" s="658"/>
      <c r="AJ43" s="658"/>
      <c r="AK43" s="658"/>
      <c r="AL43" s="214"/>
      <c r="AM43" s="657" t="str">
        <f t="shared" si="0"/>
        <v/>
      </c>
      <c r="AN43" s="657"/>
      <c r="AO43" s="658"/>
      <c r="AP43" s="658"/>
      <c r="AQ43" s="658"/>
      <c r="AR43" s="658"/>
      <c r="AS43" s="658"/>
      <c r="AT43" s="658"/>
      <c r="AU43" s="658"/>
      <c r="AV43" s="658"/>
      <c r="AW43" s="658"/>
      <c r="AX43" s="658"/>
      <c r="AY43" s="658"/>
      <c r="AZ43" s="658"/>
      <c r="BA43" s="658"/>
      <c r="BB43" s="658"/>
      <c r="BC43" s="658"/>
      <c r="BD43" s="214"/>
      <c r="BE43" s="657" t="str">
        <f t="shared" si="1"/>
        <v/>
      </c>
      <c r="BF43" s="657"/>
      <c r="BG43" s="658"/>
      <c r="BH43" s="658"/>
      <c r="BI43" s="658"/>
      <c r="BJ43" s="658"/>
      <c r="BK43" s="658"/>
      <c r="BL43" s="658"/>
      <c r="BM43" s="658"/>
      <c r="BN43" s="658"/>
      <c r="BO43" s="658"/>
      <c r="BP43" s="658"/>
      <c r="BQ43" s="658"/>
      <c r="BR43" s="658"/>
      <c r="BS43" s="658"/>
      <c r="BT43" s="658"/>
      <c r="BU43" s="658"/>
      <c r="BV43" s="214"/>
      <c r="BW43" s="657">
        <f t="shared" si="2"/>
        <v>20</v>
      </c>
      <c r="BX43" s="657"/>
      <c r="BY43" s="658" t="str">
        <f>IF('各会計、関係団体の財政状況及び健全化判断比率'!B77="","",'各会計、関係団体の財政状況及び健全化判断比率'!B77)</f>
        <v>三郡衛生組合（し尿処理事業特別会計）</v>
      </c>
      <c r="BZ43" s="658"/>
      <c r="CA43" s="658"/>
      <c r="CB43" s="658"/>
      <c r="CC43" s="658"/>
      <c r="CD43" s="658"/>
      <c r="CE43" s="658"/>
      <c r="CF43" s="658"/>
      <c r="CG43" s="658"/>
      <c r="CH43" s="658"/>
      <c r="CI43" s="658"/>
      <c r="CJ43" s="658"/>
      <c r="CK43" s="658"/>
      <c r="CL43" s="658"/>
      <c r="CM43" s="658"/>
      <c r="CN43" s="214"/>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1"/>
      <c r="DG43" s="659" t="str">
        <f>IF('各会計、関係団体の財政状況及び健全化判断比率'!BR16="","",'各会計、関係団体の財政状況及び健全化判断比率'!BR16)</f>
        <v/>
      </c>
      <c r="DH43" s="659"/>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215</v>
      </c>
    </row>
    <row r="50" spans="5:5" x14ac:dyDescent="0.2">
      <c r="E50" s="188" t="s">
        <v>216</v>
      </c>
    </row>
    <row r="51" spans="5:5" x14ac:dyDescent="0.2">
      <c r="E51" s="188" t="s">
        <v>217</v>
      </c>
    </row>
    <row r="52" spans="5:5" x14ac:dyDescent="0.2">
      <c r="E52" s="188" t="s">
        <v>218</v>
      </c>
    </row>
    <row r="53" spans="5:5" x14ac:dyDescent="0.2"/>
    <row r="54" spans="5:5" x14ac:dyDescent="0.2"/>
    <row r="55" spans="5:5" x14ac:dyDescent="0.2"/>
    <row r="56" spans="5:5" x14ac:dyDescent="0.2"/>
  </sheetData>
  <sheetProtection algorithmName="SHA-512" hashValue="D5Q7ub3/KcDrQvgpxbyhe/JJ3vvDf/lPfn8PlyvDhK9UBF6EJPATtIB3Q9odWGLhjh5Nbw/MLXZFkvTsODRo6g==" saltValue="J1gQu4lMVxU3dcSCYV04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249" t="s">
        <v>582</v>
      </c>
      <c r="D34" s="1249"/>
      <c r="E34" s="1250"/>
      <c r="F34" s="32">
        <v>14.93</v>
      </c>
      <c r="G34" s="33">
        <v>6.74</v>
      </c>
      <c r="H34" s="33">
        <v>12.14</v>
      </c>
      <c r="I34" s="33">
        <v>9.4700000000000006</v>
      </c>
      <c r="J34" s="34">
        <v>14.6</v>
      </c>
      <c r="K34" s="22"/>
      <c r="L34" s="22"/>
      <c r="M34" s="22"/>
      <c r="N34" s="22"/>
      <c r="O34" s="22"/>
      <c r="P34" s="22"/>
    </row>
    <row r="35" spans="1:16" ht="39" customHeight="1" x14ac:dyDescent="0.2">
      <c r="A35" s="22"/>
      <c r="B35" s="35"/>
      <c r="C35" s="1243" t="s">
        <v>583</v>
      </c>
      <c r="D35" s="1244"/>
      <c r="E35" s="1245"/>
      <c r="F35" s="36">
        <v>10.52</v>
      </c>
      <c r="G35" s="37">
        <v>4.6399999999999997</v>
      </c>
      <c r="H35" s="37">
        <v>4.6900000000000004</v>
      </c>
      <c r="I35" s="37">
        <v>5.17</v>
      </c>
      <c r="J35" s="38">
        <v>4.7699999999999996</v>
      </c>
      <c r="K35" s="22"/>
      <c r="L35" s="22"/>
      <c r="M35" s="22"/>
      <c r="N35" s="22"/>
      <c r="O35" s="22"/>
      <c r="P35" s="22"/>
    </row>
    <row r="36" spans="1:16" ht="39" customHeight="1" x14ac:dyDescent="0.2">
      <c r="A36" s="22"/>
      <c r="B36" s="35"/>
      <c r="C36" s="1243" t="s">
        <v>584</v>
      </c>
      <c r="D36" s="1244"/>
      <c r="E36" s="1245"/>
      <c r="F36" s="36">
        <v>0.44</v>
      </c>
      <c r="G36" s="37">
        <v>0.4</v>
      </c>
      <c r="H36" s="37">
        <v>0.56000000000000005</v>
      </c>
      <c r="I36" s="37">
        <v>0.52</v>
      </c>
      <c r="J36" s="38">
        <v>0.86</v>
      </c>
      <c r="K36" s="22"/>
      <c r="L36" s="22"/>
      <c r="M36" s="22"/>
      <c r="N36" s="22"/>
      <c r="O36" s="22"/>
      <c r="P36" s="22"/>
    </row>
    <row r="37" spans="1:16" ht="39" customHeight="1" x14ac:dyDescent="0.2">
      <c r="A37" s="22"/>
      <c r="B37" s="35"/>
      <c r="C37" s="1243" t="s">
        <v>585</v>
      </c>
      <c r="D37" s="1244"/>
      <c r="E37" s="1245"/>
      <c r="F37" s="36">
        <v>0.96</v>
      </c>
      <c r="G37" s="37">
        <v>1.99</v>
      </c>
      <c r="H37" s="37">
        <v>1.73</v>
      </c>
      <c r="I37" s="37">
        <v>0.67</v>
      </c>
      <c r="J37" s="38">
        <v>0.62</v>
      </c>
      <c r="K37" s="22"/>
      <c r="L37" s="22"/>
      <c r="M37" s="22"/>
      <c r="N37" s="22"/>
      <c r="O37" s="22"/>
      <c r="P37" s="22"/>
    </row>
    <row r="38" spans="1:16" ht="39" customHeight="1" x14ac:dyDescent="0.2">
      <c r="A38" s="22"/>
      <c r="B38" s="35"/>
      <c r="C38" s="1243" t="s">
        <v>586</v>
      </c>
      <c r="D38" s="1244"/>
      <c r="E38" s="1245"/>
      <c r="F38" s="36">
        <v>0.17</v>
      </c>
      <c r="G38" s="37">
        <v>0.22</v>
      </c>
      <c r="H38" s="37">
        <v>0.37</v>
      </c>
      <c r="I38" s="37">
        <v>0.47</v>
      </c>
      <c r="J38" s="38">
        <v>0.55000000000000004</v>
      </c>
      <c r="K38" s="22"/>
      <c r="L38" s="22"/>
      <c r="M38" s="22"/>
      <c r="N38" s="22"/>
      <c r="O38" s="22"/>
      <c r="P38" s="22"/>
    </row>
    <row r="39" spans="1:16" ht="39" customHeight="1" x14ac:dyDescent="0.2">
      <c r="A39" s="22"/>
      <c r="B39" s="35"/>
      <c r="C39" s="1243" t="s">
        <v>587</v>
      </c>
      <c r="D39" s="1244"/>
      <c r="E39" s="1245"/>
      <c r="F39" s="36">
        <v>0.11</v>
      </c>
      <c r="G39" s="37">
        <v>0.2</v>
      </c>
      <c r="H39" s="37">
        <v>0.11</v>
      </c>
      <c r="I39" s="37">
        <v>0.21</v>
      </c>
      <c r="J39" s="38">
        <v>0.45</v>
      </c>
      <c r="K39" s="22"/>
      <c r="L39" s="22"/>
      <c r="M39" s="22"/>
      <c r="N39" s="22"/>
      <c r="O39" s="22"/>
      <c r="P39" s="22"/>
    </row>
    <row r="40" spans="1:16" ht="39" customHeight="1" x14ac:dyDescent="0.2">
      <c r="A40" s="22"/>
      <c r="B40" s="35"/>
      <c r="C40" s="1243" t="s">
        <v>588</v>
      </c>
      <c r="D40" s="1244"/>
      <c r="E40" s="1245"/>
      <c r="F40" s="36">
        <v>0.02</v>
      </c>
      <c r="G40" s="37">
        <v>1.53</v>
      </c>
      <c r="H40" s="37">
        <v>0.36</v>
      </c>
      <c r="I40" s="37">
        <v>0.02</v>
      </c>
      <c r="J40" s="38">
        <v>0.42</v>
      </c>
      <c r="K40" s="22"/>
      <c r="L40" s="22"/>
      <c r="M40" s="22"/>
      <c r="N40" s="22"/>
      <c r="O40" s="22"/>
      <c r="P40" s="22"/>
    </row>
    <row r="41" spans="1:16" ht="39" customHeight="1" x14ac:dyDescent="0.2">
      <c r="A41" s="22"/>
      <c r="B41" s="35"/>
      <c r="C41" s="1243" t="s">
        <v>589</v>
      </c>
      <c r="D41" s="1244"/>
      <c r="E41" s="1245"/>
      <c r="F41" s="36">
        <v>0.22</v>
      </c>
      <c r="G41" s="37">
        <v>0.15</v>
      </c>
      <c r="H41" s="37">
        <v>0.06</v>
      </c>
      <c r="I41" s="37">
        <v>0.12</v>
      </c>
      <c r="J41" s="38">
        <v>0.22</v>
      </c>
      <c r="K41" s="22"/>
      <c r="L41" s="22"/>
      <c r="M41" s="22"/>
      <c r="N41" s="22"/>
      <c r="O41" s="22"/>
      <c r="P41" s="22"/>
    </row>
    <row r="42" spans="1:16" ht="39" customHeight="1" x14ac:dyDescent="0.2">
      <c r="A42" s="22"/>
      <c r="B42" s="39"/>
      <c r="C42" s="1243" t="s">
        <v>590</v>
      </c>
      <c r="D42" s="1244"/>
      <c r="E42" s="1245"/>
      <c r="F42" s="36" t="s">
        <v>533</v>
      </c>
      <c r="G42" s="37" t="s">
        <v>533</v>
      </c>
      <c r="H42" s="37" t="s">
        <v>533</v>
      </c>
      <c r="I42" s="37" t="s">
        <v>533</v>
      </c>
      <c r="J42" s="38" t="s">
        <v>533</v>
      </c>
      <c r="K42" s="22"/>
      <c r="L42" s="22"/>
      <c r="M42" s="22"/>
      <c r="N42" s="22"/>
      <c r="O42" s="22"/>
      <c r="P42" s="22"/>
    </row>
    <row r="43" spans="1:16" ht="39" customHeight="1" thickBot="1" x14ac:dyDescent="0.25">
      <c r="A43" s="22"/>
      <c r="B43" s="40"/>
      <c r="C43" s="1246" t="s">
        <v>591</v>
      </c>
      <c r="D43" s="1247"/>
      <c r="E43" s="1248"/>
      <c r="F43" s="41">
        <v>0.01</v>
      </c>
      <c r="G43" s="42">
        <v>0.01</v>
      </c>
      <c r="H43" s="42">
        <v>0.01</v>
      </c>
      <c r="I43" s="42">
        <v>0.01</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i82sXIbrACx8O+vhnnXwSJlspFuFaJQ1szZyvP1baGixiGtRZ4EV3VqL8PwGp28HRQNvPpsEvAZ+InNtd1bXg==" saltValue="5YXlkQEcu3CuQkOOJx7/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251" t="s">
        <v>11</v>
      </c>
      <c r="C45" s="1252"/>
      <c r="D45" s="58"/>
      <c r="E45" s="1257" t="s">
        <v>12</v>
      </c>
      <c r="F45" s="1257"/>
      <c r="G45" s="1257"/>
      <c r="H45" s="1257"/>
      <c r="I45" s="1257"/>
      <c r="J45" s="1258"/>
      <c r="K45" s="59">
        <v>1323</v>
      </c>
      <c r="L45" s="60">
        <v>1284</v>
      </c>
      <c r="M45" s="60">
        <v>1237</v>
      </c>
      <c r="N45" s="60">
        <v>1226</v>
      </c>
      <c r="O45" s="61">
        <v>1259</v>
      </c>
      <c r="P45" s="48"/>
      <c r="Q45" s="48"/>
      <c r="R45" s="48"/>
      <c r="S45" s="48"/>
      <c r="T45" s="48"/>
      <c r="U45" s="48"/>
    </row>
    <row r="46" spans="1:21" ht="30.75" customHeight="1" x14ac:dyDescent="0.2">
      <c r="A46" s="48"/>
      <c r="B46" s="1253"/>
      <c r="C46" s="1254"/>
      <c r="D46" s="62"/>
      <c r="E46" s="1259" t="s">
        <v>13</v>
      </c>
      <c r="F46" s="1259"/>
      <c r="G46" s="1259"/>
      <c r="H46" s="1259"/>
      <c r="I46" s="1259"/>
      <c r="J46" s="1260"/>
      <c r="K46" s="63" t="s">
        <v>533</v>
      </c>
      <c r="L46" s="64" t="s">
        <v>533</v>
      </c>
      <c r="M46" s="64" t="s">
        <v>533</v>
      </c>
      <c r="N46" s="64" t="s">
        <v>533</v>
      </c>
      <c r="O46" s="65" t="s">
        <v>533</v>
      </c>
      <c r="P46" s="48"/>
      <c r="Q46" s="48"/>
      <c r="R46" s="48"/>
      <c r="S46" s="48"/>
      <c r="T46" s="48"/>
      <c r="U46" s="48"/>
    </row>
    <row r="47" spans="1:21" ht="30.75" customHeight="1" x14ac:dyDescent="0.2">
      <c r="A47" s="48"/>
      <c r="B47" s="1253"/>
      <c r="C47" s="1254"/>
      <c r="D47" s="62"/>
      <c r="E47" s="1259" t="s">
        <v>14</v>
      </c>
      <c r="F47" s="1259"/>
      <c r="G47" s="1259"/>
      <c r="H47" s="1259"/>
      <c r="I47" s="1259"/>
      <c r="J47" s="1260"/>
      <c r="K47" s="63" t="s">
        <v>533</v>
      </c>
      <c r="L47" s="64" t="s">
        <v>533</v>
      </c>
      <c r="M47" s="64" t="s">
        <v>533</v>
      </c>
      <c r="N47" s="64" t="s">
        <v>533</v>
      </c>
      <c r="O47" s="65" t="s">
        <v>533</v>
      </c>
      <c r="P47" s="48"/>
      <c r="Q47" s="48"/>
      <c r="R47" s="48"/>
      <c r="S47" s="48"/>
      <c r="T47" s="48"/>
      <c r="U47" s="48"/>
    </row>
    <row r="48" spans="1:21" ht="30.75" customHeight="1" x14ac:dyDescent="0.2">
      <c r="A48" s="48"/>
      <c r="B48" s="1253"/>
      <c r="C48" s="1254"/>
      <c r="D48" s="62"/>
      <c r="E48" s="1259" t="s">
        <v>15</v>
      </c>
      <c r="F48" s="1259"/>
      <c r="G48" s="1259"/>
      <c r="H48" s="1259"/>
      <c r="I48" s="1259"/>
      <c r="J48" s="1260"/>
      <c r="K48" s="63">
        <v>751</v>
      </c>
      <c r="L48" s="64">
        <v>731</v>
      </c>
      <c r="M48" s="64">
        <v>797</v>
      </c>
      <c r="N48" s="64">
        <v>741</v>
      </c>
      <c r="O48" s="65">
        <v>603</v>
      </c>
      <c r="P48" s="48"/>
      <c r="Q48" s="48"/>
      <c r="R48" s="48"/>
      <c r="S48" s="48"/>
      <c r="T48" s="48"/>
      <c r="U48" s="48"/>
    </row>
    <row r="49" spans="1:21" ht="30.75" customHeight="1" x14ac:dyDescent="0.2">
      <c r="A49" s="48"/>
      <c r="B49" s="1253"/>
      <c r="C49" s="1254"/>
      <c r="D49" s="62"/>
      <c r="E49" s="1259" t="s">
        <v>16</v>
      </c>
      <c r="F49" s="1259"/>
      <c r="G49" s="1259"/>
      <c r="H49" s="1259"/>
      <c r="I49" s="1259"/>
      <c r="J49" s="1260"/>
      <c r="K49" s="63">
        <v>39</v>
      </c>
      <c r="L49" s="64">
        <v>52</v>
      </c>
      <c r="M49" s="64">
        <v>52</v>
      </c>
      <c r="N49" s="64">
        <v>61</v>
      </c>
      <c r="O49" s="65">
        <v>74</v>
      </c>
      <c r="P49" s="48"/>
      <c r="Q49" s="48"/>
      <c r="R49" s="48"/>
      <c r="S49" s="48"/>
      <c r="T49" s="48"/>
      <c r="U49" s="48"/>
    </row>
    <row r="50" spans="1:21" ht="30.75" customHeight="1" x14ac:dyDescent="0.2">
      <c r="A50" s="48"/>
      <c r="B50" s="1253"/>
      <c r="C50" s="1254"/>
      <c r="D50" s="62"/>
      <c r="E50" s="1259" t="s">
        <v>17</v>
      </c>
      <c r="F50" s="1259"/>
      <c r="G50" s="1259"/>
      <c r="H50" s="1259"/>
      <c r="I50" s="1259"/>
      <c r="J50" s="1260"/>
      <c r="K50" s="63">
        <v>20</v>
      </c>
      <c r="L50" s="64">
        <v>19</v>
      </c>
      <c r="M50" s="64">
        <v>17</v>
      </c>
      <c r="N50" s="64">
        <v>14</v>
      </c>
      <c r="O50" s="65">
        <v>13</v>
      </c>
      <c r="P50" s="48"/>
      <c r="Q50" s="48"/>
      <c r="R50" s="48"/>
      <c r="S50" s="48"/>
      <c r="T50" s="48"/>
      <c r="U50" s="48"/>
    </row>
    <row r="51" spans="1:21" ht="30.75" customHeight="1" x14ac:dyDescent="0.2">
      <c r="A51" s="48"/>
      <c r="B51" s="1255"/>
      <c r="C51" s="1256"/>
      <c r="D51" s="66"/>
      <c r="E51" s="1259" t="s">
        <v>18</v>
      </c>
      <c r="F51" s="1259"/>
      <c r="G51" s="1259"/>
      <c r="H51" s="1259"/>
      <c r="I51" s="1259"/>
      <c r="J51" s="1260"/>
      <c r="K51" s="63" t="s">
        <v>533</v>
      </c>
      <c r="L51" s="64" t="s">
        <v>533</v>
      </c>
      <c r="M51" s="64" t="s">
        <v>533</v>
      </c>
      <c r="N51" s="64" t="s">
        <v>533</v>
      </c>
      <c r="O51" s="65">
        <v>0</v>
      </c>
      <c r="P51" s="48"/>
      <c r="Q51" s="48"/>
      <c r="R51" s="48"/>
      <c r="S51" s="48"/>
      <c r="T51" s="48"/>
      <c r="U51" s="48"/>
    </row>
    <row r="52" spans="1:21" ht="30.75" customHeight="1" x14ac:dyDescent="0.2">
      <c r="A52" s="48"/>
      <c r="B52" s="1261" t="s">
        <v>19</v>
      </c>
      <c r="C52" s="1262"/>
      <c r="D52" s="66"/>
      <c r="E52" s="1259" t="s">
        <v>20</v>
      </c>
      <c r="F52" s="1259"/>
      <c r="G52" s="1259"/>
      <c r="H52" s="1259"/>
      <c r="I52" s="1259"/>
      <c r="J52" s="1260"/>
      <c r="K52" s="63">
        <v>1399</v>
      </c>
      <c r="L52" s="64">
        <v>1422</v>
      </c>
      <c r="M52" s="64">
        <v>1431</v>
      </c>
      <c r="N52" s="64">
        <v>1451</v>
      </c>
      <c r="O52" s="65">
        <v>1349</v>
      </c>
      <c r="P52" s="48"/>
      <c r="Q52" s="48"/>
      <c r="R52" s="48"/>
      <c r="S52" s="48"/>
      <c r="T52" s="48"/>
      <c r="U52" s="48"/>
    </row>
    <row r="53" spans="1:21" ht="30.75" customHeight="1" thickBot="1" x14ac:dyDescent="0.25">
      <c r="A53" s="48"/>
      <c r="B53" s="1263" t="s">
        <v>21</v>
      </c>
      <c r="C53" s="1264"/>
      <c r="D53" s="67"/>
      <c r="E53" s="1265" t="s">
        <v>22</v>
      </c>
      <c r="F53" s="1265"/>
      <c r="G53" s="1265"/>
      <c r="H53" s="1265"/>
      <c r="I53" s="1265"/>
      <c r="J53" s="1266"/>
      <c r="K53" s="68">
        <v>734</v>
      </c>
      <c r="L53" s="69">
        <v>664</v>
      </c>
      <c r="M53" s="69">
        <v>672</v>
      </c>
      <c r="N53" s="69">
        <v>591</v>
      </c>
      <c r="O53" s="70">
        <v>600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5">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267" t="s">
        <v>25</v>
      </c>
      <c r="C57" s="1268"/>
      <c r="D57" s="1271" t="s">
        <v>26</v>
      </c>
      <c r="E57" s="1272"/>
      <c r="F57" s="1272"/>
      <c r="G57" s="1272"/>
      <c r="H57" s="1272"/>
      <c r="I57" s="1272"/>
      <c r="J57" s="1273"/>
      <c r="K57" s="83" t="s">
        <v>598</v>
      </c>
      <c r="L57" s="386" t="s">
        <v>598</v>
      </c>
      <c r="M57" s="84" t="s">
        <v>533</v>
      </c>
      <c r="N57" s="84" t="s">
        <v>533</v>
      </c>
      <c r="O57" s="85" t="s">
        <v>533</v>
      </c>
    </row>
    <row r="58" spans="1:21" ht="31.5" customHeight="1" thickBot="1" x14ac:dyDescent="0.25">
      <c r="B58" s="1269"/>
      <c r="C58" s="1270"/>
      <c r="D58" s="1274" t="s">
        <v>27</v>
      </c>
      <c r="E58" s="1275"/>
      <c r="F58" s="1275"/>
      <c r="G58" s="1275"/>
      <c r="H58" s="1275"/>
      <c r="I58" s="1275"/>
      <c r="J58" s="1276"/>
      <c r="K58" s="86" t="s">
        <v>598</v>
      </c>
      <c r="L58" s="87" t="s">
        <v>533</v>
      </c>
      <c r="M58" s="87" t="s">
        <v>533</v>
      </c>
      <c r="N58" s="87" t="s">
        <v>533</v>
      </c>
      <c r="O58" s="88" t="s">
        <v>533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XHuRZsUjH0q5v3sZhdDBog5fVBZ2qfh+cHGuG3UGNtmvWB2Ek+2D0HO8Xy6iexRmQsztC6UNCr4VqYOUOxAw==" saltValue="K2RVmPdcgVaHCNq8vf6G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575</v>
      </c>
      <c r="J40" s="100" t="s">
        <v>576</v>
      </c>
      <c r="K40" s="100" t="s">
        <v>577</v>
      </c>
      <c r="L40" s="100" t="s">
        <v>578</v>
      </c>
      <c r="M40" s="101" t="s">
        <v>579</v>
      </c>
    </row>
    <row r="41" spans="2:13" ht="27.75" customHeight="1" x14ac:dyDescent="0.2">
      <c r="B41" s="1277" t="s">
        <v>30</v>
      </c>
      <c r="C41" s="1278"/>
      <c r="D41" s="102"/>
      <c r="E41" s="1283" t="s">
        <v>31</v>
      </c>
      <c r="F41" s="1283"/>
      <c r="G41" s="1283"/>
      <c r="H41" s="1284"/>
      <c r="I41" s="103">
        <v>13467</v>
      </c>
      <c r="J41" s="104">
        <v>13149</v>
      </c>
      <c r="K41" s="104">
        <v>13914</v>
      </c>
      <c r="L41" s="104">
        <v>16301</v>
      </c>
      <c r="M41" s="105">
        <v>17068</v>
      </c>
    </row>
    <row r="42" spans="2:13" ht="27.75" customHeight="1" x14ac:dyDescent="0.2">
      <c r="B42" s="1279"/>
      <c r="C42" s="1280"/>
      <c r="D42" s="106"/>
      <c r="E42" s="1285" t="s">
        <v>32</v>
      </c>
      <c r="F42" s="1285"/>
      <c r="G42" s="1285"/>
      <c r="H42" s="1286"/>
      <c r="I42" s="107">
        <v>205</v>
      </c>
      <c r="J42" s="108">
        <v>187</v>
      </c>
      <c r="K42" s="108">
        <v>171</v>
      </c>
      <c r="L42" s="108">
        <v>157</v>
      </c>
      <c r="M42" s="109">
        <v>145</v>
      </c>
    </row>
    <row r="43" spans="2:13" ht="27.75" customHeight="1" x14ac:dyDescent="0.2">
      <c r="B43" s="1279"/>
      <c r="C43" s="1280"/>
      <c r="D43" s="106"/>
      <c r="E43" s="1285" t="s">
        <v>33</v>
      </c>
      <c r="F43" s="1285"/>
      <c r="G43" s="1285"/>
      <c r="H43" s="1286"/>
      <c r="I43" s="107">
        <v>8726</v>
      </c>
      <c r="J43" s="108">
        <v>8283</v>
      </c>
      <c r="K43" s="108">
        <v>8025</v>
      </c>
      <c r="L43" s="108">
        <v>7763</v>
      </c>
      <c r="M43" s="109">
        <v>7315</v>
      </c>
    </row>
    <row r="44" spans="2:13" ht="27.75" customHeight="1" x14ac:dyDescent="0.2">
      <c r="B44" s="1279"/>
      <c r="C44" s="1280"/>
      <c r="D44" s="106"/>
      <c r="E44" s="1285" t="s">
        <v>34</v>
      </c>
      <c r="F44" s="1285"/>
      <c r="G44" s="1285"/>
      <c r="H44" s="1286"/>
      <c r="I44" s="107">
        <v>629</v>
      </c>
      <c r="J44" s="108">
        <v>663</v>
      </c>
      <c r="K44" s="108">
        <v>675</v>
      </c>
      <c r="L44" s="108">
        <v>704</v>
      </c>
      <c r="M44" s="109">
        <v>668</v>
      </c>
    </row>
    <row r="45" spans="2:13" ht="27.75" customHeight="1" x14ac:dyDescent="0.2">
      <c r="B45" s="1279"/>
      <c r="C45" s="1280"/>
      <c r="D45" s="106"/>
      <c r="E45" s="1285" t="s">
        <v>35</v>
      </c>
      <c r="F45" s="1285"/>
      <c r="G45" s="1285"/>
      <c r="H45" s="1286"/>
      <c r="I45" s="107">
        <v>610</v>
      </c>
      <c r="J45" s="108">
        <v>633</v>
      </c>
      <c r="K45" s="108">
        <v>622</v>
      </c>
      <c r="L45" s="108">
        <v>575</v>
      </c>
      <c r="M45" s="109">
        <v>700</v>
      </c>
    </row>
    <row r="46" spans="2:13" ht="27.75" customHeight="1" x14ac:dyDescent="0.2">
      <c r="B46" s="1279"/>
      <c r="C46" s="1280"/>
      <c r="D46" s="110"/>
      <c r="E46" s="1285" t="s">
        <v>36</v>
      </c>
      <c r="F46" s="1285"/>
      <c r="G46" s="1285"/>
      <c r="H46" s="1286"/>
      <c r="I46" s="107">
        <v>12</v>
      </c>
      <c r="J46" s="108">
        <v>9</v>
      </c>
      <c r="K46" s="108">
        <v>7</v>
      </c>
      <c r="L46" s="108">
        <v>5</v>
      </c>
      <c r="M46" s="109">
        <v>4</v>
      </c>
    </row>
    <row r="47" spans="2:13" ht="27.75" customHeight="1" x14ac:dyDescent="0.2">
      <c r="B47" s="1279"/>
      <c r="C47" s="1280"/>
      <c r="D47" s="111"/>
      <c r="E47" s="1287" t="s">
        <v>37</v>
      </c>
      <c r="F47" s="1288"/>
      <c r="G47" s="1288"/>
      <c r="H47" s="1289"/>
      <c r="I47" s="107" t="s">
        <v>533</v>
      </c>
      <c r="J47" s="108" t="s">
        <v>533</v>
      </c>
      <c r="K47" s="108" t="s">
        <v>533</v>
      </c>
      <c r="L47" s="108" t="s">
        <v>533</v>
      </c>
      <c r="M47" s="109" t="s">
        <v>533</v>
      </c>
    </row>
    <row r="48" spans="2:13" ht="27.75" customHeight="1" x14ac:dyDescent="0.2">
      <c r="B48" s="1279"/>
      <c r="C48" s="1280"/>
      <c r="D48" s="106"/>
      <c r="E48" s="1285" t="s">
        <v>38</v>
      </c>
      <c r="F48" s="1285"/>
      <c r="G48" s="1285"/>
      <c r="H48" s="1286"/>
      <c r="I48" s="107" t="s">
        <v>533</v>
      </c>
      <c r="J48" s="108" t="s">
        <v>533</v>
      </c>
      <c r="K48" s="108" t="s">
        <v>533</v>
      </c>
      <c r="L48" s="108" t="s">
        <v>533</v>
      </c>
      <c r="M48" s="109" t="s">
        <v>533</v>
      </c>
    </row>
    <row r="49" spans="2:13" ht="27.75" customHeight="1" x14ac:dyDescent="0.2">
      <c r="B49" s="1281"/>
      <c r="C49" s="1282"/>
      <c r="D49" s="106"/>
      <c r="E49" s="1285" t="s">
        <v>39</v>
      </c>
      <c r="F49" s="1285"/>
      <c r="G49" s="1285"/>
      <c r="H49" s="1286"/>
      <c r="I49" s="107" t="s">
        <v>533</v>
      </c>
      <c r="J49" s="108" t="s">
        <v>533</v>
      </c>
      <c r="K49" s="108" t="s">
        <v>533</v>
      </c>
      <c r="L49" s="108" t="s">
        <v>533</v>
      </c>
      <c r="M49" s="109" t="s">
        <v>533</v>
      </c>
    </row>
    <row r="50" spans="2:13" ht="27.75" customHeight="1" x14ac:dyDescent="0.2">
      <c r="B50" s="1290" t="s">
        <v>40</v>
      </c>
      <c r="C50" s="1291"/>
      <c r="D50" s="112"/>
      <c r="E50" s="1285" t="s">
        <v>41</v>
      </c>
      <c r="F50" s="1285"/>
      <c r="G50" s="1285"/>
      <c r="H50" s="1286"/>
      <c r="I50" s="107">
        <v>5206</v>
      </c>
      <c r="J50" s="108">
        <v>5775</v>
      </c>
      <c r="K50" s="108">
        <v>5540</v>
      </c>
      <c r="L50" s="108">
        <v>5571</v>
      </c>
      <c r="M50" s="109">
        <v>5423</v>
      </c>
    </row>
    <row r="51" spans="2:13" ht="27.75" customHeight="1" x14ac:dyDescent="0.2">
      <c r="B51" s="1279"/>
      <c r="C51" s="1280"/>
      <c r="D51" s="106"/>
      <c r="E51" s="1285" t="s">
        <v>42</v>
      </c>
      <c r="F51" s="1285"/>
      <c r="G51" s="1285"/>
      <c r="H51" s="1286"/>
      <c r="I51" s="107">
        <v>166</v>
      </c>
      <c r="J51" s="108">
        <v>147</v>
      </c>
      <c r="K51" s="108">
        <v>130</v>
      </c>
      <c r="L51" s="108">
        <v>206</v>
      </c>
      <c r="M51" s="109">
        <v>266</v>
      </c>
    </row>
    <row r="52" spans="2:13" ht="27.75" customHeight="1" x14ac:dyDescent="0.2">
      <c r="B52" s="1281"/>
      <c r="C52" s="1282"/>
      <c r="D52" s="106"/>
      <c r="E52" s="1285" t="s">
        <v>43</v>
      </c>
      <c r="F52" s="1285"/>
      <c r="G52" s="1285"/>
      <c r="H52" s="1286"/>
      <c r="I52" s="107">
        <v>16216</v>
      </c>
      <c r="J52" s="108">
        <v>15878</v>
      </c>
      <c r="K52" s="108">
        <v>16280</v>
      </c>
      <c r="L52" s="108">
        <v>17673</v>
      </c>
      <c r="M52" s="109">
        <v>17933</v>
      </c>
    </row>
    <row r="53" spans="2:13" ht="27.75" customHeight="1" thickBot="1" x14ac:dyDescent="0.25">
      <c r="B53" s="1292" t="s">
        <v>44</v>
      </c>
      <c r="C53" s="1293"/>
      <c r="D53" s="113"/>
      <c r="E53" s="1294" t="s">
        <v>45</v>
      </c>
      <c r="F53" s="1294"/>
      <c r="G53" s="1294"/>
      <c r="H53" s="1295"/>
      <c r="I53" s="114">
        <v>2062</v>
      </c>
      <c r="J53" s="115">
        <v>1124</v>
      </c>
      <c r="K53" s="115">
        <v>1463</v>
      </c>
      <c r="L53" s="115">
        <v>2054</v>
      </c>
      <c r="M53" s="116">
        <v>2278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QNpCG+7RDpJLSnSCxyRXa8Q+5QsEm3hZxu7m70o3HtMIjPtClajH/bopedCWY5iL1UePSeM2tiJqdGzCy6RhQ==" saltValue="ZzEwQSo1wzZdKmDnm8sG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577</v>
      </c>
      <c r="G54" s="125" t="s">
        <v>578</v>
      </c>
      <c r="H54" s="126" t="s">
        <v>579</v>
      </c>
    </row>
    <row r="55" spans="2:8" ht="52.5" customHeight="1" x14ac:dyDescent="0.2">
      <c r="B55" s="127"/>
      <c r="C55" s="1304" t="s">
        <v>48</v>
      </c>
      <c r="D55" s="1304"/>
      <c r="E55" s="1305"/>
      <c r="F55" s="128">
        <v>3124</v>
      </c>
      <c r="G55" s="128">
        <v>2916</v>
      </c>
      <c r="H55" s="129">
        <v>2593</v>
      </c>
    </row>
    <row r="56" spans="2:8" ht="52.5" customHeight="1" x14ac:dyDescent="0.2">
      <c r="B56" s="130"/>
      <c r="C56" s="1306" t="s">
        <v>49</v>
      </c>
      <c r="D56" s="1306"/>
      <c r="E56" s="1307"/>
      <c r="F56" s="131">
        <v>395</v>
      </c>
      <c r="G56" s="131">
        <v>396</v>
      </c>
      <c r="H56" s="132">
        <v>396</v>
      </c>
    </row>
    <row r="57" spans="2:8" ht="53.25" customHeight="1" x14ac:dyDescent="0.2">
      <c r="B57" s="130"/>
      <c r="C57" s="1308" t="s">
        <v>50</v>
      </c>
      <c r="D57" s="1308"/>
      <c r="E57" s="1309"/>
      <c r="F57" s="133">
        <v>3168</v>
      </c>
      <c r="G57" s="133">
        <v>3280</v>
      </c>
      <c r="H57" s="134">
        <v>3347</v>
      </c>
    </row>
    <row r="58" spans="2:8" ht="45.75" customHeight="1" x14ac:dyDescent="0.2">
      <c r="B58" s="135"/>
      <c r="C58" s="1296" t="s">
        <v>623</v>
      </c>
      <c r="D58" s="1297"/>
      <c r="E58" s="1298"/>
      <c r="F58" s="136">
        <v>1737</v>
      </c>
      <c r="G58" s="136">
        <v>1728</v>
      </c>
      <c r="H58" s="137">
        <v>1710</v>
      </c>
    </row>
    <row r="59" spans="2:8" ht="45.75" customHeight="1" x14ac:dyDescent="0.2">
      <c r="B59" s="135"/>
      <c r="C59" s="1296" t="s">
        <v>624</v>
      </c>
      <c r="D59" s="1297"/>
      <c r="E59" s="1298"/>
      <c r="F59" s="136">
        <v>1029</v>
      </c>
      <c r="G59" s="136">
        <v>735</v>
      </c>
      <c r="H59" s="137">
        <v>731</v>
      </c>
    </row>
    <row r="60" spans="2:8" ht="45.75" customHeight="1" x14ac:dyDescent="0.2">
      <c r="B60" s="135"/>
      <c r="C60" s="1296" t="s">
        <v>625</v>
      </c>
      <c r="D60" s="1297"/>
      <c r="E60" s="1298"/>
      <c r="F60" s="136" t="s">
        <v>599</v>
      </c>
      <c r="G60" s="136">
        <v>336</v>
      </c>
      <c r="H60" s="137">
        <v>270</v>
      </c>
    </row>
    <row r="61" spans="2:8" ht="45.75" customHeight="1" x14ac:dyDescent="0.2">
      <c r="B61" s="135"/>
      <c r="C61" s="1296" t="s">
        <v>626</v>
      </c>
      <c r="D61" s="1297"/>
      <c r="E61" s="1298"/>
      <c r="F61" s="136">
        <v>246</v>
      </c>
      <c r="G61" s="136">
        <v>246</v>
      </c>
      <c r="H61" s="137">
        <v>246</v>
      </c>
    </row>
    <row r="62" spans="2:8" ht="45.75" customHeight="1" thickBot="1" x14ac:dyDescent="0.25">
      <c r="B62" s="138"/>
      <c r="C62" s="1299" t="s">
        <v>627</v>
      </c>
      <c r="D62" s="1300"/>
      <c r="E62" s="1301"/>
      <c r="F62" s="139" t="s">
        <v>628</v>
      </c>
      <c r="G62" s="139">
        <v>69</v>
      </c>
      <c r="H62" s="140">
        <v>205</v>
      </c>
    </row>
    <row r="63" spans="2:8" ht="52.5" customHeight="1" thickBot="1" x14ac:dyDescent="0.25">
      <c r="B63" s="141"/>
      <c r="C63" s="1302" t="s">
        <v>51</v>
      </c>
      <c r="D63" s="1302"/>
      <c r="E63" s="1303"/>
      <c r="F63" s="142">
        <v>6687</v>
      </c>
      <c r="G63" s="142">
        <v>6592</v>
      </c>
      <c r="H63" s="143">
        <v>6337</v>
      </c>
    </row>
    <row r="64" spans="2:8" ht="15" customHeight="1" x14ac:dyDescent="0.2"/>
  </sheetData>
  <sheetProtection algorithmName="SHA-512" hashValue="EIzc/QDSMKDnqd3+vP9faGMCzv5HY7FviPkMvojX3Tvhx76y4CEB4TZe6aWxLyY/hBzpKO+TDRPZArdmjgm7FQ==" saltValue="8uCJqh4z92XwqXdhLhc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9" customWidth="1"/>
    <col min="2" max="107" width="2.44140625" style="389" customWidth="1"/>
    <col min="108" max="108" width="6.109375" style="397" customWidth="1"/>
    <col min="109" max="109" width="5.88671875" style="396" customWidth="1"/>
    <col min="110" max="110" width="19.109375" style="389" hidden="1"/>
    <col min="111" max="115" width="12.6640625" style="389" hidden="1"/>
    <col min="116" max="349" width="8.6640625" style="389" hidden="1"/>
    <col min="350" max="355" width="14.88671875" style="389" hidden="1"/>
    <col min="356" max="357" width="15.88671875" style="389" hidden="1"/>
    <col min="358" max="363" width="16.109375" style="389" hidden="1"/>
    <col min="364" max="364" width="6.109375" style="389" hidden="1"/>
    <col min="365" max="365" width="3" style="389" hidden="1"/>
    <col min="366" max="605" width="8.6640625" style="389" hidden="1"/>
    <col min="606" max="611" width="14.88671875" style="389" hidden="1"/>
    <col min="612" max="613" width="15.88671875" style="389" hidden="1"/>
    <col min="614" max="619" width="16.109375" style="389" hidden="1"/>
    <col min="620" max="620" width="6.109375" style="389" hidden="1"/>
    <col min="621" max="621" width="3" style="389" hidden="1"/>
    <col min="622" max="861" width="8.6640625" style="389" hidden="1"/>
    <col min="862" max="867" width="14.88671875" style="389" hidden="1"/>
    <col min="868" max="869" width="15.88671875" style="389" hidden="1"/>
    <col min="870" max="875" width="16.109375" style="389" hidden="1"/>
    <col min="876" max="876" width="6.109375" style="389" hidden="1"/>
    <col min="877" max="877" width="3" style="389" hidden="1"/>
    <col min="878" max="1117" width="8.6640625" style="389" hidden="1"/>
    <col min="1118" max="1123" width="14.88671875" style="389" hidden="1"/>
    <col min="1124" max="1125" width="15.88671875" style="389" hidden="1"/>
    <col min="1126" max="1131" width="16.109375" style="389" hidden="1"/>
    <col min="1132" max="1132" width="6.109375" style="389" hidden="1"/>
    <col min="1133" max="1133" width="3" style="389" hidden="1"/>
    <col min="1134" max="1373" width="8.6640625" style="389" hidden="1"/>
    <col min="1374" max="1379" width="14.88671875" style="389" hidden="1"/>
    <col min="1380" max="1381" width="15.88671875" style="389" hidden="1"/>
    <col min="1382" max="1387" width="16.109375" style="389" hidden="1"/>
    <col min="1388" max="1388" width="6.109375" style="389" hidden="1"/>
    <col min="1389" max="1389" width="3" style="389" hidden="1"/>
    <col min="1390" max="1629" width="8.6640625" style="389" hidden="1"/>
    <col min="1630" max="1635" width="14.88671875" style="389" hidden="1"/>
    <col min="1636" max="1637" width="15.88671875" style="389" hidden="1"/>
    <col min="1638" max="1643" width="16.109375" style="389" hidden="1"/>
    <col min="1644" max="1644" width="6.109375" style="389" hidden="1"/>
    <col min="1645" max="1645" width="3" style="389" hidden="1"/>
    <col min="1646" max="1885" width="8.6640625" style="389" hidden="1"/>
    <col min="1886" max="1891" width="14.88671875" style="389" hidden="1"/>
    <col min="1892" max="1893" width="15.88671875" style="389" hidden="1"/>
    <col min="1894" max="1899" width="16.109375" style="389" hidden="1"/>
    <col min="1900" max="1900" width="6.109375" style="389" hidden="1"/>
    <col min="1901" max="1901" width="3" style="389" hidden="1"/>
    <col min="1902" max="2141" width="8.6640625" style="389" hidden="1"/>
    <col min="2142" max="2147" width="14.88671875" style="389" hidden="1"/>
    <col min="2148" max="2149" width="15.88671875" style="389" hidden="1"/>
    <col min="2150" max="2155" width="16.109375" style="389" hidden="1"/>
    <col min="2156" max="2156" width="6.109375" style="389" hidden="1"/>
    <col min="2157" max="2157" width="3" style="389" hidden="1"/>
    <col min="2158" max="2397" width="8.6640625" style="389" hidden="1"/>
    <col min="2398" max="2403" width="14.88671875" style="389" hidden="1"/>
    <col min="2404" max="2405" width="15.88671875" style="389" hidden="1"/>
    <col min="2406" max="2411" width="16.109375" style="389" hidden="1"/>
    <col min="2412" max="2412" width="6.109375" style="389" hidden="1"/>
    <col min="2413" max="2413" width="3" style="389" hidden="1"/>
    <col min="2414" max="2653" width="8.6640625" style="389" hidden="1"/>
    <col min="2654" max="2659" width="14.88671875" style="389" hidden="1"/>
    <col min="2660" max="2661" width="15.88671875" style="389" hidden="1"/>
    <col min="2662" max="2667" width="16.109375" style="389" hidden="1"/>
    <col min="2668" max="2668" width="6.109375" style="389" hidden="1"/>
    <col min="2669" max="2669" width="3" style="389" hidden="1"/>
    <col min="2670" max="2909" width="8.6640625" style="389" hidden="1"/>
    <col min="2910" max="2915" width="14.88671875" style="389" hidden="1"/>
    <col min="2916" max="2917" width="15.88671875" style="389" hidden="1"/>
    <col min="2918" max="2923" width="16.109375" style="389" hidden="1"/>
    <col min="2924" max="2924" width="6.109375" style="389" hidden="1"/>
    <col min="2925" max="2925" width="3" style="389" hidden="1"/>
    <col min="2926" max="3165" width="8.6640625" style="389" hidden="1"/>
    <col min="3166" max="3171" width="14.88671875" style="389" hidden="1"/>
    <col min="3172" max="3173" width="15.88671875" style="389" hidden="1"/>
    <col min="3174" max="3179" width="16.109375" style="389" hidden="1"/>
    <col min="3180" max="3180" width="6.109375" style="389" hidden="1"/>
    <col min="3181" max="3181" width="3" style="389" hidden="1"/>
    <col min="3182" max="3421" width="8.6640625" style="389" hidden="1"/>
    <col min="3422" max="3427" width="14.88671875" style="389" hidden="1"/>
    <col min="3428" max="3429" width="15.88671875" style="389" hidden="1"/>
    <col min="3430" max="3435" width="16.109375" style="389" hidden="1"/>
    <col min="3436" max="3436" width="6.109375" style="389" hidden="1"/>
    <col min="3437" max="3437" width="3" style="389" hidden="1"/>
    <col min="3438" max="3677" width="8.6640625" style="389" hidden="1"/>
    <col min="3678" max="3683" width="14.88671875" style="389" hidden="1"/>
    <col min="3684" max="3685" width="15.88671875" style="389" hidden="1"/>
    <col min="3686" max="3691" width="16.109375" style="389" hidden="1"/>
    <col min="3692" max="3692" width="6.109375" style="389" hidden="1"/>
    <col min="3693" max="3693" width="3" style="389" hidden="1"/>
    <col min="3694" max="3933" width="8.6640625" style="389" hidden="1"/>
    <col min="3934" max="3939" width="14.88671875" style="389" hidden="1"/>
    <col min="3940" max="3941" width="15.88671875" style="389" hidden="1"/>
    <col min="3942" max="3947" width="16.109375" style="389" hidden="1"/>
    <col min="3948" max="3948" width="6.109375" style="389" hidden="1"/>
    <col min="3949" max="3949" width="3" style="389" hidden="1"/>
    <col min="3950" max="4189" width="8.6640625" style="389" hidden="1"/>
    <col min="4190" max="4195" width="14.88671875" style="389" hidden="1"/>
    <col min="4196" max="4197" width="15.88671875" style="389" hidden="1"/>
    <col min="4198" max="4203" width="16.109375" style="389" hidden="1"/>
    <col min="4204" max="4204" width="6.109375" style="389" hidden="1"/>
    <col min="4205" max="4205" width="3" style="389" hidden="1"/>
    <col min="4206" max="4445" width="8.6640625" style="389" hidden="1"/>
    <col min="4446" max="4451" width="14.88671875" style="389" hidden="1"/>
    <col min="4452" max="4453" width="15.88671875" style="389" hidden="1"/>
    <col min="4454" max="4459" width="16.109375" style="389" hidden="1"/>
    <col min="4460" max="4460" width="6.109375" style="389" hidden="1"/>
    <col min="4461" max="4461" width="3" style="389" hidden="1"/>
    <col min="4462" max="4701" width="8.6640625" style="389" hidden="1"/>
    <col min="4702" max="4707" width="14.88671875" style="389" hidden="1"/>
    <col min="4708" max="4709" width="15.88671875" style="389" hidden="1"/>
    <col min="4710" max="4715" width="16.109375" style="389" hidden="1"/>
    <col min="4716" max="4716" width="6.109375" style="389" hidden="1"/>
    <col min="4717" max="4717" width="3" style="389" hidden="1"/>
    <col min="4718" max="4957" width="8.6640625" style="389" hidden="1"/>
    <col min="4958" max="4963" width="14.88671875" style="389" hidden="1"/>
    <col min="4964" max="4965" width="15.88671875" style="389" hidden="1"/>
    <col min="4966" max="4971" width="16.109375" style="389" hidden="1"/>
    <col min="4972" max="4972" width="6.109375" style="389" hidden="1"/>
    <col min="4973" max="4973" width="3" style="389" hidden="1"/>
    <col min="4974" max="5213" width="8.6640625" style="389" hidden="1"/>
    <col min="5214" max="5219" width="14.88671875" style="389" hidden="1"/>
    <col min="5220" max="5221" width="15.88671875" style="389" hidden="1"/>
    <col min="5222" max="5227" width="16.109375" style="389" hidden="1"/>
    <col min="5228" max="5228" width="6.109375" style="389" hidden="1"/>
    <col min="5229" max="5229" width="3" style="389" hidden="1"/>
    <col min="5230" max="5469" width="8.6640625" style="389" hidden="1"/>
    <col min="5470" max="5475" width="14.88671875" style="389" hidden="1"/>
    <col min="5476" max="5477" width="15.88671875" style="389" hidden="1"/>
    <col min="5478" max="5483" width="16.109375" style="389" hidden="1"/>
    <col min="5484" max="5484" width="6.109375" style="389" hidden="1"/>
    <col min="5485" max="5485" width="3" style="389" hidden="1"/>
    <col min="5486" max="5725" width="8.6640625" style="389" hidden="1"/>
    <col min="5726" max="5731" width="14.88671875" style="389" hidden="1"/>
    <col min="5732" max="5733" width="15.88671875" style="389" hidden="1"/>
    <col min="5734" max="5739" width="16.109375" style="389" hidden="1"/>
    <col min="5740" max="5740" width="6.109375" style="389" hidden="1"/>
    <col min="5741" max="5741" width="3" style="389" hidden="1"/>
    <col min="5742" max="5981" width="8.6640625" style="389" hidden="1"/>
    <col min="5982" max="5987" width="14.88671875" style="389" hidden="1"/>
    <col min="5988" max="5989" width="15.88671875" style="389" hidden="1"/>
    <col min="5990" max="5995" width="16.109375" style="389" hidden="1"/>
    <col min="5996" max="5996" width="6.109375" style="389" hidden="1"/>
    <col min="5997" max="5997" width="3" style="389" hidden="1"/>
    <col min="5998" max="6237" width="8.6640625" style="389" hidden="1"/>
    <col min="6238" max="6243" width="14.88671875" style="389" hidden="1"/>
    <col min="6244" max="6245" width="15.88671875" style="389" hidden="1"/>
    <col min="6246" max="6251" width="16.109375" style="389" hidden="1"/>
    <col min="6252" max="6252" width="6.109375" style="389" hidden="1"/>
    <col min="6253" max="6253" width="3" style="389" hidden="1"/>
    <col min="6254" max="6493" width="8.6640625" style="389" hidden="1"/>
    <col min="6494" max="6499" width="14.88671875" style="389" hidden="1"/>
    <col min="6500" max="6501" width="15.88671875" style="389" hidden="1"/>
    <col min="6502" max="6507" width="16.109375" style="389" hidden="1"/>
    <col min="6508" max="6508" width="6.109375" style="389" hidden="1"/>
    <col min="6509" max="6509" width="3" style="389" hidden="1"/>
    <col min="6510" max="6749" width="8.6640625" style="389" hidden="1"/>
    <col min="6750" max="6755" width="14.88671875" style="389" hidden="1"/>
    <col min="6756" max="6757" width="15.88671875" style="389" hidden="1"/>
    <col min="6758" max="6763" width="16.109375" style="389" hidden="1"/>
    <col min="6764" max="6764" width="6.109375" style="389" hidden="1"/>
    <col min="6765" max="6765" width="3" style="389" hidden="1"/>
    <col min="6766" max="7005" width="8.6640625" style="389" hidden="1"/>
    <col min="7006" max="7011" width="14.88671875" style="389" hidden="1"/>
    <col min="7012" max="7013" width="15.88671875" style="389" hidden="1"/>
    <col min="7014" max="7019" width="16.109375" style="389" hidden="1"/>
    <col min="7020" max="7020" width="6.109375" style="389" hidden="1"/>
    <col min="7021" max="7021" width="3" style="389" hidden="1"/>
    <col min="7022" max="7261" width="8.6640625" style="389" hidden="1"/>
    <col min="7262" max="7267" width="14.88671875" style="389" hidden="1"/>
    <col min="7268" max="7269" width="15.88671875" style="389" hidden="1"/>
    <col min="7270" max="7275" width="16.109375" style="389" hidden="1"/>
    <col min="7276" max="7276" width="6.109375" style="389" hidden="1"/>
    <col min="7277" max="7277" width="3" style="389" hidden="1"/>
    <col min="7278" max="7517" width="8.6640625" style="389" hidden="1"/>
    <col min="7518" max="7523" width="14.88671875" style="389" hidden="1"/>
    <col min="7524" max="7525" width="15.88671875" style="389" hidden="1"/>
    <col min="7526" max="7531" width="16.109375" style="389" hidden="1"/>
    <col min="7532" max="7532" width="6.109375" style="389" hidden="1"/>
    <col min="7533" max="7533" width="3" style="389" hidden="1"/>
    <col min="7534" max="7773" width="8.6640625" style="389" hidden="1"/>
    <col min="7774" max="7779" width="14.88671875" style="389" hidden="1"/>
    <col min="7780" max="7781" width="15.88671875" style="389" hidden="1"/>
    <col min="7782" max="7787" width="16.109375" style="389" hidden="1"/>
    <col min="7788" max="7788" width="6.109375" style="389" hidden="1"/>
    <col min="7789" max="7789" width="3" style="389" hidden="1"/>
    <col min="7790" max="8029" width="8.6640625" style="389" hidden="1"/>
    <col min="8030" max="8035" width="14.88671875" style="389" hidden="1"/>
    <col min="8036" max="8037" width="15.88671875" style="389" hidden="1"/>
    <col min="8038" max="8043" width="16.109375" style="389" hidden="1"/>
    <col min="8044" max="8044" width="6.109375" style="389" hidden="1"/>
    <col min="8045" max="8045" width="3" style="389" hidden="1"/>
    <col min="8046" max="8285" width="8.6640625" style="389" hidden="1"/>
    <col min="8286" max="8291" width="14.88671875" style="389" hidden="1"/>
    <col min="8292" max="8293" width="15.88671875" style="389" hidden="1"/>
    <col min="8294" max="8299" width="16.109375" style="389" hidden="1"/>
    <col min="8300" max="8300" width="6.109375" style="389" hidden="1"/>
    <col min="8301" max="8301" width="3" style="389" hidden="1"/>
    <col min="8302" max="8541" width="8.6640625" style="389" hidden="1"/>
    <col min="8542" max="8547" width="14.88671875" style="389" hidden="1"/>
    <col min="8548" max="8549" width="15.88671875" style="389" hidden="1"/>
    <col min="8550" max="8555" width="16.109375" style="389" hidden="1"/>
    <col min="8556" max="8556" width="6.109375" style="389" hidden="1"/>
    <col min="8557" max="8557" width="3" style="389" hidden="1"/>
    <col min="8558" max="8797" width="8.6640625" style="389" hidden="1"/>
    <col min="8798" max="8803" width="14.88671875" style="389" hidden="1"/>
    <col min="8804" max="8805" width="15.88671875" style="389" hidden="1"/>
    <col min="8806" max="8811" width="16.109375" style="389" hidden="1"/>
    <col min="8812" max="8812" width="6.109375" style="389" hidden="1"/>
    <col min="8813" max="8813" width="3" style="389" hidden="1"/>
    <col min="8814" max="9053" width="8.6640625" style="389" hidden="1"/>
    <col min="9054" max="9059" width="14.88671875" style="389" hidden="1"/>
    <col min="9060" max="9061" width="15.88671875" style="389" hidden="1"/>
    <col min="9062" max="9067" width="16.109375" style="389" hidden="1"/>
    <col min="9068" max="9068" width="6.109375" style="389" hidden="1"/>
    <col min="9069" max="9069" width="3" style="389" hidden="1"/>
    <col min="9070" max="9309" width="8.6640625" style="389" hidden="1"/>
    <col min="9310" max="9315" width="14.88671875" style="389" hidden="1"/>
    <col min="9316" max="9317" width="15.88671875" style="389" hidden="1"/>
    <col min="9318" max="9323" width="16.109375" style="389" hidden="1"/>
    <col min="9324" max="9324" width="6.109375" style="389" hidden="1"/>
    <col min="9325" max="9325" width="3" style="389" hidden="1"/>
    <col min="9326" max="9565" width="8.6640625" style="389" hidden="1"/>
    <col min="9566" max="9571" width="14.88671875" style="389" hidden="1"/>
    <col min="9572" max="9573" width="15.88671875" style="389" hidden="1"/>
    <col min="9574" max="9579" width="16.109375" style="389" hidden="1"/>
    <col min="9580" max="9580" width="6.109375" style="389" hidden="1"/>
    <col min="9581" max="9581" width="3" style="389" hidden="1"/>
    <col min="9582" max="9821" width="8.6640625" style="389" hidden="1"/>
    <col min="9822" max="9827" width="14.88671875" style="389" hidden="1"/>
    <col min="9828" max="9829" width="15.88671875" style="389" hidden="1"/>
    <col min="9830" max="9835" width="16.109375" style="389" hidden="1"/>
    <col min="9836" max="9836" width="6.109375" style="389" hidden="1"/>
    <col min="9837" max="9837" width="3" style="389" hidden="1"/>
    <col min="9838" max="10077" width="8.6640625" style="389" hidden="1"/>
    <col min="10078" max="10083" width="14.88671875" style="389" hidden="1"/>
    <col min="10084" max="10085" width="15.88671875" style="389" hidden="1"/>
    <col min="10086" max="10091" width="16.109375" style="389" hidden="1"/>
    <col min="10092" max="10092" width="6.109375" style="389" hidden="1"/>
    <col min="10093" max="10093" width="3" style="389" hidden="1"/>
    <col min="10094" max="10333" width="8.6640625" style="389" hidden="1"/>
    <col min="10334" max="10339" width="14.88671875" style="389" hidden="1"/>
    <col min="10340" max="10341" width="15.88671875" style="389" hidden="1"/>
    <col min="10342" max="10347" width="16.109375" style="389" hidden="1"/>
    <col min="10348" max="10348" width="6.109375" style="389" hidden="1"/>
    <col min="10349" max="10349" width="3" style="389" hidden="1"/>
    <col min="10350" max="10589" width="8.6640625" style="389" hidden="1"/>
    <col min="10590" max="10595" width="14.88671875" style="389" hidden="1"/>
    <col min="10596" max="10597" width="15.88671875" style="389" hidden="1"/>
    <col min="10598" max="10603" width="16.109375" style="389" hidden="1"/>
    <col min="10604" max="10604" width="6.109375" style="389" hidden="1"/>
    <col min="10605" max="10605" width="3" style="389" hidden="1"/>
    <col min="10606" max="10845" width="8.6640625" style="389" hidden="1"/>
    <col min="10846" max="10851" width="14.88671875" style="389" hidden="1"/>
    <col min="10852" max="10853" width="15.88671875" style="389" hidden="1"/>
    <col min="10854" max="10859" width="16.109375" style="389" hidden="1"/>
    <col min="10860" max="10860" width="6.109375" style="389" hidden="1"/>
    <col min="10861" max="10861" width="3" style="389" hidden="1"/>
    <col min="10862" max="11101" width="8.6640625" style="389" hidden="1"/>
    <col min="11102" max="11107" width="14.88671875" style="389" hidden="1"/>
    <col min="11108" max="11109" width="15.88671875" style="389" hidden="1"/>
    <col min="11110" max="11115" width="16.109375" style="389" hidden="1"/>
    <col min="11116" max="11116" width="6.109375" style="389" hidden="1"/>
    <col min="11117" max="11117" width="3" style="389" hidden="1"/>
    <col min="11118" max="11357" width="8.6640625" style="389" hidden="1"/>
    <col min="11358" max="11363" width="14.88671875" style="389" hidden="1"/>
    <col min="11364" max="11365" width="15.88671875" style="389" hidden="1"/>
    <col min="11366" max="11371" width="16.109375" style="389" hidden="1"/>
    <col min="11372" max="11372" width="6.109375" style="389" hidden="1"/>
    <col min="11373" max="11373" width="3" style="389" hidden="1"/>
    <col min="11374" max="11613" width="8.6640625" style="389" hidden="1"/>
    <col min="11614" max="11619" width="14.88671875" style="389" hidden="1"/>
    <col min="11620" max="11621" width="15.88671875" style="389" hidden="1"/>
    <col min="11622" max="11627" width="16.109375" style="389" hidden="1"/>
    <col min="11628" max="11628" width="6.109375" style="389" hidden="1"/>
    <col min="11629" max="11629" width="3" style="389" hidden="1"/>
    <col min="11630" max="11869" width="8.6640625" style="389" hidden="1"/>
    <col min="11870" max="11875" width="14.88671875" style="389" hidden="1"/>
    <col min="11876" max="11877" width="15.88671875" style="389" hidden="1"/>
    <col min="11878" max="11883" width="16.109375" style="389" hidden="1"/>
    <col min="11884" max="11884" width="6.109375" style="389" hidden="1"/>
    <col min="11885" max="11885" width="3" style="389" hidden="1"/>
    <col min="11886" max="12125" width="8.6640625" style="389" hidden="1"/>
    <col min="12126" max="12131" width="14.88671875" style="389" hidden="1"/>
    <col min="12132" max="12133" width="15.88671875" style="389" hidden="1"/>
    <col min="12134" max="12139" width="16.109375" style="389" hidden="1"/>
    <col min="12140" max="12140" width="6.109375" style="389" hidden="1"/>
    <col min="12141" max="12141" width="3" style="389" hidden="1"/>
    <col min="12142" max="12381" width="8.6640625" style="389" hidden="1"/>
    <col min="12382" max="12387" width="14.88671875" style="389" hidden="1"/>
    <col min="12388" max="12389" width="15.88671875" style="389" hidden="1"/>
    <col min="12390" max="12395" width="16.109375" style="389" hidden="1"/>
    <col min="12396" max="12396" width="6.109375" style="389" hidden="1"/>
    <col min="12397" max="12397" width="3" style="389" hidden="1"/>
    <col min="12398" max="12637" width="8.6640625" style="389" hidden="1"/>
    <col min="12638" max="12643" width="14.88671875" style="389" hidden="1"/>
    <col min="12644" max="12645" width="15.88671875" style="389" hidden="1"/>
    <col min="12646" max="12651" width="16.109375" style="389" hidden="1"/>
    <col min="12652" max="12652" width="6.109375" style="389" hidden="1"/>
    <col min="12653" max="12653" width="3" style="389" hidden="1"/>
    <col min="12654" max="12893" width="8.6640625" style="389" hidden="1"/>
    <col min="12894" max="12899" width="14.88671875" style="389" hidden="1"/>
    <col min="12900" max="12901" width="15.88671875" style="389" hidden="1"/>
    <col min="12902" max="12907" width="16.109375" style="389" hidden="1"/>
    <col min="12908" max="12908" width="6.109375" style="389" hidden="1"/>
    <col min="12909" max="12909" width="3" style="389" hidden="1"/>
    <col min="12910" max="13149" width="8.6640625" style="389" hidden="1"/>
    <col min="13150" max="13155" width="14.88671875" style="389" hidden="1"/>
    <col min="13156" max="13157" width="15.88671875" style="389" hidden="1"/>
    <col min="13158" max="13163" width="16.109375" style="389" hidden="1"/>
    <col min="13164" max="13164" width="6.109375" style="389" hidden="1"/>
    <col min="13165" max="13165" width="3" style="389" hidden="1"/>
    <col min="13166" max="13405" width="8.6640625" style="389" hidden="1"/>
    <col min="13406" max="13411" width="14.88671875" style="389" hidden="1"/>
    <col min="13412" max="13413" width="15.88671875" style="389" hidden="1"/>
    <col min="13414" max="13419" width="16.109375" style="389" hidden="1"/>
    <col min="13420" max="13420" width="6.109375" style="389" hidden="1"/>
    <col min="13421" max="13421" width="3" style="389" hidden="1"/>
    <col min="13422" max="13661" width="8.6640625" style="389" hidden="1"/>
    <col min="13662" max="13667" width="14.88671875" style="389" hidden="1"/>
    <col min="13668" max="13669" width="15.88671875" style="389" hidden="1"/>
    <col min="13670" max="13675" width="16.109375" style="389" hidden="1"/>
    <col min="13676" max="13676" width="6.109375" style="389" hidden="1"/>
    <col min="13677" max="13677" width="3" style="389" hidden="1"/>
    <col min="13678" max="13917" width="8.6640625" style="389" hidden="1"/>
    <col min="13918" max="13923" width="14.88671875" style="389" hidden="1"/>
    <col min="13924" max="13925" width="15.88671875" style="389" hidden="1"/>
    <col min="13926" max="13931" width="16.109375" style="389" hidden="1"/>
    <col min="13932" max="13932" width="6.109375" style="389" hidden="1"/>
    <col min="13933" max="13933" width="3" style="389" hidden="1"/>
    <col min="13934" max="14173" width="8.6640625" style="389" hidden="1"/>
    <col min="14174" max="14179" width="14.88671875" style="389" hidden="1"/>
    <col min="14180" max="14181" width="15.88671875" style="389" hidden="1"/>
    <col min="14182" max="14187" width="16.109375" style="389" hidden="1"/>
    <col min="14188" max="14188" width="6.109375" style="389" hidden="1"/>
    <col min="14189" max="14189" width="3" style="389" hidden="1"/>
    <col min="14190" max="14429" width="8.6640625" style="389" hidden="1"/>
    <col min="14430" max="14435" width="14.88671875" style="389" hidden="1"/>
    <col min="14436" max="14437" width="15.88671875" style="389" hidden="1"/>
    <col min="14438" max="14443" width="16.109375" style="389" hidden="1"/>
    <col min="14444" max="14444" width="6.109375" style="389" hidden="1"/>
    <col min="14445" max="14445" width="3" style="389" hidden="1"/>
    <col min="14446" max="14685" width="8.6640625" style="389" hidden="1"/>
    <col min="14686" max="14691" width="14.88671875" style="389" hidden="1"/>
    <col min="14692" max="14693" width="15.88671875" style="389" hidden="1"/>
    <col min="14694" max="14699" width="16.109375" style="389" hidden="1"/>
    <col min="14700" max="14700" width="6.109375" style="389" hidden="1"/>
    <col min="14701" max="14701" width="3" style="389" hidden="1"/>
    <col min="14702" max="14941" width="8.6640625" style="389" hidden="1"/>
    <col min="14942" max="14947" width="14.88671875" style="389" hidden="1"/>
    <col min="14948" max="14949" width="15.88671875" style="389" hidden="1"/>
    <col min="14950" max="14955" width="16.109375" style="389" hidden="1"/>
    <col min="14956" max="14956" width="6.109375" style="389" hidden="1"/>
    <col min="14957" max="14957" width="3" style="389" hidden="1"/>
    <col min="14958" max="15197" width="8.6640625" style="389" hidden="1"/>
    <col min="15198" max="15203" width="14.88671875" style="389" hidden="1"/>
    <col min="15204" max="15205" width="15.88671875" style="389" hidden="1"/>
    <col min="15206" max="15211" width="16.109375" style="389" hidden="1"/>
    <col min="15212" max="15212" width="6.109375" style="389" hidden="1"/>
    <col min="15213" max="15213" width="3" style="389" hidden="1"/>
    <col min="15214" max="15453" width="8.6640625" style="389" hidden="1"/>
    <col min="15454" max="15459" width="14.88671875" style="389" hidden="1"/>
    <col min="15460" max="15461" width="15.88671875" style="389" hidden="1"/>
    <col min="15462" max="15467" width="16.109375" style="389" hidden="1"/>
    <col min="15468" max="15468" width="6.109375" style="389" hidden="1"/>
    <col min="15469" max="15469" width="3" style="389" hidden="1"/>
    <col min="15470" max="15709" width="8.6640625" style="389" hidden="1"/>
    <col min="15710" max="15715" width="14.88671875" style="389" hidden="1"/>
    <col min="15716" max="15717" width="15.88671875" style="389" hidden="1"/>
    <col min="15718" max="15723" width="16.109375" style="389" hidden="1"/>
    <col min="15724" max="15724" width="6.109375" style="389" hidden="1"/>
    <col min="15725" max="15725" width="3" style="389" hidden="1"/>
    <col min="15726" max="15965" width="8.6640625" style="389" hidden="1"/>
    <col min="15966" max="15971" width="14.88671875" style="389" hidden="1"/>
    <col min="15972" max="15973" width="15.88671875" style="389" hidden="1"/>
    <col min="15974" max="15979" width="16.109375" style="389" hidden="1"/>
    <col min="15980" max="15980" width="6.109375" style="389" hidden="1"/>
    <col min="15981" max="15981" width="3" style="389" hidden="1"/>
    <col min="15982" max="16221" width="8.6640625" style="389" hidden="1"/>
    <col min="16222" max="16227" width="14.88671875" style="389" hidden="1"/>
    <col min="16228" max="16229" width="15.88671875" style="389" hidden="1"/>
    <col min="16230" max="16235" width="16.109375" style="389" hidden="1"/>
    <col min="16236" max="16236" width="6.109375" style="389" hidden="1"/>
    <col min="16237" max="16237" width="3" style="389" hidden="1"/>
    <col min="16238" max="16384" width="8.66406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ht="13.2"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ht="13.2"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ht="13.2"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9"/>
      <c r="DE19" s="389"/>
    </row>
    <row r="20" spans="1:351" ht="13.2" x14ac:dyDescent="0.2">
      <c r="DD20" s="389"/>
      <c r="DE20" s="389"/>
    </row>
    <row r="21" spans="1:351" ht="16.2"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2" x14ac:dyDescent="0.2">
      <c r="B22" s="396"/>
      <c r="MM22" s="395"/>
    </row>
    <row r="23" spans="1:351" ht="13.2" x14ac:dyDescent="0.2">
      <c r="B23" s="396"/>
    </row>
    <row r="24" spans="1:351" ht="13.2" x14ac:dyDescent="0.2">
      <c r="B24" s="396"/>
    </row>
    <row r="25" spans="1:351" ht="13.2" x14ac:dyDescent="0.2">
      <c r="B25" s="396"/>
    </row>
    <row r="26" spans="1:351" ht="13.2" x14ac:dyDescent="0.2">
      <c r="B26" s="396"/>
    </row>
    <row r="27" spans="1:351" ht="13.2" x14ac:dyDescent="0.2">
      <c r="B27" s="396"/>
    </row>
    <row r="28" spans="1:351" ht="13.2" x14ac:dyDescent="0.2">
      <c r="B28" s="396"/>
    </row>
    <row r="29" spans="1:351" ht="13.2" x14ac:dyDescent="0.2">
      <c r="B29" s="396"/>
    </row>
    <row r="30" spans="1:351" ht="13.2" x14ac:dyDescent="0.2">
      <c r="B30" s="396"/>
    </row>
    <row r="31" spans="1:351" ht="13.2" x14ac:dyDescent="0.2">
      <c r="B31" s="396"/>
    </row>
    <row r="32" spans="1:351" ht="13.2" x14ac:dyDescent="0.2">
      <c r="B32" s="396"/>
    </row>
    <row r="33" spans="2:109" ht="13.2" x14ac:dyDescent="0.2">
      <c r="B33" s="396"/>
    </row>
    <row r="34" spans="2:109" ht="13.2" x14ac:dyDescent="0.2">
      <c r="B34" s="396"/>
    </row>
    <row r="35" spans="2:109" ht="13.2" x14ac:dyDescent="0.2">
      <c r="B35" s="396"/>
    </row>
    <row r="36" spans="2:109" ht="13.2" x14ac:dyDescent="0.2">
      <c r="B36" s="396"/>
    </row>
    <row r="37" spans="2:109" ht="13.2" x14ac:dyDescent="0.2">
      <c r="B37" s="396"/>
    </row>
    <row r="38" spans="2:109" ht="13.2" x14ac:dyDescent="0.2">
      <c r="B38" s="396"/>
    </row>
    <row r="39" spans="2:109" ht="13.2"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2" x14ac:dyDescent="0.2">
      <c r="B40" s="401"/>
      <c r="DD40" s="401"/>
      <c r="DE40" s="389"/>
    </row>
    <row r="41" spans="2:109" ht="16.2" x14ac:dyDescent="0.2">
      <c r="B41" s="402" t="s">
        <v>630</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2" x14ac:dyDescent="0.2">
      <c r="B42" s="396"/>
      <c r="G42" s="403"/>
      <c r="I42" s="404"/>
      <c r="J42" s="404"/>
      <c r="K42" s="404"/>
      <c r="AM42" s="403"/>
      <c r="AN42" s="403" t="s">
        <v>631</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18" t="s">
        <v>639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2" x14ac:dyDescent="0.2">
      <c r="B49" s="396"/>
      <c r="AN49" s="389" t="s">
        <v>632</v>
      </c>
    </row>
    <row r="50" spans="1:109" ht="13.2" x14ac:dyDescent="0.2">
      <c r="B50" s="396"/>
      <c r="G50" s="1310"/>
      <c r="H50" s="1310"/>
      <c r="I50" s="1310"/>
      <c r="J50" s="1310"/>
      <c r="K50" s="406"/>
      <c r="L50" s="406"/>
      <c r="M50" s="407"/>
      <c r="N50" s="407"/>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575</v>
      </c>
      <c r="BQ50" s="1316"/>
      <c r="BR50" s="1316"/>
      <c r="BS50" s="1316"/>
      <c r="BT50" s="1316"/>
      <c r="BU50" s="1316"/>
      <c r="BV50" s="1316"/>
      <c r="BW50" s="1316"/>
      <c r="BX50" s="1316" t="s">
        <v>576</v>
      </c>
      <c r="BY50" s="1316"/>
      <c r="BZ50" s="1316"/>
      <c r="CA50" s="1316"/>
      <c r="CB50" s="1316"/>
      <c r="CC50" s="1316"/>
      <c r="CD50" s="1316"/>
      <c r="CE50" s="1316"/>
      <c r="CF50" s="1316" t="s">
        <v>577</v>
      </c>
      <c r="CG50" s="1316"/>
      <c r="CH50" s="1316"/>
      <c r="CI50" s="1316"/>
      <c r="CJ50" s="1316"/>
      <c r="CK50" s="1316"/>
      <c r="CL50" s="1316"/>
      <c r="CM50" s="1316"/>
      <c r="CN50" s="1316" t="s">
        <v>578</v>
      </c>
      <c r="CO50" s="1316"/>
      <c r="CP50" s="1316"/>
      <c r="CQ50" s="1316"/>
      <c r="CR50" s="1316"/>
      <c r="CS50" s="1316"/>
      <c r="CT50" s="1316"/>
      <c r="CU50" s="1316"/>
      <c r="CV50" s="1316" t="s">
        <v>579</v>
      </c>
      <c r="CW50" s="1316"/>
      <c r="CX50" s="1316"/>
      <c r="CY50" s="1316"/>
      <c r="CZ50" s="1316"/>
      <c r="DA50" s="1316"/>
      <c r="DB50" s="1316"/>
      <c r="DC50" s="1316"/>
    </row>
    <row r="51" spans="1:109" ht="13.5" customHeight="1" x14ac:dyDescent="0.2">
      <c r="B51" s="396"/>
      <c r="G51" s="1327"/>
      <c r="H51" s="1327"/>
      <c r="I51" s="1331"/>
      <c r="J51" s="1331"/>
      <c r="K51" s="1317"/>
      <c r="L51" s="1317"/>
      <c r="M51" s="1317"/>
      <c r="N51" s="1317"/>
      <c r="AM51" s="405"/>
      <c r="AN51" s="1315" t="s">
        <v>633</v>
      </c>
      <c r="AO51" s="1315"/>
      <c r="AP51" s="1315"/>
      <c r="AQ51" s="1315"/>
      <c r="AR51" s="1315"/>
      <c r="AS51" s="1315"/>
      <c r="AT51" s="1315"/>
      <c r="AU51" s="1315"/>
      <c r="AV51" s="1315"/>
      <c r="AW51" s="1315"/>
      <c r="AX51" s="1315"/>
      <c r="AY51" s="1315"/>
      <c r="AZ51" s="1315"/>
      <c r="BA51" s="1315"/>
      <c r="BB51" s="1315" t="s">
        <v>634</v>
      </c>
      <c r="BC51" s="1315"/>
      <c r="BD51" s="1315"/>
      <c r="BE51" s="1315"/>
      <c r="BF51" s="1315"/>
      <c r="BG51" s="1315"/>
      <c r="BH51" s="1315"/>
      <c r="BI51" s="1315"/>
      <c r="BJ51" s="1315"/>
      <c r="BK51" s="1315"/>
      <c r="BL51" s="1315"/>
      <c r="BM51" s="1315"/>
      <c r="BN51" s="1315"/>
      <c r="BO51" s="1315"/>
      <c r="BP51" s="1312">
        <v>29.5</v>
      </c>
      <c r="BQ51" s="1312"/>
      <c r="BR51" s="1312"/>
      <c r="BS51" s="1312"/>
      <c r="BT51" s="1312"/>
      <c r="BU51" s="1312"/>
      <c r="BV51" s="1312"/>
      <c r="BW51" s="1312"/>
      <c r="BX51" s="1312">
        <v>16.399999999999999</v>
      </c>
      <c r="BY51" s="1312"/>
      <c r="BZ51" s="1312"/>
      <c r="CA51" s="1312"/>
      <c r="CB51" s="1312"/>
      <c r="CC51" s="1312"/>
      <c r="CD51" s="1312"/>
      <c r="CE51" s="1312"/>
      <c r="CF51" s="1312">
        <v>21.4</v>
      </c>
      <c r="CG51" s="1312"/>
      <c r="CH51" s="1312"/>
      <c r="CI51" s="1312"/>
      <c r="CJ51" s="1312"/>
      <c r="CK51" s="1312"/>
      <c r="CL51" s="1312"/>
      <c r="CM51" s="1312"/>
      <c r="CN51" s="1312">
        <v>30.2</v>
      </c>
      <c r="CO51" s="1312"/>
      <c r="CP51" s="1312"/>
      <c r="CQ51" s="1312"/>
      <c r="CR51" s="1312"/>
      <c r="CS51" s="1312"/>
      <c r="CT51" s="1312"/>
      <c r="CU51" s="1312"/>
      <c r="CV51" s="1312">
        <v>33.1</v>
      </c>
      <c r="CW51" s="1312"/>
      <c r="CX51" s="1312"/>
      <c r="CY51" s="1312"/>
      <c r="CZ51" s="1312"/>
      <c r="DA51" s="1312"/>
      <c r="DB51" s="1312"/>
      <c r="DC51" s="1312"/>
    </row>
    <row r="52" spans="1:109" ht="13.2" x14ac:dyDescent="0.2">
      <c r="B52" s="396"/>
      <c r="G52" s="1327"/>
      <c r="H52" s="1327"/>
      <c r="I52" s="1331"/>
      <c r="J52" s="1331"/>
      <c r="K52" s="1317"/>
      <c r="L52" s="1317"/>
      <c r="M52" s="1317"/>
      <c r="N52" s="1317"/>
      <c r="AM52" s="405"/>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404"/>
      <c r="B53" s="396"/>
      <c r="G53" s="1327"/>
      <c r="H53" s="1327"/>
      <c r="I53" s="1310"/>
      <c r="J53" s="1310"/>
      <c r="K53" s="1317"/>
      <c r="L53" s="1317"/>
      <c r="M53" s="1317"/>
      <c r="N53" s="1317"/>
      <c r="AM53" s="405"/>
      <c r="AN53" s="1315"/>
      <c r="AO53" s="1315"/>
      <c r="AP53" s="1315"/>
      <c r="AQ53" s="1315"/>
      <c r="AR53" s="1315"/>
      <c r="AS53" s="1315"/>
      <c r="AT53" s="1315"/>
      <c r="AU53" s="1315"/>
      <c r="AV53" s="1315"/>
      <c r="AW53" s="1315"/>
      <c r="AX53" s="1315"/>
      <c r="AY53" s="1315"/>
      <c r="AZ53" s="1315"/>
      <c r="BA53" s="1315"/>
      <c r="BB53" s="1315" t="s">
        <v>635</v>
      </c>
      <c r="BC53" s="1315"/>
      <c r="BD53" s="1315"/>
      <c r="BE53" s="1315"/>
      <c r="BF53" s="1315"/>
      <c r="BG53" s="1315"/>
      <c r="BH53" s="1315"/>
      <c r="BI53" s="1315"/>
      <c r="BJ53" s="1315"/>
      <c r="BK53" s="1315"/>
      <c r="BL53" s="1315"/>
      <c r="BM53" s="1315"/>
      <c r="BN53" s="1315"/>
      <c r="BO53" s="1315"/>
      <c r="BP53" s="1312">
        <v>57.4</v>
      </c>
      <c r="BQ53" s="1312"/>
      <c r="BR53" s="1312"/>
      <c r="BS53" s="1312"/>
      <c r="BT53" s="1312"/>
      <c r="BU53" s="1312"/>
      <c r="BV53" s="1312"/>
      <c r="BW53" s="1312"/>
      <c r="BX53" s="1312">
        <v>60.1</v>
      </c>
      <c r="BY53" s="1312"/>
      <c r="BZ53" s="1312"/>
      <c r="CA53" s="1312"/>
      <c r="CB53" s="1312"/>
      <c r="CC53" s="1312"/>
      <c r="CD53" s="1312"/>
      <c r="CE53" s="1312"/>
      <c r="CF53" s="1312">
        <v>61.3</v>
      </c>
      <c r="CG53" s="1312"/>
      <c r="CH53" s="1312"/>
      <c r="CI53" s="1312"/>
      <c r="CJ53" s="1312"/>
      <c r="CK53" s="1312"/>
      <c r="CL53" s="1312"/>
      <c r="CM53" s="1312"/>
      <c r="CN53" s="1312">
        <v>62.5</v>
      </c>
      <c r="CO53" s="1312"/>
      <c r="CP53" s="1312"/>
      <c r="CQ53" s="1312"/>
      <c r="CR53" s="1312"/>
      <c r="CS53" s="1312"/>
      <c r="CT53" s="1312"/>
      <c r="CU53" s="1312"/>
      <c r="CV53" s="1312">
        <v>59.1</v>
      </c>
      <c r="CW53" s="1312"/>
      <c r="CX53" s="1312"/>
      <c r="CY53" s="1312"/>
      <c r="CZ53" s="1312"/>
      <c r="DA53" s="1312"/>
      <c r="DB53" s="1312"/>
      <c r="DC53" s="1312"/>
    </row>
    <row r="54" spans="1:109" ht="13.2" x14ac:dyDescent="0.2">
      <c r="A54" s="404"/>
      <c r="B54" s="396"/>
      <c r="G54" s="1327"/>
      <c r="H54" s="1327"/>
      <c r="I54" s="1310"/>
      <c r="J54" s="1310"/>
      <c r="K54" s="1317"/>
      <c r="L54" s="1317"/>
      <c r="M54" s="1317"/>
      <c r="N54" s="1317"/>
      <c r="AM54" s="405"/>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404"/>
      <c r="B55" s="396"/>
      <c r="G55" s="1310"/>
      <c r="H55" s="1310"/>
      <c r="I55" s="1310"/>
      <c r="J55" s="1310"/>
      <c r="K55" s="1317"/>
      <c r="L55" s="1317"/>
      <c r="M55" s="1317"/>
      <c r="N55" s="1317"/>
      <c r="AN55" s="1316" t="s">
        <v>636</v>
      </c>
      <c r="AO55" s="1316"/>
      <c r="AP55" s="1316"/>
      <c r="AQ55" s="1316"/>
      <c r="AR55" s="1316"/>
      <c r="AS55" s="1316"/>
      <c r="AT55" s="1316"/>
      <c r="AU55" s="1316"/>
      <c r="AV55" s="1316"/>
      <c r="AW55" s="1316"/>
      <c r="AX55" s="1316"/>
      <c r="AY55" s="1316"/>
      <c r="AZ55" s="1316"/>
      <c r="BA55" s="1316"/>
      <c r="BB55" s="1315" t="s">
        <v>634</v>
      </c>
      <c r="BC55" s="1315"/>
      <c r="BD55" s="1315"/>
      <c r="BE55" s="1315"/>
      <c r="BF55" s="1315"/>
      <c r="BG55" s="1315"/>
      <c r="BH55" s="1315"/>
      <c r="BI55" s="1315"/>
      <c r="BJ55" s="1315"/>
      <c r="BK55" s="1315"/>
      <c r="BL55" s="1315"/>
      <c r="BM55" s="1315"/>
      <c r="BN55" s="1315"/>
      <c r="BO55" s="1315"/>
      <c r="BP55" s="1312">
        <v>56.8</v>
      </c>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ht="13.2" x14ac:dyDescent="0.2">
      <c r="A56" s="404"/>
      <c r="B56" s="396"/>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2" x14ac:dyDescent="0.2">
      <c r="B57" s="408"/>
      <c r="G57" s="1310"/>
      <c r="H57" s="1310"/>
      <c r="I57" s="1313"/>
      <c r="J57" s="1313"/>
      <c r="K57" s="1317"/>
      <c r="L57" s="1317"/>
      <c r="M57" s="1317"/>
      <c r="N57" s="1317"/>
      <c r="AM57" s="389"/>
      <c r="AN57" s="1316"/>
      <c r="AO57" s="1316"/>
      <c r="AP57" s="1316"/>
      <c r="AQ57" s="1316"/>
      <c r="AR57" s="1316"/>
      <c r="AS57" s="1316"/>
      <c r="AT57" s="1316"/>
      <c r="AU57" s="1316"/>
      <c r="AV57" s="1316"/>
      <c r="AW57" s="1316"/>
      <c r="AX57" s="1316"/>
      <c r="AY57" s="1316"/>
      <c r="AZ57" s="1316"/>
      <c r="BA57" s="1316"/>
      <c r="BB57" s="1315" t="s">
        <v>635</v>
      </c>
      <c r="BC57" s="1315"/>
      <c r="BD57" s="1315"/>
      <c r="BE57" s="1315"/>
      <c r="BF57" s="1315"/>
      <c r="BG57" s="1315"/>
      <c r="BH57" s="1315"/>
      <c r="BI57" s="1315"/>
      <c r="BJ57" s="1315"/>
      <c r="BK57" s="1315"/>
      <c r="BL57" s="1315"/>
      <c r="BM57" s="1315"/>
      <c r="BN57" s="1315"/>
      <c r="BO57" s="1315"/>
      <c r="BP57" s="1312">
        <v>54</v>
      </c>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09"/>
      <c r="DE57" s="408"/>
    </row>
    <row r="58" spans="1:109" s="404" customFormat="1" ht="13.2" x14ac:dyDescent="0.2">
      <c r="A58" s="389"/>
      <c r="B58" s="408"/>
      <c r="G58" s="1310"/>
      <c r="H58" s="1310"/>
      <c r="I58" s="1313"/>
      <c r="J58" s="1313"/>
      <c r="K58" s="1317"/>
      <c r="L58" s="1317"/>
      <c r="M58" s="1317"/>
      <c r="N58" s="1317"/>
      <c r="AM58" s="389"/>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9"/>
      <c r="DE58" s="408"/>
    </row>
    <row r="59" spans="1:109" s="404" customFormat="1" ht="13.2"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2"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2"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2"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2" x14ac:dyDescent="0.2">
      <c r="B63" s="415" t="s">
        <v>637</v>
      </c>
    </row>
    <row r="64" spans="1:109" ht="13.2" x14ac:dyDescent="0.2">
      <c r="B64" s="396"/>
      <c r="G64" s="403"/>
      <c r="I64" s="416"/>
      <c r="J64" s="416"/>
      <c r="K64" s="416"/>
      <c r="L64" s="416"/>
      <c r="M64" s="416"/>
      <c r="N64" s="417"/>
      <c r="AM64" s="403"/>
      <c r="AN64" s="403" t="s">
        <v>631</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2" x14ac:dyDescent="0.2">
      <c r="B65" s="396"/>
      <c r="AN65" s="1318" t="s">
        <v>640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2" x14ac:dyDescent="0.2">
      <c r="B71" s="396"/>
      <c r="G71" s="421"/>
      <c r="I71" s="422"/>
      <c r="J71" s="419"/>
      <c r="K71" s="419"/>
      <c r="L71" s="420"/>
      <c r="M71" s="419"/>
      <c r="N71" s="420"/>
      <c r="AM71" s="421"/>
      <c r="AN71" s="389" t="s">
        <v>632</v>
      </c>
    </row>
    <row r="72" spans="2:107" ht="13.2" x14ac:dyDescent="0.2">
      <c r="B72" s="396"/>
      <c r="G72" s="1310"/>
      <c r="H72" s="1310"/>
      <c r="I72" s="1310"/>
      <c r="J72" s="1310"/>
      <c r="K72" s="406"/>
      <c r="L72" s="406"/>
      <c r="M72" s="407"/>
      <c r="N72" s="407"/>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575</v>
      </c>
      <c r="BQ72" s="1316"/>
      <c r="BR72" s="1316"/>
      <c r="BS72" s="1316"/>
      <c r="BT72" s="1316"/>
      <c r="BU72" s="1316"/>
      <c r="BV72" s="1316"/>
      <c r="BW72" s="1316"/>
      <c r="BX72" s="1316" t="s">
        <v>576</v>
      </c>
      <c r="BY72" s="1316"/>
      <c r="BZ72" s="1316"/>
      <c r="CA72" s="1316"/>
      <c r="CB72" s="1316"/>
      <c r="CC72" s="1316"/>
      <c r="CD72" s="1316"/>
      <c r="CE72" s="1316"/>
      <c r="CF72" s="1316" t="s">
        <v>577</v>
      </c>
      <c r="CG72" s="1316"/>
      <c r="CH72" s="1316"/>
      <c r="CI72" s="1316"/>
      <c r="CJ72" s="1316"/>
      <c r="CK72" s="1316"/>
      <c r="CL72" s="1316"/>
      <c r="CM72" s="1316"/>
      <c r="CN72" s="1316" t="s">
        <v>578</v>
      </c>
      <c r="CO72" s="1316"/>
      <c r="CP72" s="1316"/>
      <c r="CQ72" s="1316"/>
      <c r="CR72" s="1316"/>
      <c r="CS72" s="1316"/>
      <c r="CT72" s="1316"/>
      <c r="CU72" s="1316"/>
      <c r="CV72" s="1316" t="s">
        <v>579</v>
      </c>
      <c r="CW72" s="1316"/>
      <c r="CX72" s="1316"/>
      <c r="CY72" s="1316"/>
      <c r="CZ72" s="1316"/>
      <c r="DA72" s="1316"/>
      <c r="DB72" s="1316"/>
      <c r="DC72" s="1316"/>
    </row>
    <row r="73" spans="2:107" ht="13.2" x14ac:dyDescent="0.2">
      <c r="B73" s="396"/>
      <c r="G73" s="1327"/>
      <c r="H73" s="1327"/>
      <c r="I73" s="1327"/>
      <c r="J73" s="1327"/>
      <c r="K73" s="1311"/>
      <c r="L73" s="1311"/>
      <c r="M73" s="1311"/>
      <c r="N73" s="1311"/>
      <c r="AM73" s="405"/>
      <c r="AN73" s="1315" t="s">
        <v>633</v>
      </c>
      <c r="AO73" s="1315"/>
      <c r="AP73" s="1315"/>
      <c r="AQ73" s="1315"/>
      <c r="AR73" s="1315"/>
      <c r="AS73" s="1315"/>
      <c r="AT73" s="1315"/>
      <c r="AU73" s="1315"/>
      <c r="AV73" s="1315"/>
      <c r="AW73" s="1315"/>
      <c r="AX73" s="1315"/>
      <c r="AY73" s="1315"/>
      <c r="AZ73" s="1315"/>
      <c r="BA73" s="1315"/>
      <c r="BB73" s="1315" t="s">
        <v>634</v>
      </c>
      <c r="BC73" s="1315"/>
      <c r="BD73" s="1315"/>
      <c r="BE73" s="1315"/>
      <c r="BF73" s="1315"/>
      <c r="BG73" s="1315"/>
      <c r="BH73" s="1315"/>
      <c r="BI73" s="1315"/>
      <c r="BJ73" s="1315"/>
      <c r="BK73" s="1315"/>
      <c r="BL73" s="1315"/>
      <c r="BM73" s="1315"/>
      <c r="BN73" s="1315"/>
      <c r="BO73" s="1315"/>
      <c r="BP73" s="1312">
        <v>29.5</v>
      </c>
      <c r="BQ73" s="1312"/>
      <c r="BR73" s="1312"/>
      <c r="BS73" s="1312"/>
      <c r="BT73" s="1312"/>
      <c r="BU73" s="1312"/>
      <c r="BV73" s="1312"/>
      <c r="BW73" s="1312"/>
      <c r="BX73" s="1312">
        <v>16.399999999999999</v>
      </c>
      <c r="BY73" s="1312"/>
      <c r="BZ73" s="1312"/>
      <c r="CA73" s="1312"/>
      <c r="CB73" s="1312"/>
      <c r="CC73" s="1312"/>
      <c r="CD73" s="1312"/>
      <c r="CE73" s="1312"/>
      <c r="CF73" s="1312">
        <v>21.4</v>
      </c>
      <c r="CG73" s="1312"/>
      <c r="CH73" s="1312"/>
      <c r="CI73" s="1312"/>
      <c r="CJ73" s="1312"/>
      <c r="CK73" s="1312"/>
      <c r="CL73" s="1312"/>
      <c r="CM73" s="1312"/>
      <c r="CN73" s="1312">
        <v>30.2</v>
      </c>
      <c r="CO73" s="1312"/>
      <c r="CP73" s="1312"/>
      <c r="CQ73" s="1312"/>
      <c r="CR73" s="1312"/>
      <c r="CS73" s="1312"/>
      <c r="CT73" s="1312"/>
      <c r="CU73" s="1312"/>
      <c r="CV73" s="1312">
        <v>33.1</v>
      </c>
      <c r="CW73" s="1312"/>
      <c r="CX73" s="1312"/>
      <c r="CY73" s="1312"/>
      <c r="CZ73" s="1312"/>
      <c r="DA73" s="1312"/>
      <c r="DB73" s="1312"/>
      <c r="DC73" s="1312"/>
    </row>
    <row r="74" spans="2:107" ht="13.2" x14ac:dyDescent="0.2">
      <c r="B74" s="396"/>
      <c r="G74" s="1327"/>
      <c r="H74" s="1327"/>
      <c r="I74" s="1327"/>
      <c r="J74" s="1327"/>
      <c r="K74" s="1311"/>
      <c r="L74" s="1311"/>
      <c r="M74" s="1311"/>
      <c r="N74" s="1311"/>
      <c r="AM74" s="405"/>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396"/>
      <c r="G75" s="1327"/>
      <c r="H75" s="1327"/>
      <c r="I75" s="1310"/>
      <c r="J75" s="1310"/>
      <c r="K75" s="1317"/>
      <c r="L75" s="1317"/>
      <c r="M75" s="1317"/>
      <c r="N75" s="1317"/>
      <c r="AM75" s="405"/>
      <c r="AN75" s="1315"/>
      <c r="AO75" s="1315"/>
      <c r="AP75" s="1315"/>
      <c r="AQ75" s="1315"/>
      <c r="AR75" s="1315"/>
      <c r="AS75" s="1315"/>
      <c r="AT75" s="1315"/>
      <c r="AU75" s="1315"/>
      <c r="AV75" s="1315"/>
      <c r="AW75" s="1315"/>
      <c r="AX75" s="1315"/>
      <c r="AY75" s="1315"/>
      <c r="AZ75" s="1315"/>
      <c r="BA75" s="1315"/>
      <c r="BB75" s="1315" t="s">
        <v>638</v>
      </c>
      <c r="BC75" s="1315"/>
      <c r="BD75" s="1315"/>
      <c r="BE75" s="1315"/>
      <c r="BF75" s="1315"/>
      <c r="BG75" s="1315"/>
      <c r="BH75" s="1315"/>
      <c r="BI75" s="1315"/>
      <c r="BJ75" s="1315"/>
      <c r="BK75" s="1315"/>
      <c r="BL75" s="1315"/>
      <c r="BM75" s="1315"/>
      <c r="BN75" s="1315"/>
      <c r="BO75" s="1315"/>
      <c r="BP75" s="1312">
        <v>11.8</v>
      </c>
      <c r="BQ75" s="1312"/>
      <c r="BR75" s="1312"/>
      <c r="BS75" s="1312"/>
      <c r="BT75" s="1312"/>
      <c r="BU75" s="1312"/>
      <c r="BV75" s="1312"/>
      <c r="BW75" s="1312"/>
      <c r="BX75" s="1312">
        <v>10.7</v>
      </c>
      <c r="BY75" s="1312"/>
      <c r="BZ75" s="1312"/>
      <c r="CA75" s="1312"/>
      <c r="CB75" s="1312"/>
      <c r="CC75" s="1312"/>
      <c r="CD75" s="1312"/>
      <c r="CE75" s="1312"/>
      <c r="CF75" s="1312">
        <v>10</v>
      </c>
      <c r="CG75" s="1312"/>
      <c r="CH75" s="1312"/>
      <c r="CI75" s="1312"/>
      <c r="CJ75" s="1312"/>
      <c r="CK75" s="1312"/>
      <c r="CL75" s="1312"/>
      <c r="CM75" s="1312"/>
      <c r="CN75" s="1312">
        <v>9.4</v>
      </c>
      <c r="CO75" s="1312"/>
      <c r="CP75" s="1312"/>
      <c r="CQ75" s="1312"/>
      <c r="CR75" s="1312"/>
      <c r="CS75" s="1312"/>
      <c r="CT75" s="1312"/>
      <c r="CU75" s="1312"/>
      <c r="CV75" s="1312">
        <v>9</v>
      </c>
      <c r="CW75" s="1312"/>
      <c r="CX75" s="1312"/>
      <c r="CY75" s="1312"/>
      <c r="CZ75" s="1312"/>
      <c r="DA75" s="1312"/>
      <c r="DB75" s="1312"/>
      <c r="DC75" s="1312"/>
    </row>
    <row r="76" spans="2:107" ht="13.2" x14ac:dyDescent="0.2">
      <c r="B76" s="396"/>
      <c r="G76" s="1327"/>
      <c r="H76" s="1327"/>
      <c r="I76" s="1310"/>
      <c r="J76" s="1310"/>
      <c r="K76" s="1317"/>
      <c r="L76" s="1317"/>
      <c r="M76" s="1317"/>
      <c r="N76" s="1317"/>
      <c r="AM76" s="405"/>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396"/>
      <c r="G77" s="1310"/>
      <c r="H77" s="1310"/>
      <c r="I77" s="1310"/>
      <c r="J77" s="1310"/>
      <c r="K77" s="1311"/>
      <c r="L77" s="1311"/>
      <c r="M77" s="1311"/>
      <c r="N77" s="1311"/>
      <c r="AN77" s="1316" t="s">
        <v>636</v>
      </c>
      <c r="AO77" s="1316"/>
      <c r="AP77" s="1316"/>
      <c r="AQ77" s="1316"/>
      <c r="AR77" s="1316"/>
      <c r="AS77" s="1316"/>
      <c r="AT77" s="1316"/>
      <c r="AU77" s="1316"/>
      <c r="AV77" s="1316"/>
      <c r="AW77" s="1316"/>
      <c r="AX77" s="1316"/>
      <c r="AY77" s="1316"/>
      <c r="AZ77" s="1316"/>
      <c r="BA77" s="1316"/>
      <c r="BB77" s="1315" t="s">
        <v>634</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ht="13.2" x14ac:dyDescent="0.2">
      <c r="B78" s="396"/>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396"/>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638</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ht="13.2" x14ac:dyDescent="0.2">
      <c r="B80" s="396"/>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396"/>
    </row>
    <row r="82" spans="2:109" ht="16.2"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2"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2" x14ac:dyDescent="0.2">
      <c r="DD84" s="389"/>
      <c r="DE84" s="389"/>
    </row>
    <row r="85" spans="2:109" ht="13.2" x14ac:dyDescent="0.2">
      <c r="DD85" s="389"/>
      <c r="DE85" s="389"/>
    </row>
    <row r="86" spans="2:109" ht="13.2" hidden="1" x14ac:dyDescent="0.2">
      <c r="DD86" s="389"/>
      <c r="DE86" s="389"/>
    </row>
    <row r="87" spans="2:109" ht="13.2" hidden="1" x14ac:dyDescent="0.2">
      <c r="K87" s="424"/>
      <c r="AQ87" s="424"/>
      <c r="BC87" s="424"/>
      <c r="BO87" s="424"/>
      <c r="CA87" s="424"/>
      <c r="CM87" s="424"/>
      <c r="CY87" s="424"/>
      <c r="DD87" s="389"/>
      <c r="DE87" s="389"/>
    </row>
    <row r="88" spans="2:109" ht="13.2" hidden="1" x14ac:dyDescent="0.2">
      <c r="DD88" s="389"/>
      <c r="DE88" s="389"/>
    </row>
    <row r="89" spans="2:109" ht="13.2" hidden="1" x14ac:dyDescent="0.2">
      <c r="DD89" s="389"/>
      <c r="DE89" s="389"/>
    </row>
    <row r="90" spans="2:109" ht="13.2" hidden="1" x14ac:dyDescent="0.2">
      <c r="DD90" s="389"/>
      <c r="DE90" s="389"/>
    </row>
    <row r="91" spans="2:109" ht="13.2"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389" customFormat="1" ht="13.5" hidden="1" customHeight="1" x14ac:dyDescent="0.2"/>
    <row r="98" s="389" customFormat="1" ht="13.5" hidden="1" customHeight="1" x14ac:dyDescent="0.2"/>
    <row r="99" s="389" customFormat="1" ht="13.5" hidden="1" customHeight="1" x14ac:dyDescent="0.2"/>
    <row r="100" s="389" customFormat="1" ht="13.5" hidden="1" customHeight="1" x14ac:dyDescent="0.2"/>
    <row r="101" s="389" customFormat="1" ht="13.5" hidden="1" customHeight="1" x14ac:dyDescent="0.2"/>
    <row r="102" s="389" customFormat="1" ht="13.5" hidden="1" customHeight="1" x14ac:dyDescent="0.2"/>
    <row r="103" s="389" customFormat="1" ht="13.5" hidden="1" customHeight="1" x14ac:dyDescent="0.2"/>
    <row r="104" s="389" customFormat="1" ht="13.5" hidden="1" customHeight="1" x14ac:dyDescent="0.2"/>
    <row r="105" s="389" customFormat="1" ht="13.5" hidden="1" customHeight="1" x14ac:dyDescent="0.2"/>
    <row r="106" s="389" customFormat="1" ht="13.5" hidden="1" customHeight="1" x14ac:dyDescent="0.2"/>
    <row r="107" s="389" customFormat="1" ht="13.5" hidden="1" customHeight="1" x14ac:dyDescent="0.2"/>
    <row r="108" s="389" customFormat="1" ht="13.5" hidden="1" customHeight="1" x14ac:dyDescent="0.2"/>
    <row r="109" s="389" customFormat="1" ht="13.5" hidden="1" customHeight="1" x14ac:dyDescent="0.2"/>
    <row r="110" s="389" customFormat="1" ht="13.5" hidden="1" customHeight="1" x14ac:dyDescent="0.2"/>
    <row r="111" s="389" customFormat="1" ht="13.5" hidden="1" customHeight="1" x14ac:dyDescent="0.2"/>
    <row r="112" s="389" customFormat="1" ht="13.5" hidden="1" customHeight="1" x14ac:dyDescent="0.2"/>
    <row r="113" s="389" customFormat="1" ht="13.5" hidden="1" customHeight="1" x14ac:dyDescent="0.2"/>
    <row r="114" s="389" customFormat="1" ht="13.5" hidden="1" customHeight="1" x14ac:dyDescent="0.2"/>
    <row r="115" s="389" customFormat="1" ht="13.5" hidden="1" customHeight="1" x14ac:dyDescent="0.2"/>
    <row r="116" s="389" customFormat="1" ht="13.5" hidden="1" customHeight="1" x14ac:dyDescent="0.2"/>
    <row r="117" s="389" customFormat="1" ht="13.5" hidden="1" customHeight="1" x14ac:dyDescent="0.2"/>
    <row r="118" s="389" customFormat="1" ht="13.5" hidden="1" customHeight="1" x14ac:dyDescent="0.2"/>
    <row r="119" s="389" customFormat="1" ht="13.5" hidden="1" customHeight="1" x14ac:dyDescent="0.2"/>
    <row r="120" s="389" customFormat="1" ht="13.5" hidden="1" customHeight="1" x14ac:dyDescent="0.2"/>
    <row r="121" s="389" customFormat="1" ht="13.5" hidden="1" customHeight="1" x14ac:dyDescent="0.2"/>
    <row r="122" s="389" customFormat="1" ht="13.5" hidden="1" customHeight="1" x14ac:dyDescent="0.2"/>
    <row r="123" s="389" customFormat="1" ht="13.5" hidden="1" customHeight="1" x14ac:dyDescent="0.2"/>
    <row r="124" s="389" customFormat="1" ht="13.5" hidden="1" customHeight="1" x14ac:dyDescent="0.2"/>
    <row r="125" s="389" customFormat="1" ht="13.5" hidden="1" customHeight="1" x14ac:dyDescent="0.2"/>
    <row r="126" s="389" customFormat="1" ht="13.5" hidden="1" customHeight="1" x14ac:dyDescent="0.2"/>
    <row r="127" s="389" customFormat="1" ht="13.5" hidden="1" customHeight="1" x14ac:dyDescent="0.2"/>
    <row r="128" s="389" customFormat="1" ht="13.5" hidden="1" customHeight="1" x14ac:dyDescent="0.2"/>
    <row r="129" s="389" customFormat="1" ht="13.5" hidden="1" customHeight="1" x14ac:dyDescent="0.2"/>
    <row r="130" s="389" customFormat="1" ht="13.5" hidden="1" customHeight="1" x14ac:dyDescent="0.2"/>
    <row r="131" s="389" customFormat="1" ht="13.5" hidden="1" customHeight="1" x14ac:dyDescent="0.2"/>
    <row r="132" s="389" customFormat="1" ht="13.5" hidden="1" customHeight="1" x14ac:dyDescent="0.2"/>
    <row r="133" s="389" customFormat="1" ht="13.5" hidden="1" customHeight="1" x14ac:dyDescent="0.2"/>
    <row r="134" s="389" customFormat="1" ht="13.5" hidden="1" customHeight="1" x14ac:dyDescent="0.2"/>
    <row r="135" s="389" customFormat="1" ht="13.5" hidden="1" customHeight="1" x14ac:dyDescent="0.2"/>
    <row r="136" s="389" customFormat="1" ht="13.5" hidden="1" customHeight="1" x14ac:dyDescent="0.2"/>
    <row r="137" s="389" customFormat="1" ht="13.5" hidden="1" customHeight="1" x14ac:dyDescent="0.2"/>
    <row r="138" s="389" customFormat="1" ht="13.5" hidden="1" customHeight="1" x14ac:dyDescent="0.2"/>
    <row r="139" s="389" customFormat="1" ht="13.5" hidden="1" customHeight="1" x14ac:dyDescent="0.2"/>
    <row r="140" s="389" customFormat="1" ht="13.5" hidden="1" customHeight="1" x14ac:dyDescent="0.2"/>
    <row r="141" s="389" customFormat="1" ht="13.5" hidden="1" customHeight="1" x14ac:dyDescent="0.2"/>
    <row r="142" s="389" customFormat="1" ht="13.5" hidden="1" customHeight="1" x14ac:dyDescent="0.2"/>
    <row r="143" s="389" customFormat="1" ht="13.5" hidden="1" customHeight="1" x14ac:dyDescent="0.2"/>
    <row r="144" s="389" customFormat="1" ht="13.5" hidden="1" customHeight="1" x14ac:dyDescent="0.2"/>
    <row r="145" s="389" customFormat="1" ht="13.5" hidden="1" customHeight="1" x14ac:dyDescent="0.2"/>
    <row r="146" s="389" customFormat="1" ht="13.5" hidden="1" customHeight="1" x14ac:dyDescent="0.2"/>
    <row r="147" s="389" customFormat="1" ht="13.5" hidden="1" customHeight="1" x14ac:dyDescent="0.2"/>
    <row r="148" s="389" customFormat="1" ht="13.5" hidden="1" customHeight="1" x14ac:dyDescent="0.2"/>
    <row r="149" s="389" customFormat="1" ht="13.5" hidden="1" customHeight="1" x14ac:dyDescent="0.2"/>
    <row r="150" s="389" customFormat="1" ht="13.5" hidden="1" customHeight="1" x14ac:dyDescent="0.2"/>
    <row r="151" s="389" customFormat="1" ht="13.5" hidden="1" customHeight="1" x14ac:dyDescent="0.2"/>
    <row r="152" s="389" customFormat="1" ht="13.5" hidden="1" customHeight="1" x14ac:dyDescent="0.2"/>
    <row r="153" s="389" customFormat="1" ht="13.5" hidden="1" customHeight="1" x14ac:dyDescent="0.2"/>
    <row r="154" s="389" customFormat="1" ht="13.5" hidden="1" customHeight="1" x14ac:dyDescent="0.2"/>
    <row r="155" s="389" customFormat="1" ht="13.5" hidden="1" customHeight="1" x14ac:dyDescent="0.2"/>
    <row r="156" s="389" customFormat="1" ht="13.5" hidden="1" customHeight="1" x14ac:dyDescent="0.2"/>
    <row r="157" s="389" customFormat="1" ht="13.5" hidden="1" customHeight="1" x14ac:dyDescent="0.2"/>
    <row r="158" s="389" customFormat="1" ht="13.5" hidden="1" customHeight="1" x14ac:dyDescent="0.2"/>
    <row r="159" s="389" customFormat="1" ht="13.5" hidden="1" customHeight="1" x14ac:dyDescent="0.2"/>
    <row r="160" s="389" customFormat="1" ht="13.5" hidden="1" customHeight="1" x14ac:dyDescent="0.2"/>
  </sheetData>
  <sheetProtection algorithmName="SHA-512" hashValue="+6cdFYYjJJ1cLVYoxoXmB8uMs5Iv1Pr+JZP8tOosLpoLEwpMFeIH9lxCV1ia0XhNEx6+Mj2TyD2n+o5nQQ8nwQ==" saltValue="pkLjqM3I6DXA0jDorcULd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521</v>
      </c>
    </row>
  </sheetData>
  <sheetProtection algorithmName="SHA-512" hashValue="DGoxERYpu7AWDTNLHlzaQmicabRnhvpkzq2Ta1H53JLHfYmMO7J4EQgbPMHZAF/vODeVx9YKf5VSw686EdkFmA==" saltValue="P/svPFPEZ7utu3xXyMobt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521</v>
      </c>
    </row>
  </sheetData>
  <sheetProtection algorithmName="SHA-512" hashValue="9OPCGHiPq6EaZpo9MpAxOYhreraPT6pew98J/dvlY1x68FfBThiuPGZTJbDDQRa3/gUgBABoaKOVWfLURr0GdQ==" saltValue="NNZ8bLJ86WNCzZPn1V+r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572</v>
      </c>
      <c r="G2" s="157"/>
      <c r="H2" s="158"/>
    </row>
    <row r="3" spans="1:8" x14ac:dyDescent="0.2">
      <c r="A3" s="154" t="s">
        <v>565</v>
      </c>
      <c r="B3" s="159"/>
      <c r="C3" s="160"/>
      <c r="D3" s="161">
        <v>17163</v>
      </c>
      <c r="E3" s="162"/>
      <c r="F3" s="163">
        <v>81768</v>
      </c>
      <c r="G3" s="164"/>
      <c r="H3" s="165"/>
    </row>
    <row r="4" spans="1:8" x14ac:dyDescent="0.2">
      <c r="A4" s="166"/>
      <c r="B4" s="167"/>
      <c r="C4" s="168"/>
      <c r="D4" s="169">
        <v>7108</v>
      </c>
      <c r="E4" s="170"/>
      <c r="F4" s="171">
        <v>37917</v>
      </c>
      <c r="G4" s="172"/>
      <c r="H4" s="173"/>
    </row>
    <row r="5" spans="1:8" x14ac:dyDescent="0.2">
      <c r="A5" s="154" t="s">
        <v>567</v>
      </c>
      <c r="B5" s="159"/>
      <c r="C5" s="160"/>
      <c r="D5" s="161">
        <v>32863</v>
      </c>
      <c r="E5" s="162"/>
      <c r="F5" s="163">
        <v>65876</v>
      </c>
      <c r="G5" s="164"/>
      <c r="H5" s="165"/>
    </row>
    <row r="6" spans="1:8" x14ac:dyDescent="0.2">
      <c r="A6" s="166"/>
      <c r="B6" s="167"/>
      <c r="C6" s="168"/>
      <c r="D6" s="169">
        <v>22116</v>
      </c>
      <c r="E6" s="170"/>
      <c r="F6" s="171">
        <v>36484</v>
      </c>
      <c r="G6" s="172"/>
      <c r="H6" s="173"/>
    </row>
    <row r="7" spans="1:8" x14ac:dyDescent="0.2">
      <c r="A7" s="154" t="s">
        <v>568</v>
      </c>
      <c r="B7" s="159"/>
      <c r="C7" s="160"/>
      <c r="D7" s="161">
        <v>74280</v>
      </c>
      <c r="E7" s="162"/>
      <c r="F7" s="163">
        <v>68468</v>
      </c>
      <c r="G7" s="164"/>
      <c r="H7" s="165"/>
    </row>
    <row r="8" spans="1:8" x14ac:dyDescent="0.2">
      <c r="A8" s="166"/>
      <c r="B8" s="167"/>
      <c r="C8" s="168"/>
      <c r="D8" s="169">
        <v>58188</v>
      </c>
      <c r="E8" s="170"/>
      <c r="F8" s="171">
        <v>34140</v>
      </c>
      <c r="G8" s="172"/>
      <c r="H8" s="173"/>
    </row>
    <row r="9" spans="1:8" x14ac:dyDescent="0.2">
      <c r="A9" s="154" t="s">
        <v>569</v>
      </c>
      <c r="B9" s="159"/>
      <c r="C9" s="160"/>
      <c r="D9" s="161">
        <v>157815</v>
      </c>
      <c r="E9" s="162"/>
      <c r="F9" s="163">
        <v>69729</v>
      </c>
      <c r="G9" s="164"/>
      <c r="H9" s="165"/>
    </row>
    <row r="10" spans="1:8" x14ac:dyDescent="0.2">
      <c r="A10" s="166"/>
      <c r="B10" s="167"/>
      <c r="C10" s="168"/>
      <c r="D10" s="169">
        <v>128165</v>
      </c>
      <c r="E10" s="170"/>
      <c r="F10" s="171">
        <v>38908</v>
      </c>
      <c r="G10" s="172"/>
      <c r="H10" s="173"/>
    </row>
    <row r="11" spans="1:8" x14ac:dyDescent="0.2">
      <c r="A11" s="154" t="s">
        <v>570</v>
      </c>
      <c r="B11" s="159"/>
      <c r="C11" s="160"/>
      <c r="D11" s="161">
        <v>125143</v>
      </c>
      <c r="E11" s="162"/>
      <c r="F11" s="163">
        <v>74581</v>
      </c>
      <c r="G11" s="164"/>
      <c r="H11" s="165"/>
    </row>
    <row r="12" spans="1:8" x14ac:dyDescent="0.2">
      <c r="A12" s="166"/>
      <c r="B12" s="167"/>
      <c r="C12" s="174"/>
      <c r="D12" s="169">
        <v>97943</v>
      </c>
      <c r="E12" s="170"/>
      <c r="F12" s="171">
        <v>41563</v>
      </c>
      <c r="G12" s="172"/>
      <c r="H12" s="173"/>
    </row>
    <row r="13" spans="1:8" x14ac:dyDescent="0.2">
      <c r="A13" s="154"/>
      <c r="B13" s="159"/>
      <c r="C13" s="175"/>
      <c r="D13" s="176">
        <v>81453</v>
      </c>
      <c r="E13" s="177"/>
      <c r="F13" s="178">
        <v>72084</v>
      </c>
      <c r="G13" s="179"/>
      <c r="H13" s="165"/>
    </row>
    <row r="14" spans="1:8" x14ac:dyDescent="0.2">
      <c r="A14" s="166"/>
      <c r="B14" s="167"/>
      <c r="C14" s="168"/>
      <c r="D14" s="169">
        <v>62704</v>
      </c>
      <c r="E14" s="170"/>
      <c r="F14" s="171">
        <v>37802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15.12</v>
      </c>
      <c r="C19" s="180">
        <f>ROUND(VALUE(SUBSTITUTE(実質収支比率等に係る経年分析!G$48,"▲","-")),2)</f>
        <v>6.97</v>
      </c>
      <c r="D19" s="180">
        <f>ROUND(VALUE(SUBSTITUTE(実質収支比率等に係る経年分析!H$48,"▲","-")),2)</f>
        <v>12.51</v>
      </c>
      <c r="E19" s="180">
        <f>ROUND(VALUE(SUBSTITUTE(実質収支比率等に係る経年分析!I$48,"▲","-")),2)</f>
        <v>9.9499999999999993</v>
      </c>
      <c r="F19" s="180">
        <f>ROUND(VALUE(SUBSTITUTE(実質収支比率等に係る経年分析!J$48,"▲","-")),2)</f>
        <v>15.16</v>
      </c>
    </row>
    <row r="20" spans="1:11" x14ac:dyDescent="0.2">
      <c r="A20" s="180" t="s">
        <v>55</v>
      </c>
      <c r="B20" s="180">
        <f>ROUND(VALUE(SUBSTITUTE(実質収支比率等に係る経年分析!F$47,"▲","-")),2)</f>
        <v>36.04</v>
      </c>
      <c r="C20" s="180">
        <f>ROUND(VALUE(SUBSTITUTE(実質収支比率等に係る経年分析!G$47,"▲","-")),2)</f>
        <v>43.07</v>
      </c>
      <c r="D20" s="180">
        <f>ROUND(VALUE(SUBSTITUTE(実質収支比率等に係る経年分析!H$47,"▲","-")),2)</f>
        <v>38.020000000000003</v>
      </c>
      <c r="E20" s="180">
        <f>ROUND(VALUE(SUBSTITUTE(実質収支比率等に係る経年分析!I$47,"▲","-")),2)</f>
        <v>35.44</v>
      </c>
      <c r="F20" s="180">
        <f>ROUND(VALUE(SUBSTITUTE(実質収支比率等に係る経年分析!J$47,"▲","-")),2)</f>
        <v>31.66</v>
      </c>
    </row>
    <row r="21" spans="1:11" x14ac:dyDescent="0.2">
      <c r="A21" s="180" t="s">
        <v>56</v>
      </c>
      <c r="B21" s="180">
        <f>IF(ISNUMBER(VALUE(SUBSTITUTE(実質収支比率等に係る経年分析!F$49,"▲","-"))),ROUND(VALUE(SUBSTITUTE(実質収支比率等に係る経年分析!F$49,"▲","-")),2),NA())</f>
        <v>8.26</v>
      </c>
      <c r="C21" s="180">
        <f>IF(ISNUMBER(VALUE(SUBSTITUTE(実質収支比率等に係る経年分析!G$49,"▲","-"))),ROUND(VALUE(SUBSTITUTE(実質収支比率等に係る経年分析!G$49,"▲","-")),2),NA())</f>
        <v>-2.0099999999999998</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-5.07</v>
      </c>
      <c r="F21" s="180">
        <f>IF(ISNUMBER(VALUE(SUBSTITUTE(実質収支比率等に係る経年分析!J$49,"▲","-"))),ROUND(VALUE(SUBSTITUTE(実質収支比率等に係る経年分析!J$49,"▲","-")),2),NA())</f>
        <v>1.23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2">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1.53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2">
      <c r="A32" s="181" t="str">
        <f>IF(連結実質赤字比率に係る赤字・黒字の構成分析!C$38="",NA(),連結実質赤字比率に係る赤字・黒字の構成分析!C$38)</f>
        <v>田富よし原処理センター事業特別会計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2">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4.6399999999999997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4.7699999999999996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1399</v>
      </c>
      <c r="E42" s="182"/>
      <c r="F42" s="182"/>
      <c r="G42" s="182">
        <f>'実質公債費比率（分子）の構造'!L$52</f>
        <v>1422</v>
      </c>
      <c r="H42" s="182"/>
      <c r="I42" s="182"/>
      <c r="J42" s="182">
        <f>'実質公債費比率（分子）の構造'!M$52</f>
        <v>1431</v>
      </c>
      <c r="K42" s="182"/>
      <c r="L42" s="182"/>
      <c r="M42" s="182">
        <f>'実質公債費比率（分子）の構造'!N$52</f>
        <v>1451</v>
      </c>
      <c r="N42" s="182"/>
      <c r="O42" s="182"/>
      <c r="P42" s="182">
        <f>'実質公債費比率（分子）の構造'!O$52</f>
        <v>1349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2">
      <c r="A44" s="182" t="s">
        <v>65</v>
      </c>
      <c r="B44" s="182">
        <f>'実質公債費比率（分子）の構造'!K$50</f>
        <v>20</v>
      </c>
      <c r="C44" s="182"/>
      <c r="D44" s="182"/>
      <c r="E44" s="182">
        <f>'実質公債費比率（分子）の構造'!L$50</f>
        <v>19</v>
      </c>
      <c r="F44" s="182"/>
      <c r="G44" s="182"/>
      <c r="H44" s="182">
        <f>'実質公債費比率（分子）の構造'!M$50</f>
        <v>17</v>
      </c>
      <c r="I44" s="182"/>
      <c r="J44" s="182"/>
      <c r="K44" s="182">
        <f>'実質公債費比率（分子）の構造'!N$50</f>
        <v>14</v>
      </c>
      <c r="L44" s="182"/>
      <c r="M44" s="182"/>
      <c r="N44" s="182">
        <f>'実質公債費比率（分子）の構造'!O$50</f>
        <v>13</v>
      </c>
      <c r="O44" s="182"/>
      <c r="P44" s="182"/>
    </row>
    <row r="45" spans="1:16" x14ac:dyDescent="0.2">
      <c r="A45" s="182" t="s">
        <v>66</v>
      </c>
      <c r="B45" s="182">
        <f>'実質公債費比率（分子）の構造'!K$49</f>
        <v>39</v>
      </c>
      <c r="C45" s="182"/>
      <c r="D45" s="182"/>
      <c r="E45" s="182">
        <f>'実質公債費比率（分子）の構造'!L$49</f>
        <v>52</v>
      </c>
      <c r="F45" s="182"/>
      <c r="G45" s="182"/>
      <c r="H45" s="182">
        <f>'実質公債費比率（分子）の構造'!M$49</f>
        <v>52</v>
      </c>
      <c r="I45" s="182"/>
      <c r="J45" s="182"/>
      <c r="K45" s="182">
        <f>'実質公債費比率（分子）の構造'!N$49</f>
        <v>61</v>
      </c>
      <c r="L45" s="182"/>
      <c r="M45" s="182"/>
      <c r="N45" s="182">
        <f>'実質公債費比率（分子）の構造'!O$49</f>
        <v>74</v>
      </c>
      <c r="O45" s="182"/>
      <c r="P45" s="182"/>
    </row>
    <row r="46" spans="1:16" x14ac:dyDescent="0.2">
      <c r="A46" s="182" t="s">
        <v>67</v>
      </c>
      <c r="B46" s="182">
        <f>'実質公債費比率（分子）の構造'!K$48</f>
        <v>751</v>
      </c>
      <c r="C46" s="182"/>
      <c r="D46" s="182"/>
      <c r="E46" s="182">
        <f>'実質公債費比率（分子）の構造'!L$48</f>
        <v>731</v>
      </c>
      <c r="F46" s="182"/>
      <c r="G46" s="182"/>
      <c r="H46" s="182">
        <f>'実質公債費比率（分子）の構造'!M$48</f>
        <v>797</v>
      </c>
      <c r="I46" s="182"/>
      <c r="J46" s="182"/>
      <c r="K46" s="182">
        <f>'実質公債費比率（分子）の構造'!N$48</f>
        <v>741</v>
      </c>
      <c r="L46" s="182"/>
      <c r="M46" s="182"/>
      <c r="N46" s="182">
        <f>'実質公債費比率（分子）の構造'!O$48</f>
        <v>603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1323</v>
      </c>
      <c r="C49" s="182"/>
      <c r="D49" s="182"/>
      <c r="E49" s="182">
        <f>'実質公債費比率（分子）の構造'!L$45</f>
        <v>1284</v>
      </c>
      <c r="F49" s="182"/>
      <c r="G49" s="182"/>
      <c r="H49" s="182">
        <f>'実質公債費比率（分子）の構造'!M$45</f>
        <v>1237</v>
      </c>
      <c r="I49" s="182"/>
      <c r="J49" s="182"/>
      <c r="K49" s="182">
        <f>'実質公債費比率（分子）の構造'!N$45</f>
        <v>1226</v>
      </c>
      <c r="L49" s="182"/>
      <c r="M49" s="182"/>
      <c r="N49" s="182">
        <f>'実質公債費比率（分子）の構造'!O$45</f>
        <v>1259</v>
      </c>
      <c r="O49" s="182"/>
      <c r="P49" s="182"/>
    </row>
    <row r="50" spans="1:16" x14ac:dyDescent="0.2">
      <c r="A50" s="182" t="s">
        <v>71</v>
      </c>
      <c r="B50" s="182" t="e">
        <f>NA()</f>
        <v>#N/A</v>
      </c>
      <c r="C50" s="182">
        <f>IF(ISNUMBER('実質公債費比率（分子）の構造'!K$53),'実質公債費比率（分子）の構造'!K$53,NA())</f>
        <v>734</v>
      </c>
      <c r="D50" s="182" t="e">
        <f>NA()</f>
        <v>#N/A</v>
      </c>
      <c r="E50" s="182" t="e">
        <f>NA()</f>
        <v>#N/A</v>
      </c>
      <c r="F50" s="182">
        <f>IF(ISNUMBER('実質公債費比率（分子）の構造'!L$53),'実質公債費比率（分子）の構造'!L$53,NA())</f>
        <v>664</v>
      </c>
      <c r="G50" s="182" t="e">
        <f>NA()</f>
        <v>#N/A</v>
      </c>
      <c r="H50" s="182" t="e">
        <f>NA()</f>
        <v>#N/A</v>
      </c>
      <c r="I50" s="182">
        <f>IF(ISNUMBER('実質公債費比率（分子）の構造'!M$53),'実質公債費比率（分子）の構造'!M$53,NA())</f>
        <v>672</v>
      </c>
      <c r="J50" s="182" t="e">
        <f>NA()</f>
        <v>#N/A</v>
      </c>
      <c r="K50" s="182" t="e">
        <f>NA()</f>
        <v>#N/A</v>
      </c>
      <c r="L50" s="182">
        <f>IF(ISNUMBER('実質公債費比率（分子）の構造'!N$53),'実質公債費比率（分子）の構造'!N$53,NA())</f>
        <v>591</v>
      </c>
      <c r="M50" s="182" t="e">
        <f>NA()</f>
        <v>#N/A</v>
      </c>
      <c r="N50" s="182" t="e">
        <f>NA()</f>
        <v>#N/A</v>
      </c>
      <c r="O50" s="182">
        <f>IF(ISNUMBER('実質公債費比率（分子）の構造'!O$53),'実質公債費比率（分子）の構造'!O$53,NA())</f>
        <v>600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16216</v>
      </c>
      <c r="E56" s="181"/>
      <c r="F56" s="181"/>
      <c r="G56" s="181">
        <f>'将来負担比率（分子）の構造'!J$52</f>
        <v>15878</v>
      </c>
      <c r="H56" s="181"/>
      <c r="I56" s="181"/>
      <c r="J56" s="181">
        <f>'将来負担比率（分子）の構造'!K$52</f>
        <v>16280</v>
      </c>
      <c r="K56" s="181"/>
      <c r="L56" s="181"/>
      <c r="M56" s="181">
        <f>'将来負担比率（分子）の構造'!L$52</f>
        <v>17673</v>
      </c>
      <c r="N56" s="181"/>
      <c r="O56" s="181"/>
      <c r="P56" s="181">
        <f>'将来負担比率（分子）の構造'!M$52</f>
        <v>17933</v>
      </c>
    </row>
    <row r="57" spans="1:16" x14ac:dyDescent="0.2">
      <c r="A57" s="181" t="s">
        <v>42</v>
      </c>
      <c r="B57" s="181"/>
      <c r="C57" s="181"/>
      <c r="D57" s="181">
        <f>'将来負担比率（分子）の構造'!I$51</f>
        <v>166</v>
      </c>
      <c r="E57" s="181"/>
      <c r="F57" s="181"/>
      <c r="G57" s="181">
        <f>'将来負担比率（分子）の構造'!J$51</f>
        <v>147</v>
      </c>
      <c r="H57" s="181"/>
      <c r="I57" s="181"/>
      <c r="J57" s="181">
        <f>'将来負担比率（分子）の構造'!K$51</f>
        <v>130</v>
      </c>
      <c r="K57" s="181"/>
      <c r="L57" s="181"/>
      <c r="M57" s="181">
        <f>'将来負担比率（分子）の構造'!L$51</f>
        <v>206</v>
      </c>
      <c r="N57" s="181"/>
      <c r="O57" s="181"/>
      <c r="P57" s="181">
        <f>'将来負担比率（分子）の構造'!M$51</f>
        <v>266</v>
      </c>
    </row>
    <row r="58" spans="1:16" x14ac:dyDescent="0.2">
      <c r="A58" s="181" t="s">
        <v>41</v>
      </c>
      <c r="B58" s="181"/>
      <c r="C58" s="181"/>
      <c r="D58" s="181">
        <f>'将来負担比率（分子）の構造'!I$50</f>
        <v>5206</v>
      </c>
      <c r="E58" s="181"/>
      <c r="F58" s="181"/>
      <c r="G58" s="181">
        <f>'将来負担比率（分子）の構造'!J$50</f>
        <v>5775</v>
      </c>
      <c r="H58" s="181"/>
      <c r="I58" s="181"/>
      <c r="J58" s="181">
        <f>'将来負担比率（分子）の構造'!K$50</f>
        <v>5540</v>
      </c>
      <c r="K58" s="181"/>
      <c r="L58" s="181"/>
      <c r="M58" s="181">
        <f>'将来負担比率（分子）の構造'!L$50</f>
        <v>5571</v>
      </c>
      <c r="N58" s="181"/>
      <c r="O58" s="181"/>
      <c r="P58" s="181">
        <f>'将来負担比率（分子）の構造'!M$50</f>
        <v>5423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12</v>
      </c>
      <c r="C61" s="181"/>
      <c r="D61" s="181"/>
      <c r="E61" s="181">
        <f>'将来負担比率（分子）の構造'!J$46</f>
        <v>9</v>
      </c>
      <c r="F61" s="181"/>
      <c r="G61" s="181"/>
      <c r="H61" s="181">
        <f>'将来負担比率（分子）の構造'!K$46</f>
        <v>7</v>
      </c>
      <c r="I61" s="181"/>
      <c r="J61" s="181"/>
      <c r="K61" s="181">
        <f>'将来負担比率（分子）の構造'!L$46</f>
        <v>5</v>
      </c>
      <c r="L61" s="181"/>
      <c r="M61" s="181"/>
      <c r="N61" s="181">
        <f>'将来負担比率（分子）の構造'!M$46</f>
        <v>4</v>
      </c>
      <c r="O61" s="181"/>
      <c r="P61" s="181"/>
    </row>
    <row r="62" spans="1:16" x14ac:dyDescent="0.2">
      <c r="A62" s="181" t="s">
        <v>35</v>
      </c>
      <c r="B62" s="181">
        <f>'将来負担比率（分子）の構造'!I$45</f>
        <v>610</v>
      </c>
      <c r="C62" s="181"/>
      <c r="D62" s="181"/>
      <c r="E62" s="181">
        <f>'将来負担比率（分子）の構造'!J$45</f>
        <v>633</v>
      </c>
      <c r="F62" s="181"/>
      <c r="G62" s="181"/>
      <c r="H62" s="181">
        <f>'将来負担比率（分子）の構造'!K$45</f>
        <v>622</v>
      </c>
      <c r="I62" s="181"/>
      <c r="J62" s="181"/>
      <c r="K62" s="181">
        <f>'将来負担比率（分子）の構造'!L$45</f>
        <v>575</v>
      </c>
      <c r="L62" s="181"/>
      <c r="M62" s="181"/>
      <c r="N62" s="181">
        <f>'将来負担比率（分子）の構造'!M$45</f>
        <v>700</v>
      </c>
      <c r="O62" s="181"/>
      <c r="P62" s="181"/>
    </row>
    <row r="63" spans="1:16" x14ac:dyDescent="0.2">
      <c r="A63" s="181" t="s">
        <v>34</v>
      </c>
      <c r="B63" s="181">
        <f>'将来負担比率（分子）の構造'!I$44</f>
        <v>629</v>
      </c>
      <c r="C63" s="181"/>
      <c r="D63" s="181"/>
      <c r="E63" s="181">
        <f>'将来負担比率（分子）の構造'!J$44</f>
        <v>663</v>
      </c>
      <c r="F63" s="181"/>
      <c r="G63" s="181"/>
      <c r="H63" s="181">
        <f>'将来負担比率（分子）の構造'!K$44</f>
        <v>675</v>
      </c>
      <c r="I63" s="181"/>
      <c r="J63" s="181"/>
      <c r="K63" s="181">
        <f>'将来負担比率（分子）の構造'!L$44</f>
        <v>704</v>
      </c>
      <c r="L63" s="181"/>
      <c r="M63" s="181"/>
      <c r="N63" s="181">
        <f>'将来負担比率（分子）の構造'!M$44</f>
        <v>668</v>
      </c>
      <c r="O63" s="181"/>
      <c r="P63" s="181"/>
    </row>
    <row r="64" spans="1:16" x14ac:dyDescent="0.2">
      <c r="A64" s="181" t="s">
        <v>33</v>
      </c>
      <c r="B64" s="181">
        <f>'将来負担比率（分子）の構造'!I$43</f>
        <v>8726</v>
      </c>
      <c r="C64" s="181"/>
      <c r="D64" s="181"/>
      <c r="E64" s="181">
        <f>'将来負担比率（分子）の構造'!J$43</f>
        <v>8283</v>
      </c>
      <c r="F64" s="181"/>
      <c r="G64" s="181"/>
      <c r="H64" s="181">
        <f>'将来負担比率（分子）の構造'!K$43</f>
        <v>8025</v>
      </c>
      <c r="I64" s="181"/>
      <c r="J64" s="181"/>
      <c r="K64" s="181">
        <f>'将来負担比率（分子）の構造'!L$43</f>
        <v>7763</v>
      </c>
      <c r="L64" s="181"/>
      <c r="M64" s="181"/>
      <c r="N64" s="181">
        <f>'将来負担比率（分子）の構造'!M$43</f>
        <v>7315</v>
      </c>
      <c r="O64" s="181"/>
      <c r="P64" s="181"/>
    </row>
    <row r="65" spans="1:16" x14ac:dyDescent="0.2">
      <c r="A65" s="181" t="s">
        <v>32</v>
      </c>
      <c r="B65" s="181">
        <f>'将来負担比率（分子）の構造'!I$42</f>
        <v>205</v>
      </c>
      <c r="C65" s="181"/>
      <c r="D65" s="181"/>
      <c r="E65" s="181">
        <f>'将来負担比率（分子）の構造'!J$42</f>
        <v>187</v>
      </c>
      <c r="F65" s="181"/>
      <c r="G65" s="181"/>
      <c r="H65" s="181">
        <f>'将来負担比率（分子）の構造'!K$42</f>
        <v>171</v>
      </c>
      <c r="I65" s="181"/>
      <c r="J65" s="181"/>
      <c r="K65" s="181">
        <f>'将来負担比率（分子）の構造'!L$42</f>
        <v>157</v>
      </c>
      <c r="L65" s="181"/>
      <c r="M65" s="181"/>
      <c r="N65" s="181">
        <f>'将来負担比率（分子）の構造'!M$42</f>
        <v>145</v>
      </c>
      <c r="O65" s="181"/>
      <c r="P65" s="181"/>
    </row>
    <row r="66" spans="1:16" x14ac:dyDescent="0.2">
      <c r="A66" s="181" t="s">
        <v>31</v>
      </c>
      <c r="B66" s="181">
        <f>'将来負担比率（分子）の構造'!I$41</f>
        <v>13467</v>
      </c>
      <c r="C66" s="181"/>
      <c r="D66" s="181"/>
      <c r="E66" s="181">
        <f>'将来負担比率（分子）の構造'!J$41</f>
        <v>13149</v>
      </c>
      <c r="F66" s="181"/>
      <c r="G66" s="181"/>
      <c r="H66" s="181">
        <f>'将来負担比率（分子）の構造'!K$41</f>
        <v>13914</v>
      </c>
      <c r="I66" s="181"/>
      <c r="J66" s="181"/>
      <c r="K66" s="181">
        <f>'将来負担比率（分子）の構造'!L$41</f>
        <v>16301</v>
      </c>
      <c r="L66" s="181"/>
      <c r="M66" s="181"/>
      <c r="N66" s="181">
        <f>'将来負担比率（分子）の構造'!M$41</f>
        <v>17068</v>
      </c>
      <c r="O66" s="181"/>
      <c r="P66" s="181"/>
    </row>
    <row r="67" spans="1:16" x14ac:dyDescent="0.2">
      <c r="A67" s="181" t="s">
        <v>75</v>
      </c>
      <c r="B67" s="181" t="e">
        <f>NA()</f>
        <v>#N/A</v>
      </c>
      <c r="C67" s="181">
        <f>IF(ISNUMBER('将来負担比率（分子）の構造'!I$53), IF('将来負担比率（分子）の構造'!I$53 &lt; 0, 0, '将来負担比率（分子）の構造'!I$53), NA())</f>
        <v>2062</v>
      </c>
      <c r="D67" s="181" t="e">
        <f>NA()</f>
        <v>#N/A</v>
      </c>
      <c r="E67" s="181" t="e">
        <f>NA()</f>
        <v>#N/A</v>
      </c>
      <c r="F67" s="181">
        <f>IF(ISNUMBER('将来負担比率（分子）の構造'!J$53), IF('将来負担比率（分子）の構造'!J$53 &lt; 0, 0, '将来負担比率（分子）の構造'!J$53), NA())</f>
        <v>1124</v>
      </c>
      <c r="G67" s="181" t="e">
        <f>NA()</f>
        <v>#N/A</v>
      </c>
      <c r="H67" s="181" t="e">
        <f>NA()</f>
        <v>#N/A</v>
      </c>
      <c r="I67" s="181">
        <f>IF(ISNUMBER('将来負担比率（分子）の構造'!K$53), IF('将来負担比率（分子）の構造'!K$53 &lt; 0, 0, '将来負担比率（分子）の構造'!K$53), NA())</f>
        <v>1463</v>
      </c>
      <c r="J67" s="181" t="e">
        <f>NA()</f>
        <v>#N/A</v>
      </c>
      <c r="K67" s="181" t="e">
        <f>NA()</f>
        <v>#N/A</v>
      </c>
      <c r="L67" s="181">
        <f>IF(ISNUMBER('将来負担比率（分子）の構造'!L$53), IF('将来負担比率（分子）の構造'!L$53 &lt; 0, 0, '将来負担比率（分子）の構造'!L$53), NA())</f>
        <v>2054</v>
      </c>
      <c r="M67" s="181" t="e">
        <f>NA()</f>
        <v>#N/A</v>
      </c>
      <c r="N67" s="181" t="e">
        <f>NA()</f>
        <v>#N/A</v>
      </c>
      <c r="O67" s="181">
        <f>IF(ISNUMBER('将来負担比率（分子）の構造'!M$53), IF('将来負担比率（分子）の構造'!M$53 &lt; 0, 0, '将来負担比率（分子）の構造'!M$53), NA())</f>
        <v>2278</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3124</v>
      </c>
      <c r="C72" s="185">
        <f>基金残高に係る経年分析!G55</f>
        <v>2916</v>
      </c>
      <c r="D72" s="185">
        <f>基金残高に係る経年分析!H55</f>
        <v>2593</v>
      </c>
    </row>
    <row r="73" spans="1:16" x14ac:dyDescent="0.2">
      <c r="A73" s="184" t="s">
        <v>78</v>
      </c>
      <c r="B73" s="185">
        <f>基金残高に係る経年分析!F56</f>
        <v>395</v>
      </c>
      <c r="C73" s="185">
        <f>基金残高に係る経年分析!G56</f>
        <v>396</v>
      </c>
      <c r="D73" s="185">
        <f>基金残高に係る経年分析!H56</f>
        <v>396</v>
      </c>
    </row>
    <row r="74" spans="1:16" x14ac:dyDescent="0.2">
      <c r="A74" s="184" t="s">
        <v>79</v>
      </c>
      <c r="B74" s="185">
        <f>基金残高に係る経年分析!F57</f>
        <v>3168</v>
      </c>
      <c r="C74" s="185">
        <f>基金残高に係る経年分析!G57</f>
        <v>3280</v>
      </c>
      <c r="D74" s="185">
        <f>基金残高に係る経年分析!H57</f>
        <v>3347</v>
      </c>
    </row>
  </sheetData>
  <sheetProtection algorithmName="SHA-512" hashValue="hlQVSr9hy1ILqkgbn+WC/54La49wg4JL49SG+onknQRa7afUThIaRvBg1Rnt3srAKA8yXY4KnxSfhihXEzGbtg==" saltValue="kHMR9HBhwjcufr2lteWT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0" t="s">
        <v>219</v>
      </c>
      <c r="DI1" s="661"/>
      <c r="DJ1" s="661"/>
      <c r="DK1" s="661"/>
      <c r="DL1" s="661"/>
      <c r="DM1" s="661"/>
      <c r="DN1" s="662"/>
      <c r="DO1" s="226"/>
      <c r="DP1" s="660" t="s">
        <v>220</v>
      </c>
      <c r="DQ1" s="661"/>
      <c r="DR1" s="661"/>
      <c r="DS1" s="661"/>
      <c r="DT1" s="661"/>
      <c r="DU1" s="661"/>
      <c r="DV1" s="661"/>
      <c r="DW1" s="661"/>
      <c r="DX1" s="661"/>
      <c r="DY1" s="661"/>
      <c r="DZ1" s="661"/>
      <c r="EA1" s="661"/>
      <c r="EB1" s="661"/>
      <c r="EC1" s="662"/>
      <c r="ED1" s="224"/>
      <c r="EE1" s="224"/>
      <c r="EF1" s="224"/>
      <c r="EG1" s="224"/>
      <c r="EH1" s="224"/>
      <c r="EI1" s="224"/>
      <c r="EJ1" s="224"/>
      <c r="EK1" s="224"/>
      <c r="EL1" s="224"/>
      <c r="EM1" s="224"/>
    </row>
    <row r="2" spans="2:143" ht="22.5" customHeight="1" x14ac:dyDescent="0.2">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3" t="s">
        <v>222</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223</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3" t="s">
        <v>1</v>
      </c>
      <c r="C4" s="664"/>
      <c r="D4" s="664"/>
      <c r="E4" s="664"/>
      <c r="F4" s="664"/>
      <c r="G4" s="664"/>
      <c r="H4" s="664"/>
      <c r="I4" s="664"/>
      <c r="J4" s="664"/>
      <c r="K4" s="664"/>
      <c r="L4" s="664"/>
      <c r="M4" s="664"/>
      <c r="N4" s="664"/>
      <c r="O4" s="664"/>
      <c r="P4" s="664"/>
      <c r="Q4" s="665"/>
      <c r="R4" s="663" t="s">
        <v>225</v>
      </c>
      <c r="S4" s="664"/>
      <c r="T4" s="664"/>
      <c r="U4" s="664"/>
      <c r="V4" s="664"/>
      <c r="W4" s="664"/>
      <c r="X4" s="664"/>
      <c r="Y4" s="665"/>
      <c r="Z4" s="663" t="s">
        <v>226</v>
      </c>
      <c r="AA4" s="664"/>
      <c r="AB4" s="664"/>
      <c r="AC4" s="665"/>
      <c r="AD4" s="663" t="s">
        <v>227</v>
      </c>
      <c r="AE4" s="664"/>
      <c r="AF4" s="664"/>
      <c r="AG4" s="664"/>
      <c r="AH4" s="664"/>
      <c r="AI4" s="664"/>
      <c r="AJ4" s="664"/>
      <c r="AK4" s="665"/>
      <c r="AL4" s="663" t="s">
        <v>226</v>
      </c>
      <c r="AM4" s="664"/>
      <c r="AN4" s="664"/>
      <c r="AO4" s="665"/>
      <c r="AP4" s="669" t="s">
        <v>228</v>
      </c>
      <c r="AQ4" s="669"/>
      <c r="AR4" s="669"/>
      <c r="AS4" s="669"/>
      <c r="AT4" s="669"/>
      <c r="AU4" s="669"/>
      <c r="AV4" s="669"/>
      <c r="AW4" s="669"/>
      <c r="AX4" s="669"/>
      <c r="AY4" s="669"/>
      <c r="AZ4" s="669"/>
      <c r="BA4" s="669"/>
      <c r="BB4" s="669"/>
      <c r="BC4" s="669"/>
      <c r="BD4" s="669"/>
      <c r="BE4" s="669"/>
      <c r="BF4" s="669"/>
      <c r="BG4" s="669" t="s">
        <v>229</v>
      </c>
      <c r="BH4" s="669"/>
      <c r="BI4" s="669"/>
      <c r="BJ4" s="669"/>
      <c r="BK4" s="669"/>
      <c r="BL4" s="669"/>
      <c r="BM4" s="669"/>
      <c r="BN4" s="669"/>
      <c r="BO4" s="669" t="s">
        <v>226</v>
      </c>
      <c r="BP4" s="669"/>
      <c r="BQ4" s="669"/>
      <c r="BR4" s="669"/>
      <c r="BS4" s="669" t="s">
        <v>230</v>
      </c>
      <c r="BT4" s="669"/>
      <c r="BU4" s="669"/>
      <c r="BV4" s="669"/>
      <c r="BW4" s="669"/>
      <c r="BX4" s="669"/>
      <c r="BY4" s="669"/>
      <c r="BZ4" s="669"/>
      <c r="CA4" s="669"/>
      <c r="CB4" s="669"/>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30" customFormat="1" ht="11.25" customHeight="1" x14ac:dyDescent="0.2">
      <c r="B5" s="670" t="s">
        <v>232</v>
      </c>
      <c r="C5" s="671"/>
      <c r="D5" s="671"/>
      <c r="E5" s="671"/>
      <c r="F5" s="671"/>
      <c r="G5" s="671"/>
      <c r="H5" s="671"/>
      <c r="I5" s="671"/>
      <c r="J5" s="671"/>
      <c r="K5" s="671"/>
      <c r="L5" s="671"/>
      <c r="M5" s="671"/>
      <c r="N5" s="671"/>
      <c r="O5" s="671"/>
      <c r="P5" s="671"/>
      <c r="Q5" s="672"/>
      <c r="R5" s="673">
        <v>4737168</v>
      </c>
      <c r="S5" s="674"/>
      <c r="T5" s="674"/>
      <c r="U5" s="674"/>
      <c r="V5" s="674"/>
      <c r="W5" s="674"/>
      <c r="X5" s="674"/>
      <c r="Y5" s="675"/>
      <c r="Z5" s="676">
        <v>28.8</v>
      </c>
      <c r="AA5" s="676"/>
      <c r="AB5" s="676"/>
      <c r="AC5" s="676"/>
      <c r="AD5" s="677">
        <v>4737168</v>
      </c>
      <c r="AE5" s="677"/>
      <c r="AF5" s="677"/>
      <c r="AG5" s="677"/>
      <c r="AH5" s="677"/>
      <c r="AI5" s="677"/>
      <c r="AJ5" s="677"/>
      <c r="AK5" s="677"/>
      <c r="AL5" s="678">
        <v>60.5</v>
      </c>
      <c r="AM5" s="679"/>
      <c r="AN5" s="679"/>
      <c r="AO5" s="680"/>
      <c r="AP5" s="670" t="s">
        <v>233</v>
      </c>
      <c r="AQ5" s="671"/>
      <c r="AR5" s="671"/>
      <c r="AS5" s="671"/>
      <c r="AT5" s="671"/>
      <c r="AU5" s="671"/>
      <c r="AV5" s="671"/>
      <c r="AW5" s="671"/>
      <c r="AX5" s="671"/>
      <c r="AY5" s="671"/>
      <c r="AZ5" s="671"/>
      <c r="BA5" s="671"/>
      <c r="BB5" s="671"/>
      <c r="BC5" s="671"/>
      <c r="BD5" s="671"/>
      <c r="BE5" s="671"/>
      <c r="BF5" s="672"/>
      <c r="BG5" s="684">
        <v>4737168</v>
      </c>
      <c r="BH5" s="685"/>
      <c r="BI5" s="685"/>
      <c r="BJ5" s="685"/>
      <c r="BK5" s="685"/>
      <c r="BL5" s="685"/>
      <c r="BM5" s="685"/>
      <c r="BN5" s="686"/>
      <c r="BO5" s="687">
        <v>100</v>
      </c>
      <c r="BP5" s="687"/>
      <c r="BQ5" s="687"/>
      <c r="BR5" s="687"/>
      <c r="BS5" s="688" t="s">
        <v>177</v>
      </c>
      <c r="BT5" s="688"/>
      <c r="BU5" s="688"/>
      <c r="BV5" s="688"/>
      <c r="BW5" s="688"/>
      <c r="BX5" s="688"/>
      <c r="BY5" s="688"/>
      <c r="BZ5" s="688"/>
      <c r="CA5" s="688"/>
      <c r="CB5" s="69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2">
      <c r="B6" s="681" t="s">
        <v>237</v>
      </c>
      <c r="C6" s="682"/>
      <c r="D6" s="682"/>
      <c r="E6" s="682"/>
      <c r="F6" s="682"/>
      <c r="G6" s="682"/>
      <c r="H6" s="682"/>
      <c r="I6" s="682"/>
      <c r="J6" s="682"/>
      <c r="K6" s="682"/>
      <c r="L6" s="682"/>
      <c r="M6" s="682"/>
      <c r="N6" s="682"/>
      <c r="O6" s="682"/>
      <c r="P6" s="682"/>
      <c r="Q6" s="683"/>
      <c r="R6" s="684">
        <v>119642</v>
      </c>
      <c r="S6" s="685"/>
      <c r="T6" s="685"/>
      <c r="U6" s="685"/>
      <c r="V6" s="685"/>
      <c r="W6" s="685"/>
      <c r="X6" s="685"/>
      <c r="Y6" s="686"/>
      <c r="Z6" s="687">
        <v>0.7</v>
      </c>
      <c r="AA6" s="687"/>
      <c r="AB6" s="687"/>
      <c r="AC6" s="687"/>
      <c r="AD6" s="688">
        <v>119642</v>
      </c>
      <c r="AE6" s="688"/>
      <c r="AF6" s="688"/>
      <c r="AG6" s="688"/>
      <c r="AH6" s="688"/>
      <c r="AI6" s="688"/>
      <c r="AJ6" s="688"/>
      <c r="AK6" s="688"/>
      <c r="AL6" s="689">
        <v>1.5</v>
      </c>
      <c r="AM6" s="690"/>
      <c r="AN6" s="690"/>
      <c r="AO6" s="691"/>
      <c r="AP6" s="681" t="s">
        <v>238</v>
      </c>
      <c r="AQ6" s="682"/>
      <c r="AR6" s="682"/>
      <c r="AS6" s="682"/>
      <c r="AT6" s="682"/>
      <c r="AU6" s="682"/>
      <c r="AV6" s="682"/>
      <c r="AW6" s="682"/>
      <c r="AX6" s="682"/>
      <c r="AY6" s="682"/>
      <c r="AZ6" s="682"/>
      <c r="BA6" s="682"/>
      <c r="BB6" s="682"/>
      <c r="BC6" s="682"/>
      <c r="BD6" s="682"/>
      <c r="BE6" s="682"/>
      <c r="BF6" s="683"/>
      <c r="BG6" s="684">
        <v>4737168</v>
      </c>
      <c r="BH6" s="685"/>
      <c r="BI6" s="685"/>
      <c r="BJ6" s="685"/>
      <c r="BK6" s="685"/>
      <c r="BL6" s="685"/>
      <c r="BM6" s="685"/>
      <c r="BN6" s="686"/>
      <c r="BO6" s="687">
        <v>100</v>
      </c>
      <c r="BP6" s="687"/>
      <c r="BQ6" s="687"/>
      <c r="BR6" s="687"/>
      <c r="BS6" s="688" t="s">
        <v>183</v>
      </c>
      <c r="BT6" s="688"/>
      <c r="BU6" s="688"/>
      <c r="BV6" s="688"/>
      <c r="BW6" s="688"/>
      <c r="BX6" s="688"/>
      <c r="BY6" s="688"/>
      <c r="BZ6" s="688"/>
      <c r="CA6" s="688"/>
      <c r="CB6" s="692"/>
      <c r="CD6" s="695" t="s">
        <v>239</v>
      </c>
      <c r="CE6" s="696"/>
      <c r="CF6" s="696"/>
      <c r="CG6" s="696"/>
      <c r="CH6" s="696"/>
      <c r="CI6" s="696"/>
      <c r="CJ6" s="696"/>
      <c r="CK6" s="696"/>
      <c r="CL6" s="696"/>
      <c r="CM6" s="696"/>
      <c r="CN6" s="696"/>
      <c r="CO6" s="696"/>
      <c r="CP6" s="696"/>
      <c r="CQ6" s="697"/>
      <c r="CR6" s="684">
        <v>141380</v>
      </c>
      <c r="CS6" s="685"/>
      <c r="CT6" s="685"/>
      <c r="CU6" s="685"/>
      <c r="CV6" s="685"/>
      <c r="CW6" s="685"/>
      <c r="CX6" s="685"/>
      <c r="CY6" s="686"/>
      <c r="CZ6" s="678">
        <v>1</v>
      </c>
      <c r="DA6" s="679"/>
      <c r="DB6" s="679"/>
      <c r="DC6" s="698"/>
      <c r="DD6" s="693" t="s">
        <v>240</v>
      </c>
      <c r="DE6" s="685"/>
      <c r="DF6" s="685"/>
      <c r="DG6" s="685"/>
      <c r="DH6" s="685"/>
      <c r="DI6" s="685"/>
      <c r="DJ6" s="685"/>
      <c r="DK6" s="685"/>
      <c r="DL6" s="685"/>
      <c r="DM6" s="685"/>
      <c r="DN6" s="685"/>
      <c r="DO6" s="685"/>
      <c r="DP6" s="686"/>
      <c r="DQ6" s="693">
        <v>140991</v>
      </c>
      <c r="DR6" s="685"/>
      <c r="DS6" s="685"/>
      <c r="DT6" s="685"/>
      <c r="DU6" s="685"/>
      <c r="DV6" s="685"/>
      <c r="DW6" s="685"/>
      <c r="DX6" s="685"/>
      <c r="DY6" s="685"/>
      <c r="DZ6" s="685"/>
      <c r="EA6" s="685"/>
      <c r="EB6" s="685"/>
      <c r="EC6" s="694"/>
    </row>
    <row r="7" spans="2:143" ht="11.25" customHeight="1" x14ac:dyDescent="0.2">
      <c r="B7" s="681" t="s">
        <v>241</v>
      </c>
      <c r="C7" s="682"/>
      <c r="D7" s="682"/>
      <c r="E7" s="682"/>
      <c r="F7" s="682"/>
      <c r="G7" s="682"/>
      <c r="H7" s="682"/>
      <c r="I7" s="682"/>
      <c r="J7" s="682"/>
      <c r="K7" s="682"/>
      <c r="L7" s="682"/>
      <c r="M7" s="682"/>
      <c r="N7" s="682"/>
      <c r="O7" s="682"/>
      <c r="P7" s="682"/>
      <c r="Q7" s="683"/>
      <c r="R7" s="684">
        <v>3446</v>
      </c>
      <c r="S7" s="685"/>
      <c r="T7" s="685"/>
      <c r="U7" s="685"/>
      <c r="V7" s="685"/>
      <c r="W7" s="685"/>
      <c r="X7" s="685"/>
      <c r="Y7" s="686"/>
      <c r="Z7" s="687">
        <v>0</v>
      </c>
      <c r="AA7" s="687"/>
      <c r="AB7" s="687"/>
      <c r="AC7" s="687"/>
      <c r="AD7" s="688">
        <v>3446</v>
      </c>
      <c r="AE7" s="688"/>
      <c r="AF7" s="688"/>
      <c r="AG7" s="688"/>
      <c r="AH7" s="688"/>
      <c r="AI7" s="688"/>
      <c r="AJ7" s="688"/>
      <c r="AK7" s="688"/>
      <c r="AL7" s="689">
        <v>0</v>
      </c>
      <c r="AM7" s="690"/>
      <c r="AN7" s="690"/>
      <c r="AO7" s="691"/>
      <c r="AP7" s="681" t="s">
        <v>242</v>
      </c>
      <c r="AQ7" s="682"/>
      <c r="AR7" s="682"/>
      <c r="AS7" s="682"/>
      <c r="AT7" s="682"/>
      <c r="AU7" s="682"/>
      <c r="AV7" s="682"/>
      <c r="AW7" s="682"/>
      <c r="AX7" s="682"/>
      <c r="AY7" s="682"/>
      <c r="AZ7" s="682"/>
      <c r="BA7" s="682"/>
      <c r="BB7" s="682"/>
      <c r="BC7" s="682"/>
      <c r="BD7" s="682"/>
      <c r="BE7" s="682"/>
      <c r="BF7" s="683"/>
      <c r="BG7" s="684">
        <v>2115202</v>
      </c>
      <c r="BH7" s="685"/>
      <c r="BI7" s="685"/>
      <c r="BJ7" s="685"/>
      <c r="BK7" s="685"/>
      <c r="BL7" s="685"/>
      <c r="BM7" s="685"/>
      <c r="BN7" s="686"/>
      <c r="BO7" s="687">
        <v>44.7</v>
      </c>
      <c r="BP7" s="687"/>
      <c r="BQ7" s="687"/>
      <c r="BR7" s="687"/>
      <c r="BS7" s="688" t="s">
        <v>240</v>
      </c>
      <c r="BT7" s="688"/>
      <c r="BU7" s="688"/>
      <c r="BV7" s="688"/>
      <c r="BW7" s="688"/>
      <c r="BX7" s="688"/>
      <c r="BY7" s="688"/>
      <c r="BZ7" s="688"/>
      <c r="CA7" s="688"/>
      <c r="CB7" s="692"/>
      <c r="CD7" s="699" t="s">
        <v>243</v>
      </c>
      <c r="CE7" s="700"/>
      <c r="CF7" s="700"/>
      <c r="CG7" s="700"/>
      <c r="CH7" s="700"/>
      <c r="CI7" s="700"/>
      <c r="CJ7" s="700"/>
      <c r="CK7" s="700"/>
      <c r="CL7" s="700"/>
      <c r="CM7" s="700"/>
      <c r="CN7" s="700"/>
      <c r="CO7" s="700"/>
      <c r="CP7" s="700"/>
      <c r="CQ7" s="701"/>
      <c r="CR7" s="684">
        <v>2434426</v>
      </c>
      <c r="CS7" s="685"/>
      <c r="CT7" s="685"/>
      <c r="CU7" s="685"/>
      <c r="CV7" s="685"/>
      <c r="CW7" s="685"/>
      <c r="CX7" s="685"/>
      <c r="CY7" s="686"/>
      <c r="CZ7" s="687">
        <v>16.399999999999999</v>
      </c>
      <c r="DA7" s="687"/>
      <c r="DB7" s="687"/>
      <c r="DC7" s="687"/>
      <c r="DD7" s="693">
        <v>637461</v>
      </c>
      <c r="DE7" s="685"/>
      <c r="DF7" s="685"/>
      <c r="DG7" s="685"/>
      <c r="DH7" s="685"/>
      <c r="DI7" s="685"/>
      <c r="DJ7" s="685"/>
      <c r="DK7" s="685"/>
      <c r="DL7" s="685"/>
      <c r="DM7" s="685"/>
      <c r="DN7" s="685"/>
      <c r="DO7" s="685"/>
      <c r="DP7" s="686"/>
      <c r="DQ7" s="693">
        <v>1337426</v>
      </c>
      <c r="DR7" s="685"/>
      <c r="DS7" s="685"/>
      <c r="DT7" s="685"/>
      <c r="DU7" s="685"/>
      <c r="DV7" s="685"/>
      <c r="DW7" s="685"/>
      <c r="DX7" s="685"/>
      <c r="DY7" s="685"/>
      <c r="DZ7" s="685"/>
      <c r="EA7" s="685"/>
      <c r="EB7" s="685"/>
      <c r="EC7" s="694"/>
    </row>
    <row r="8" spans="2:143" ht="11.25" customHeight="1" x14ac:dyDescent="0.2">
      <c r="B8" s="681" t="s">
        <v>244</v>
      </c>
      <c r="C8" s="682"/>
      <c r="D8" s="682"/>
      <c r="E8" s="682"/>
      <c r="F8" s="682"/>
      <c r="G8" s="682"/>
      <c r="H8" s="682"/>
      <c r="I8" s="682"/>
      <c r="J8" s="682"/>
      <c r="K8" s="682"/>
      <c r="L8" s="682"/>
      <c r="M8" s="682"/>
      <c r="N8" s="682"/>
      <c r="O8" s="682"/>
      <c r="P8" s="682"/>
      <c r="Q8" s="683"/>
      <c r="R8" s="684">
        <v>16281</v>
      </c>
      <c r="S8" s="685"/>
      <c r="T8" s="685"/>
      <c r="U8" s="685"/>
      <c r="V8" s="685"/>
      <c r="W8" s="685"/>
      <c r="X8" s="685"/>
      <c r="Y8" s="686"/>
      <c r="Z8" s="687">
        <v>0.1</v>
      </c>
      <c r="AA8" s="687"/>
      <c r="AB8" s="687"/>
      <c r="AC8" s="687"/>
      <c r="AD8" s="688">
        <v>16281</v>
      </c>
      <c r="AE8" s="688"/>
      <c r="AF8" s="688"/>
      <c r="AG8" s="688"/>
      <c r="AH8" s="688"/>
      <c r="AI8" s="688"/>
      <c r="AJ8" s="688"/>
      <c r="AK8" s="688"/>
      <c r="AL8" s="689">
        <v>0.2</v>
      </c>
      <c r="AM8" s="690"/>
      <c r="AN8" s="690"/>
      <c r="AO8" s="691"/>
      <c r="AP8" s="681" t="s">
        <v>245</v>
      </c>
      <c r="AQ8" s="682"/>
      <c r="AR8" s="682"/>
      <c r="AS8" s="682"/>
      <c r="AT8" s="682"/>
      <c r="AU8" s="682"/>
      <c r="AV8" s="682"/>
      <c r="AW8" s="682"/>
      <c r="AX8" s="682"/>
      <c r="AY8" s="682"/>
      <c r="AZ8" s="682"/>
      <c r="BA8" s="682"/>
      <c r="BB8" s="682"/>
      <c r="BC8" s="682"/>
      <c r="BD8" s="682"/>
      <c r="BE8" s="682"/>
      <c r="BF8" s="683"/>
      <c r="BG8" s="684">
        <v>57295</v>
      </c>
      <c r="BH8" s="685"/>
      <c r="BI8" s="685"/>
      <c r="BJ8" s="685"/>
      <c r="BK8" s="685"/>
      <c r="BL8" s="685"/>
      <c r="BM8" s="685"/>
      <c r="BN8" s="686"/>
      <c r="BO8" s="687">
        <v>1.2</v>
      </c>
      <c r="BP8" s="687"/>
      <c r="BQ8" s="687"/>
      <c r="BR8" s="687"/>
      <c r="BS8" s="693" t="s">
        <v>240</v>
      </c>
      <c r="BT8" s="685"/>
      <c r="BU8" s="685"/>
      <c r="BV8" s="685"/>
      <c r="BW8" s="685"/>
      <c r="BX8" s="685"/>
      <c r="BY8" s="685"/>
      <c r="BZ8" s="685"/>
      <c r="CA8" s="685"/>
      <c r="CB8" s="694"/>
      <c r="CD8" s="699" t="s">
        <v>246</v>
      </c>
      <c r="CE8" s="700"/>
      <c r="CF8" s="700"/>
      <c r="CG8" s="700"/>
      <c r="CH8" s="700"/>
      <c r="CI8" s="700"/>
      <c r="CJ8" s="700"/>
      <c r="CK8" s="700"/>
      <c r="CL8" s="700"/>
      <c r="CM8" s="700"/>
      <c r="CN8" s="700"/>
      <c r="CO8" s="700"/>
      <c r="CP8" s="700"/>
      <c r="CQ8" s="701"/>
      <c r="CR8" s="684">
        <v>3919469</v>
      </c>
      <c r="CS8" s="685"/>
      <c r="CT8" s="685"/>
      <c r="CU8" s="685"/>
      <c r="CV8" s="685"/>
      <c r="CW8" s="685"/>
      <c r="CX8" s="685"/>
      <c r="CY8" s="686"/>
      <c r="CZ8" s="687">
        <v>26.4</v>
      </c>
      <c r="DA8" s="687"/>
      <c r="DB8" s="687"/>
      <c r="DC8" s="687"/>
      <c r="DD8" s="693">
        <v>80960</v>
      </c>
      <c r="DE8" s="685"/>
      <c r="DF8" s="685"/>
      <c r="DG8" s="685"/>
      <c r="DH8" s="685"/>
      <c r="DI8" s="685"/>
      <c r="DJ8" s="685"/>
      <c r="DK8" s="685"/>
      <c r="DL8" s="685"/>
      <c r="DM8" s="685"/>
      <c r="DN8" s="685"/>
      <c r="DO8" s="685"/>
      <c r="DP8" s="686"/>
      <c r="DQ8" s="693">
        <v>2046808</v>
      </c>
      <c r="DR8" s="685"/>
      <c r="DS8" s="685"/>
      <c r="DT8" s="685"/>
      <c r="DU8" s="685"/>
      <c r="DV8" s="685"/>
      <c r="DW8" s="685"/>
      <c r="DX8" s="685"/>
      <c r="DY8" s="685"/>
      <c r="DZ8" s="685"/>
      <c r="EA8" s="685"/>
      <c r="EB8" s="685"/>
      <c r="EC8" s="694"/>
    </row>
    <row r="9" spans="2:143" ht="11.25" customHeight="1" x14ac:dyDescent="0.2">
      <c r="B9" s="681" t="s">
        <v>247</v>
      </c>
      <c r="C9" s="682"/>
      <c r="D9" s="682"/>
      <c r="E9" s="682"/>
      <c r="F9" s="682"/>
      <c r="G9" s="682"/>
      <c r="H9" s="682"/>
      <c r="I9" s="682"/>
      <c r="J9" s="682"/>
      <c r="K9" s="682"/>
      <c r="L9" s="682"/>
      <c r="M9" s="682"/>
      <c r="N9" s="682"/>
      <c r="O9" s="682"/>
      <c r="P9" s="682"/>
      <c r="Q9" s="683"/>
      <c r="R9" s="684">
        <v>10523</v>
      </c>
      <c r="S9" s="685"/>
      <c r="T9" s="685"/>
      <c r="U9" s="685"/>
      <c r="V9" s="685"/>
      <c r="W9" s="685"/>
      <c r="X9" s="685"/>
      <c r="Y9" s="686"/>
      <c r="Z9" s="687">
        <v>0.1</v>
      </c>
      <c r="AA9" s="687"/>
      <c r="AB9" s="687"/>
      <c r="AC9" s="687"/>
      <c r="AD9" s="688">
        <v>10523</v>
      </c>
      <c r="AE9" s="688"/>
      <c r="AF9" s="688"/>
      <c r="AG9" s="688"/>
      <c r="AH9" s="688"/>
      <c r="AI9" s="688"/>
      <c r="AJ9" s="688"/>
      <c r="AK9" s="688"/>
      <c r="AL9" s="689">
        <v>0.1</v>
      </c>
      <c r="AM9" s="690"/>
      <c r="AN9" s="690"/>
      <c r="AO9" s="691"/>
      <c r="AP9" s="681" t="s">
        <v>248</v>
      </c>
      <c r="AQ9" s="682"/>
      <c r="AR9" s="682"/>
      <c r="AS9" s="682"/>
      <c r="AT9" s="682"/>
      <c r="AU9" s="682"/>
      <c r="AV9" s="682"/>
      <c r="AW9" s="682"/>
      <c r="AX9" s="682"/>
      <c r="AY9" s="682"/>
      <c r="AZ9" s="682"/>
      <c r="BA9" s="682"/>
      <c r="BB9" s="682"/>
      <c r="BC9" s="682"/>
      <c r="BD9" s="682"/>
      <c r="BE9" s="682"/>
      <c r="BF9" s="683"/>
      <c r="BG9" s="684">
        <v>1653010</v>
      </c>
      <c r="BH9" s="685"/>
      <c r="BI9" s="685"/>
      <c r="BJ9" s="685"/>
      <c r="BK9" s="685"/>
      <c r="BL9" s="685"/>
      <c r="BM9" s="685"/>
      <c r="BN9" s="686"/>
      <c r="BO9" s="687">
        <v>34.9</v>
      </c>
      <c r="BP9" s="687"/>
      <c r="BQ9" s="687"/>
      <c r="BR9" s="687"/>
      <c r="BS9" s="693" t="s">
        <v>240</v>
      </c>
      <c r="BT9" s="685"/>
      <c r="BU9" s="685"/>
      <c r="BV9" s="685"/>
      <c r="BW9" s="685"/>
      <c r="BX9" s="685"/>
      <c r="BY9" s="685"/>
      <c r="BZ9" s="685"/>
      <c r="CA9" s="685"/>
      <c r="CB9" s="694"/>
      <c r="CD9" s="699" t="s">
        <v>249</v>
      </c>
      <c r="CE9" s="700"/>
      <c r="CF9" s="700"/>
      <c r="CG9" s="700"/>
      <c r="CH9" s="700"/>
      <c r="CI9" s="700"/>
      <c r="CJ9" s="700"/>
      <c r="CK9" s="700"/>
      <c r="CL9" s="700"/>
      <c r="CM9" s="700"/>
      <c r="CN9" s="700"/>
      <c r="CO9" s="700"/>
      <c r="CP9" s="700"/>
      <c r="CQ9" s="701"/>
      <c r="CR9" s="684">
        <v>979969</v>
      </c>
      <c r="CS9" s="685"/>
      <c r="CT9" s="685"/>
      <c r="CU9" s="685"/>
      <c r="CV9" s="685"/>
      <c r="CW9" s="685"/>
      <c r="CX9" s="685"/>
      <c r="CY9" s="686"/>
      <c r="CZ9" s="687">
        <v>6.6</v>
      </c>
      <c r="DA9" s="687"/>
      <c r="DB9" s="687"/>
      <c r="DC9" s="687"/>
      <c r="DD9" s="693">
        <v>1014</v>
      </c>
      <c r="DE9" s="685"/>
      <c r="DF9" s="685"/>
      <c r="DG9" s="685"/>
      <c r="DH9" s="685"/>
      <c r="DI9" s="685"/>
      <c r="DJ9" s="685"/>
      <c r="DK9" s="685"/>
      <c r="DL9" s="685"/>
      <c r="DM9" s="685"/>
      <c r="DN9" s="685"/>
      <c r="DO9" s="685"/>
      <c r="DP9" s="686"/>
      <c r="DQ9" s="693">
        <v>847419</v>
      </c>
      <c r="DR9" s="685"/>
      <c r="DS9" s="685"/>
      <c r="DT9" s="685"/>
      <c r="DU9" s="685"/>
      <c r="DV9" s="685"/>
      <c r="DW9" s="685"/>
      <c r="DX9" s="685"/>
      <c r="DY9" s="685"/>
      <c r="DZ9" s="685"/>
      <c r="EA9" s="685"/>
      <c r="EB9" s="685"/>
      <c r="EC9" s="694"/>
    </row>
    <row r="10" spans="2:143" ht="11.25" customHeight="1" x14ac:dyDescent="0.2">
      <c r="B10" s="681" t="s">
        <v>250</v>
      </c>
      <c r="C10" s="682"/>
      <c r="D10" s="682"/>
      <c r="E10" s="682"/>
      <c r="F10" s="682"/>
      <c r="G10" s="682"/>
      <c r="H10" s="682"/>
      <c r="I10" s="682"/>
      <c r="J10" s="682"/>
      <c r="K10" s="682"/>
      <c r="L10" s="682"/>
      <c r="M10" s="682"/>
      <c r="N10" s="682"/>
      <c r="O10" s="682"/>
      <c r="P10" s="682"/>
      <c r="Q10" s="683"/>
      <c r="R10" s="684" t="s">
        <v>240</v>
      </c>
      <c r="S10" s="685"/>
      <c r="T10" s="685"/>
      <c r="U10" s="685"/>
      <c r="V10" s="685"/>
      <c r="W10" s="685"/>
      <c r="X10" s="685"/>
      <c r="Y10" s="686"/>
      <c r="Z10" s="687" t="s">
        <v>240</v>
      </c>
      <c r="AA10" s="687"/>
      <c r="AB10" s="687"/>
      <c r="AC10" s="687"/>
      <c r="AD10" s="688" t="s">
        <v>183</v>
      </c>
      <c r="AE10" s="688"/>
      <c r="AF10" s="688"/>
      <c r="AG10" s="688"/>
      <c r="AH10" s="688"/>
      <c r="AI10" s="688"/>
      <c r="AJ10" s="688"/>
      <c r="AK10" s="688"/>
      <c r="AL10" s="689" t="s">
        <v>183</v>
      </c>
      <c r="AM10" s="690"/>
      <c r="AN10" s="690"/>
      <c r="AO10" s="691"/>
      <c r="AP10" s="681" t="s">
        <v>251</v>
      </c>
      <c r="AQ10" s="682"/>
      <c r="AR10" s="682"/>
      <c r="AS10" s="682"/>
      <c r="AT10" s="682"/>
      <c r="AU10" s="682"/>
      <c r="AV10" s="682"/>
      <c r="AW10" s="682"/>
      <c r="AX10" s="682"/>
      <c r="AY10" s="682"/>
      <c r="AZ10" s="682"/>
      <c r="BA10" s="682"/>
      <c r="BB10" s="682"/>
      <c r="BC10" s="682"/>
      <c r="BD10" s="682"/>
      <c r="BE10" s="682"/>
      <c r="BF10" s="683"/>
      <c r="BG10" s="684">
        <v>120284</v>
      </c>
      <c r="BH10" s="685"/>
      <c r="BI10" s="685"/>
      <c r="BJ10" s="685"/>
      <c r="BK10" s="685"/>
      <c r="BL10" s="685"/>
      <c r="BM10" s="685"/>
      <c r="BN10" s="686"/>
      <c r="BO10" s="687">
        <v>2.5</v>
      </c>
      <c r="BP10" s="687"/>
      <c r="BQ10" s="687"/>
      <c r="BR10" s="687"/>
      <c r="BS10" s="693" t="s">
        <v>240</v>
      </c>
      <c r="BT10" s="685"/>
      <c r="BU10" s="685"/>
      <c r="BV10" s="685"/>
      <c r="BW10" s="685"/>
      <c r="BX10" s="685"/>
      <c r="BY10" s="685"/>
      <c r="BZ10" s="685"/>
      <c r="CA10" s="685"/>
      <c r="CB10" s="694"/>
      <c r="CD10" s="699" t="s">
        <v>252</v>
      </c>
      <c r="CE10" s="700"/>
      <c r="CF10" s="700"/>
      <c r="CG10" s="700"/>
      <c r="CH10" s="700"/>
      <c r="CI10" s="700"/>
      <c r="CJ10" s="700"/>
      <c r="CK10" s="700"/>
      <c r="CL10" s="700"/>
      <c r="CM10" s="700"/>
      <c r="CN10" s="700"/>
      <c r="CO10" s="700"/>
      <c r="CP10" s="700"/>
      <c r="CQ10" s="701"/>
      <c r="CR10" s="684">
        <v>3802</v>
      </c>
      <c r="CS10" s="685"/>
      <c r="CT10" s="685"/>
      <c r="CU10" s="685"/>
      <c r="CV10" s="685"/>
      <c r="CW10" s="685"/>
      <c r="CX10" s="685"/>
      <c r="CY10" s="686"/>
      <c r="CZ10" s="687">
        <v>0</v>
      </c>
      <c r="DA10" s="687"/>
      <c r="DB10" s="687"/>
      <c r="DC10" s="687"/>
      <c r="DD10" s="693" t="s">
        <v>240</v>
      </c>
      <c r="DE10" s="685"/>
      <c r="DF10" s="685"/>
      <c r="DG10" s="685"/>
      <c r="DH10" s="685"/>
      <c r="DI10" s="685"/>
      <c r="DJ10" s="685"/>
      <c r="DK10" s="685"/>
      <c r="DL10" s="685"/>
      <c r="DM10" s="685"/>
      <c r="DN10" s="685"/>
      <c r="DO10" s="685"/>
      <c r="DP10" s="686"/>
      <c r="DQ10" s="693">
        <v>3802</v>
      </c>
      <c r="DR10" s="685"/>
      <c r="DS10" s="685"/>
      <c r="DT10" s="685"/>
      <c r="DU10" s="685"/>
      <c r="DV10" s="685"/>
      <c r="DW10" s="685"/>
      <c r="DX10" s="685"/>
      <c r="DY10" s="685"/>
      <c r="DZ10" s="685"/>
      <c r="EA10" s="685"/>
      <c r="EB10" s="685"/>
      <c r="EC10" s="694"/>
    </row>
    <row r="11" spans="2:143" ht="11.25" customHeight="1" x14ac:dyDescent="0.2">
      <c r="B11" s="681" t="s">
        <v>253</v>
      </c>
      <c r="C11" s="682"/>
      <c r="D11" s="682"/>
      <c r="E11" s="682"/>
      <c r="F11" s="682"/>
      <c r="G11" s="682"/>
      <c r="H11" s="682"/>
      <c r="I11" s="682"/>
      <c r="J11" s="682"/>
      <c r="K11" s="682"/>
      <c r="L11" s="682"/>
      <c r="M11" s="682"/>
      <c r="N11" s="682"/>
      <c r="O11" s="682"/>
      <c r="P11" s="682"/>
      <c r="Q11" s="683"/>
      <c r="R11" s="684">
        <v>604849</v>
      </c>
      <c r="S11" s="685"/>
      <c r="T11" s="685"/>
      <c r="U11" s="685"/>
      <c r="V11" s="685"/>
      <c r="W11" s="685"/>
      <c r="X11" s="685"/>
      <c r="Y11" s="686"/>
      <c r="Z11" s="689">
        <v>3.7</v>
      </c>
      <c r="AA11" s="690"/>
      <c r="AB11" s="690"/>
      <c r="AC11" s="702"/>
      <c r="AD11" s="693">
        <v>604849</v>
      </c>
      <c r="AE11" s="685"/>
      <c r="AF11" s="685"/>
      <c r="AG11" s="685"/>
      <c r="AH11" s="685"/>
      <c r="AI11" s="685"/>
      <c r="AJ11" s="685"/>
      <c r="AK11" s="686"/>
      <c r="AL11" s="689">
        <v>7.7</v>
      </c>
      <c r="AM11" s="690"/>
      <c r="AN11" s="690"/>
      <c r="AO11" s="691"/>
      <c r="AP11" s="681" t="s">
        <v>254</v>
      </c>
      <c r="AQ11" s="682"/>
      <c r="AR11" s="682"/>
      <c r="AS11" s="682"/>
      <c r="AT11" s="682"/>
      <c r="AU11" s="682"/>
      <c r="AV11" s="682"/>
      <c r="AW11" s="682"/>
      <c r="AX11" s="682"/>
      <c r="AY11" s="682"/>
      <c r="AZ11" s="682"/>
      <c r="BA11" s="682"/>
      <c r="BB11" s="682"/>
      <c r="BC11" s="682"/>
      <c r="BD11" s="682"/>
      <c r="BE11" s="682"/>
      <c r="BF11" s="683"/>
      <c r="BG11" s="684">
        <v>284613</v>
      </c>
      <c r="BH11" s="685"/>
      <c r="BI11" s="685"/>
      <c r="BJ11" s="685"/>
      <c r="BK11" s="685"/>
      <c r="BL11" s="685"/>
      <c r="BM11" s="685"/>
      <c r="BN11" s="686"/>
      <c r="BO11" s="687">
        <v>6</v>
      </c>
      <c r="BP11" s="687"/>
      <c r="BQ11" s="687"/>
      <c r="BR11" s="687"/>
      <c r="BS11" s="693" t="s">
        <v>240</v>
      </c>
      <c r="BT11" s="685"/>
      <c r="BU11" s="685"/>
      <c r="BV11" s="685"/>
      <c r="BW11" s="685"/>
      <c r="BX11" s="685"/>
      <c r="BY11" s="685"/>
      <c r="BZ11" s="685"/>
      <c r="CA11" s="685"/>
      <c r="CB11" s="694"/>
      <c r="CD11" s="699" t="s">
        <v>255</v>
      </c>
      <c r="CE11" s="700"/>
      <c r="CF11" s="700"/>
      <c r="CG11" s="700"/>
      <c r="CH11" s="700"/>
      <c r="CI11" s="700"/>
      <c r="CJ11" s="700"/>
      <c r="CK11" s="700"/>
      <c r="CL11" s="700"/>
      <c r="CM11" s="700"/>
      <c r="CN11" s="700"/>
      <c r="CO11" s="700"/>
      <c r="CP11" s="700"/>
      <c r="CQ11" s="701"/>
      <c r="CR11" s="684">
        <v>612857</v>
      </c>
      <c r="CS11" s="685"/>
      <c r="CT11" s="685"/>
      <c r="CU11" s="685"/>
      <c r="CV11" s="685"/>
      <c r="CW11" s="685"/>
      <c r="CX11" s="685"/>
      <c r="CY11" s="686"/>
      <c r="CZ11" s="687">
        <v>4.0999999999999996</v>
      </c>
      <c r="DA11" s="687"/>
      <c r="DB11" s="687"/>
      <c r="DC11" s="687"/>
      <c r="DD11" s="693">
        <v>261742</v>
      </c>
      <c r="DE11" s="685"/>
      <c r="DF11" s="685"/>
      <c r="DG11" s="685"/>
      <c r="DH11" s="685"/>
      <c r="DI11" s="685"/>
      <c r="DJ11" s="685"/>
      <c r="DK11" s="685"/>
      <c r="DL11" s="685"/>
      <c r="DM11" s="685"/>
      <c r="DN11" s="685"/>
      <c r="DO11" s="685"/>
      <c r="DP11" s="686"/>
      <c r="DQ11" s="693">
        <v>414883</v>
      </c>
      <c r="DR11" s="685"/>
      <c r="DS11" s="685"/>
      <c r="DT11" s="685"/>
      <c r="DU11" s="685"/>
      <c r="DV11" s="685"/>
      <c r="DW11" s="685"/>
      <c r="DX11" s="685"/>
      <c r="DY11" s="685"/>
      <c r="DZ11" s="685"/>
      <c r="EA11" s="685"/>
      <c r="EB11" s="685"/>
      <c r="EC11" s="694"/>
    </row>
    <row r="12" spans="2:143" ht="11.25" customHeight="1" x14ac:dyDescent="0.2">
      <c r="B12" s="681" t="s">
        <v>256</v>
      </c>
      <c r="C12" s="682"/>
      <c r="D12" s="682"/>
      <c r="E12" s="682"/>
      <c r="F12" s="682"/>
      <c r="G12" s="682"/>
      <c r="H12" s="682"/>
      <c r="I12" s="682"/>
      <c r="J12" s="682"/>
      <c r="K12" s="682"/>
      <c r="L12" s="682"/>
      <c r="M12" s="682"/>
      <c r="N12" s="682"/>
      <c r="O12" s="682"/>
      <c r="P12" s="682"/>
      <c r="Q12" s="683"/>
      <c r="R12" s="684" t="s">
        <v>183</v>
      </c>
      <c r="S12" s="685"/>
      <c r="T12" s="685"/>
      <c r="U12" s="685"/>
      <c r="V12" s="685"/>
      <c r="W12" s="685"/>
      <c r="X12" s="685"/>
      <c r="Y12" s="686"/>
      <c r="Z12" s="687" t="s">
        <v>183</v>
      </c>
      <c r="AA12" s="687"/>
      <c r="AB12" s="687"/>
      <c r="AC12" s="687"/>
      <c r="AD12" s="688" t="s">
        <v>240</v>
      </c>
      <c r="AE12" s="688"/>
      <c r="AF12" s="688"/>
      <c r="AG12" s="688"/>
      <c r="AH12" s="688"/>
      <c r="AI12" s="688"/>
      <c r="AJ12" s="688"/>
      <c r="AK12" s="688"/>
      <c r="AL12" s="689" t="s">
        <v>240</v>
      </c>
      <c r="AM12" s="690"/>
      <c r="AN12" s="690"/>
      <c r="AO12" s="691"/>
      <c r="AP12" s="681" t="s">
        <v>257</v>
      </c>
      <c r="AQ12" s="682"/>
      <c r="AR12" s="682"/>
      <c r="AS12" s="682"/>
      <c r="AT12" s="682"/>
      <c r="AU12" s="682"/>
      <c r="AV12" s="682"/>
      <c r="AW12" s="682"/>
      <c r="AX12" s="682"/>
      <c r="AY12" s="682"/>
      <c r="AZ12" s="682"/>
      <c r="BA12" s="682"/>
      <c r="BB12" s="682"/>
      <c r="BC12" s="682"/>
      <c r="BD12" s="682"/>
      <c r="BE12" s="682"/>
      <c r="BF12" s="683"/>
      <c r="BG12" s="684">
        <v>2284303</v>
      </c>
      <c r="BH12" s="685"/>
      <c r="BI12" s="685"/>
      <c r="BJ12" s="685"/>
      <c r="BK12" s="685"/>
      <c r="BL12" s="685"/>
      <c r="BM12" s="685"/>
      <c r="BN12" s="686"/>
      <c r="BO12" s="687">
        <v>48.2</v>
      </c>
      <c r="BP12" s="687"/>
      <c r="BQ12" s="687"/>
      <c r="BR12" s="687"/>
      <c r="BS12" s="693" t="s">
        <v>183</v>
      </c>
      <c r="BT12" s="685"/>
      <c r="BU12" s="685"/>
      <c r="BV12" s="685"/>
      <c r="BW12" s="685"/>
      <c r="BX12" s="685"/>
      <c r="BY12" s="685"/>
      <c r="BZ12" s="685"/>
      <c r="CA12" s="685"/>
      <c r="CB12" s="694"/>
      <c r="CD12" s="699" t="s">
        <v>258</v>
      </c>
      <c r="CE12" s="700"/>
      <c r="CF12" s="700"/>
      <c r="CG12" s="700"/>
      <c r="CH12" s="700"/>
      <c r="CI12" s="700"/>
      <c r="CJ12" s="700"/>
      <c r="CK12" s="700"/>
      <c r="CL12" s="700"/>
      <c r="CM12" s="700"/>
      <c r="CN12" s="700"/>
      <c r="CO12" s="700"/>
      <c r="CP12" s="700"/>
      <c r="CQ12" s="701"/>
      <c r="CR12" s="684">
        <v>160283</v>
      </c>
      <c r="CS12" s="685"/>
      <c r="CT12" s="685"/>
      <c r="CU12" s="685"/>
      <c r="CV12" s="685"/>
      <c r="CW12" s="685"/>
      <c r="CX12" s="685"/>
      <c r="CY12" s="686"/>
      <c r="CZ12" s="687">
        <v>1.1000000000000001</v>
      </c>
      <c r="DA12" s="687"/>
      <c r="DB12" s="687"/>
      <c r="DC12" s="687"/>
      <c r="DD12" s="693">
        <v>602</v>
      </c>
      <c r="DE12" s="685"/>
      <c r="DF12" s="685"/>
      <c r="DG12" s="685"/>
      <c r="DH12" s="685"/>
      <c r="DI12" s="685"/>
      <c r="DJ12" s="685"/>
      <c r="DK12" s="685"/>
      <c r="DL12" s="685"/>
      <c r="DM12" s="685"/>
      <c r="DN12" s="685"/>
      <c r="DO12" s="685"/>
      <c r="DP12" s="686"/>
      <c r="DQ12" s="693">
        <v>102498</v>
      </c>
      <c r="DR12" s="685"/>
      <c r="DS12" s="685"/>
      <c r="DT12" s="685"/>
      <c r="DU12" s="685"/>
      <c r="DV12" s="685"/>
      <c r="DW12" s="685"/>
      <c r="DX12" s="685"/>
      <c r="DY12" s="685"/>
      <c r="DZ12" s="685"/>
      <c r="EA12" s="685"/>
      <c r="EB12" s="685"/>
      <c r="EC12" s="694"/>
    </row>
    <row r="13" spans="2:143" ht="11.25" customHeight="1" x14ac:dyDescent="0.2">
      <c r="B13" s="681" t="s">
        <v>259</v>
      </c>
      <c r="C13" s="682"/>
      <c r="D13" s="682"/>
      <c r="E13" s="682"/>
      <c r="F13" s="682"/>
      <c r="G13" s="682"/>
      <c r="H13" s="682"/>
      <c r="I13" s="682"/>
      <c r="J13" s="682"/>
      <c r="K13" s="682"/>
      <c r="L13" s="682"/>
      <c r="M13" s="682"/>
      <c r="N13" s="682"/>
      <c r="O13" s="682"/>
      <c r="P13" s="682"/>
      <c r="Q13" s="683"/>
      <c r="R13" s="684" t="s">
        <v>240</v>
      </c>
      <c r="S13" s="685"/>
      <c r="T13" s="685"/>
      <c r="U13" s="685"/>
      <c r="V13" s="685"/>
      <c r="W13" s="685"/>
      <c r="X13" s="685"/>
      <c r="Y13" s="686"/>
      <c r="Z13" s="687" t="s">
        <v>183</v>
      </c>
      <c r="AA13" s="687"/>
      <c r="AB13" s="687"/>
      <c r="AC13" s="687"/>
      <c r="AD13" s="688" t="s">
        <v>183</v>
      </c>
      <c r="AE13" s="688"/>
      <c r="AF13" s="688"/>
      <c r="AG13" s="688"/>
      <c r="AH13" s="688"/>
      <c r="AI13" s="688"/>
      <c r="AJ13" s="688"/>
      <c r="AK13" s="688"/>
      <c r="AL13" s="689" t="s">
        <v>240</v>
      </c>
      <c r="AM13" s="690"/>
      <c r="AN13" s="690"/>
      <c r="AO13" s="691"/>
      <c r="AP13" s="681" t="s">
        <v>260</v>
      </c>
      <c r="AQ13" s="682"/>
      <c r="AR13" s="682"/>
      <c r="AS13" s="682"/>
      <c r="AT13" s="682"/>
      <c r="AU13" s="682"/>
      <c r="AV13" s="682"/>
      <c r="AW13" s="682"/>
      <c r="AX13" s="682"/>
      <c r="AY13" s="682"/>
      <c r="AZ13" s="682"/>
      <c r="BA13" s="682"/>
      <c r="BB13" s="682"/>
      <c r="BC13" s="682"/>
      <c r="BD13" s="682"/>
      <c r="BE13" s="682"/>
      <c r="BF13" s="683"/>
      <c r="BG13" s="684">
        <v>2281790</v>
      </c>
      <c r="BH13" s="685"/>
      <c r="BI13" s="685"/>
      <c r="BJ13" s="685"/>
      <c r="BK13" s="685"/>
      <c r="BL13" s="685"/>
      <c r="BM13" s="685"/>
      <c r="BN13" s="686"/>
      <c r="BO13" s="687">
        <v>48.2</v>
      </c>
      <c r="BP13" s="687"/>
      <c r="BQ13" s="687"/>
      <c r="BR13" s="687"/>
      <c r="BS13" s="693" t="s">
        <v>183</v>
      </c>
      <c r="BT13" s="685"/>
      <c r="BU13" s="685"/>
      <c r="BV13" s="685"/>
      <c r="BW13" s="685"/>
      <c r="BX13" s="685"/>
      <c r="BY13" s="685"/>
      <c r="BZ13" s="685"/>
      <c r="CA13" s="685"/>
      <c r="CB13" s="694"/>
      <c r="CD13" s="699" t="s">
        <v>261</v>
      </c>
      <c r="CE13" s="700"/>
      <c r="CF13" s="700"/>
      <c r="CG13" s="700"/>
      <c r="CH13" s="700"/>
      <c r="CI13" s="700"/>
      <c r="CJ13" s="700"/>
      <c r="CK13" s="700"/>
      <c r="CL13" s="700"/>
      <c r="CM13" s="700"/>
      <c r="CN13" s="700"/>
      <c r="CO13" s="700"/>
      <c r="CP13" s="700"/>
      <c r="CQ13" s="701"/>
      <c r="CR13" s="684">
        <v>1537422</v>
      </c>
      <c r="CS13" s="685"/>
      <c r="CT13" s="685"/>
      <c r="CU13" s="685"/>
      <c r="CV13" s="685"/>
      <c r="CW13" s="685"/>
      <c r="CX13" s="685"/>
      <c r="CY13" s="686"/>
      <c r="CZ13" s="687">
        <v>10.4</v>
      </c>
      <c r="DA13" s="687"/>
      <c r="DB13" s="687"/>
      <c r="DC13" s="687"/>
      <c r="DD13" s="693">
        <v>926364</v>
      </c>
      <c r="DE13" s="685"/>
      <c r="DF13" s="685"/>
      <c r="DG13" s="685"/>
      <c r="DH13" s="685"/>
      <c r="DI13" s="685"/>
      <c r="DJ13" s="685"/>
      <c r="DK13" s="685"/>
      <c r="DL13" s="685"/>
      <c r="DM13" s="685"/>
      <c r="DN13" s="685"/>
      <c r="DO13" s="685"/>
      <c r="DP13" s="686"/>
      <c r="DQ13" s="693">
        <v>659843</v>
      </c>
      <c r="DR13" s="685"/>
      <c r="DS13" s="685"/>
      <c r="DT13" s="685"/>
      <c r="DU13" s="685"/>
      <c r="DV13" s="685"/>
      <c r="DW13" s="685"/>
      <c r="DX13" s="685"/>
      <c r="DY13" s="685"/>
      <c r="DZ13" s="685"/>
      <c r="EA13" s="685"/>
      <c r="EB13" s="685"/>
      <c r="EC13" s="694"/>
    </row>
    <row r="14" spans="2:143" ht="11.25" customHeight="1" x14ac:dyDescent="0.2">
      <c r="B14" s="681" t="s">
        <v>262</v>
      </c>
      <c r="C14" s="682"/>
      <c r="D14" s="682"/>
      <c r="E14" s="682"/>
      <c r="F14" s="682"/>
      <c r="G14" s="682"/>
      <c r="H14" s="682"/>
      <c r="I14" s="682"/>
      <c r="J14" s="682"/>
      <c r="K14" s="682"/>
      <c r="L14" s="682"/>
      <c r="M14" s="682"/>
      <c r="N14" s="682"/>
      <c r="O14" s="682"/>
      <c r="P14" s="682"/>
      <c r="Q14" s="683"/>
      <c r="R14" s="684">
        <v>23065</v>
      </c>
      <c r="S14" s="685"/>
      <c r="T14" s="685"/>
      <c r="U14" s="685"/>
      <c r="V14" s="685"/>
      <c r="W14" s="685"/>
      <c r="X14" s="685"/>
      <c r="Y14" s="686"/>
      <c r="Z14" s="687">
        <v>0.1</v>
      </c>
      <c r="AA14" s="687"/>
      <c r="AB14" s="687"/>
      <c r="AC14" s="687"/>
      <c r="AD14" s="688">
        <v>23065</v>
      </c>
      <c r="AE14" s="688"/>
      <c r="AF14" s="688"/>
      <c r="AG14" s="688"/>
      <c r="AH14" s="688"/>
      <c r="AI14" s="688"/>
      <c r="AJ14" s="688"/>
      <c r="AK14" s="688"/>
      <c r="AL14" s="689">
        <v>0.3</v>
      </c>
      <c r="AM14" s="690"/>
      <c r="AN14" s="690"/>
      <c r="AO14" s="691"/>
      <c r="AP14" s="681" t="s">
        <v>263</v>
      </c>
      <c r="AQ14" s="682"/>
      <c r="AR14" s="682"/>
      <c r="AS14" s="682"/>
      <c r="AT14" s="682"/>
      <c r="AU14" s="682"/>
      <c r="AV14" s="682"/>
      <c r="AW14" s="682"/>
      <c r="AX14" s="682"/>
      <c r="AY14" s="682"/>
      <c r="AZ14" s="682"/>
      <c r="BA14" s="682"/>
      <c r="BB14" s="682"/>
      <c r="BC14" s="682"/>
      <c r="BD14" s="682"/>
      <c r="BE14" s="682"/>
      <c r="BF14" s="683"/>
      <c r="BG14" s="684">
        <v>114646</v>
      </c>
      <c r="BH14" s="685"/>
      <c r="BI14" s="685"/>
      <c r="BJ14" s="685"/>
      <c r="BK14" s="685"/>
      <c r="BL14" s="685"/>
      <c r="BM14" s="685"/>
      <c r="BN14" s="686"/>
      <c r="BO14" s="687">
        <v>2.4</v>
      </c>
      <c r="BP14" s="687"/>
      <c r="BQ14" s="687"/>
      <c r="BR14" s="687"/>
      <c r="BS14" s="693" t="s">
        <v>240</v>
      </c>
      <c r="BT14" s="685"/>
      <c r="BU14" s="685"/>
      <c r="BV14" s="685"/>
      <c r="BW14" s="685"/>
      <c r="BX14" s="685"/>
      <c r="BY14" s="685"/>
      <c r="BZ14" s="685"/>
      <c r="CA14" s="685"/>
      <c r="CB14" s="694"/>
      <c r="CD14" s="699" t="s">
        <v>264</v>
      </c>
      <c r="CE14" s="700"/>
      <c r="CF14" s="700"/>
      <c r="CG14" s="700"/>
      <c r="CH14" s="700"/>
      <c r="CI14" s="700"/>
      <c r="CJ14" s="700"/>
      <c r="CK14" s="700"/>
      <c r="CL14" s="700"/>
      <c r="CM14" s="700"/>
      <c r="CN14" s="700"/>
      <c r="CO14" s="700"/>
      <c r="CP14" s="700"/>
      <c r="CQ14" s="701"/>
      <c r="CR14" s="684">
        <v>678708</v>
      </c>
      <c r="CS14" s="685"/>
      <c r="CT14" s="685"/>
      <c r="CU14" s="685"/>
      <c r="CV14" s="685"/>
      <c r="CW14" s="685"/>
      <c r="CX14" s="685"/>
      <c r="CY14" s="686"/>
      <c r="CZ14" s="687">
        <v>4.5999999999999996</v>
      </c>
      <c r="DA14" s="687"/>
      <c r="DB14" s="687"/>
      <c r="DC14" s="687"/>
      <c r="DD14" s="693">
        <v>80935</v>
      </c>
      <c r="DE14" s="685"/>
      <c r="DF14" s="685"/>
      <c r="DG14" s="685"/>
      <c r="DH14" s="685"/>
      <c r="DI14" s="685"/>
      <c r="DJ14" s="685"/>
      <c r="DK14" s="685"/>
      <c r="DL14" s="685"/>
      <c r="DM14" s="685"/>
      <c r="DN14" s="685"/>
      <c r="DO14" s="685"/>
      <c r="DP14" s="686"/>
      <c r="DQ14" s="693">
        <v>579626</v>
      </c>
      <c r="DR14" s="685"/>
      <c r="DS14" s="685"/>
      <c r="DT14" s="685"/>
      <c r="DU14" s="685"/>
      <c r="DV14" s="685"/>
      <c r="DW14" s="685"/>
      <c r="DX14" s="685"/>
      <c r="DY14" s="685"/>
      <c r="DZ14" s="685"/>
      <c r="EA14" s="685"/>
      <c r="EB14" s="685"/>
      <c r="EC14" s="694"/>
    </row>
    <row r="15" spans="2:143" ht="11.25" customHeight="1" x14ac:dyDescent="0.2">
      <c r="B15" s="681" t="s">
        <v>265</v>
      </c>
      <c r="C15" s="682"/>
      <c r="D15" s="682"/>
      <c r="E15" s="682"/>
      <c r="F15" s="682"/>
      <c r="G15" s="682"/>
      <c r="H15" s="682"/>
      <c r="I15" s="682"/>
      <c r="J15" s="682"/>
      <c r="K15" s="682"/>
      <c r="L15" s="682"/>
      <c r="M15" s="682"/>
      <c r="N15" s="682"/>
      <c r="O15" s="682"/>
      <c r="P15" s="682"/>
      <c r="Q15" s="683"/>
      <c r="R15" s="684" t="s">
        <v>240</v>
      </c>
      <c r="S15" s="685"/>
      <c r="T15" s="685"/>
      <c r="U15" s="685"/>
      <c r="V15" s="685"/>
      <c r="W15" s="685"/>
      <c r="X15" s="685"/>
      <c r="Y15" s="686"/>
      <c r="Z15" s="687" t="s">
        <v>240</v>
      </c>
      <c r="AA15" s="687"/>
      <c r="AB15" s="687"/>
      <c r="AC15" s="687"/>
      <c r="AD15" s="688" t="s">
        <v>240</v>
      </c>
      <c r="AE15" s="688"/>
      <c r="AF15" s="688"/>
      <c r="AG15" s="688"/>
      <c r="AH15" s="688"/>
      <c r="AI15" s="688"/>
      <c r="AJ15" s="688"/>
      <c r="AK15" s="688"/>
      <c r="AL15" s="689" t="s">
        <v>183</v>
      </c>
      <c r="AM15" s="690"/>
      <c r="AN15" s="690"/>
      <c r="AO15" s="691"/>
      <c r="AP15" s="681" t="s">
        <v>266</v>
      </c>
      <c r="AQ15" s="682"/>
      <c r="AR15" s="682"/>
      <c r="AS15" s="682"/>
      <c r="AT15" s="682"/>
      <c r="AU15" s="682"/>
      <c r="AV15" s="682"/>
      <c r="AW15" s="682"/>
      <c r="AX15" s="682"/>
      <c r="AY15" s="682"/>
      <c r="AZ15" s="682"/>
      <c r="BA15" s="682"/>
      <c r="BB15" s="682"/>
      <c r="BC15" s="682"/>
      <c r="BD15" s="682"/>
      <c r="BE15" s="682"/>
      <c r="BF15" s="683"/>
      <c r="BG15" s="684">
        <v>223017</v>
      </c>
      <c r="BH15" s="685"/>
      <c r="BI15" s="685"/>
      <c r="BJ15" s="685"/>
      <c r="BK15" s="685"/>
      <c r="BL15" s="685"/>
      <c r="BM15" s="685"/>
      <c r="BN15" s="686"/>
      <c r="BO15" s="687">
        <v>4.7</v>
      </c>
      <c r="BP15" s="687"/>
      <c r="BQ15" s="687"/>
      <c r="BR15" s="687"/>
      <c r="BS15" s="693" t="s">
        <v>240</v>
      </c>
      <c r="BT15" s="685"/>
      <c r="BU15" s="685"/>
      <c r="BV15" s="685"/>
      <c r="BW15" s="685"/>
      <c r="BX15" s="685"/>
      <c r="BY15" s="685"/>
      <c r="BZ15" s="685"/>
      <c r="CA15" s="685"/>
      <c r="CB15" s="694"/>
      <c r="CD15" s="699" t="s">
        <v>267</v>
      </c>
      <c r="CE15" s="700"/>
      <c r="CF15" s="700"/>
      <c r="CG15" s="700"/>
      <c r="CH15" s="700"/>
      <c r="CI15" s="700"/>
      <c r="CJ15" s="700"/>
      <c r="CK15" s="700"/>
      <c r="CL15" s="700"/>
      <c r="CM15" s="700"/>
      <c r="CN15" s="700"/>
      <c r="CO15" s="700"/>
      <c r="CP15" s="700"/>
      <c r="CQ15" s="701"/>
      <c r="CR15" s="684">
        <v>3090844</v>
      </c>
      <c r="CS15" s="685"/>
      <c r="CT15" s="685"/>
      <c r="CU15" s="685"/>
      <c r="CV15" s="685"/>
      <c r="CW15" s="685"/>
      <c r="CX15" s="685"/>
      <c r="CY15" s="686"/>
      <c r="CZ15" s="687">
        <v>20.9</v>
      </c>
      <c r="DA15" s="687"/>
      <c r="DB15" s="687"/>
      <c r="DC15" s="687"/>
      <c r="DD15" s="693">
        <v>1891602</v>
      </c>
      <c r="DE15" s="685"/>
      <c r="DF15" s="685"/>
      <c r="DG15" s="685"/>
      <c r="DH15" s="685"/>
      <c r="DI15" s="685"/>
      <c r="DJ15" s="685"/>
      <c r="DK15" s="685"/>
      <c r="DL15" s="685"/>
      <c r="DM15" s="685"/>
      <c r="DN15" s="685"/>
      <c r="DO15" s="685"/>
      <c r="DP15" s="686"/>
      <c r="DQ15" s="693">
        <v>1146050</v>
      </c>
      <c r="DR15" s="685"/>
      <c r="DS15" s="685"/>
      <c r="DT15" s="685"/>
      <c r="DU15" s="685"/>
      <c r="DV15" s="685"/>
      <c r="DW15" s="685"/>
      <c r="DX15" s="685"/>
      <c r="DY15" s="685"/>
      <c r="DZ15" s="685"/>
      <c r="EA15" s="685"/>
      <c r="EB15" s="685"/>
      <c r="EC15" s="694"/>
    </row>
    <row r="16" spans="2:143" ht="11.25" customHeight="1" x14ac:dyDescent="0.2">
      <c r="B16" s="681" t="s">
        <v>268</v>
      </c>
      <c r="C16" s="682"/>
      <c r="D16" s="682"/>
      <c r="E16" s="682"/>
      <c r="F16" s="682"/>
      <c r="G16" s="682"/>
      <c r="H16" s="682"/>
      <c r="I16" s="682"/>
      <c r="J16" s="682"/>
      <c r="K16" s="682"/>
      <c r="L16" s="682"/>
      <c r="M16" s="682"/>
      <c r="N16" s="682"/>
      <c r="O16" s="682"/>
      <c r="P16" s="682"/>
      <c r="Q16" s="683"/>
      <c r="R16" s="684">
        <v>4855</v>
      </c>
      <c r="S16" s="685"/>
      <c r="T16" s="685"/>
      <c r="U16" s="685"/>
      <c r="V16" s="685"/>
      <c r="W16" s="685"/>
      <c r="X16" s="685"/>
      <c r="Y16" s="686"/>
      <c r="Z16" s="687">
        <v>0</v>
      </c>
      <c r="AA16" s="687"/>
      <c r="AB16" s="687"/>
      <c r="AC16" s="687"/>
      <c r="AD16" s="688">
        <v>4855</v>
      </c>
      <c r="AE16" s="688"/>
      <c r="AF16" s="688"/>
      <c r="AG16" s="688"/>
      <c r="AH16" s="688"/>
      <c r="AI16" s="688"/>
      <c r="AJ16" s="688"/>
      <c r="AK16" s="688"/>
      <c r="AL16" s="689">
        <v>0.1</v>
      </c>
      <c r="AM16" s="690"/>
      <c r="AN16" s="690"/>
      <c r="AO16" s="691"/>
      <c r="AP16" s="681" t="s">
        <v>269</v>
      </c>
      <c r="AQ16" s="682"/>
      <c r="AR16" s="682"/>
      <c r="AS16" s="682"/>
      <c r="AT16" s="682"/>
      <c r="AU16" s="682"/>
      <c r="AV16" s="682"/>
      <c r="AW16" s="682"/>
      <c r="AX16" s="682"/>
      <c r="AY16" s="682"/>
      <c r="AZ16" s="682"/>
      <c r="BA16" s="682"/>
      <c r="BB16" s="682"/>
      <c r="BC16" s="682"/>
      <c r="BD16" s="682"/>
      <c r="BE16" s="682"/>
      <c r="BF16" s="683"/>
      <c r="BG16" s="684" t="s">
        <v>183</v>
      </c>
      <c r="BH16" s="685"/>
      <c r="BI16" s="685"/>
      <c r="BJ16" s="685"/>
      <c r="BK16" s="685"/>
      <c r="BL16" s="685"/>
      <c r="BM16" s="685"/>
      <c r="BN16" s="686"/>
      <c r="BO16" s="687" t="s">
        <v>183</v>
      </c>
      <c r="BP16" s="687"/>
      <c r="BQ16" s="687"/>
      <c r="BR16" s="687"/>
      <c r="BS16" s="693" t="s">
        <v>183</v>
      </c>
      <c r="BT16" s="685"/>
      <c r="BU16" s="685"/>
      <c r="BV16" s="685"/>
      <c r="BW16" s="685"/>
      <c r="BX16" s="685"/>
      <c r="BY16" s="685"/>
      <c r="BZ16" s="685"/>
      <c r="CA16" s="685"/>
      <c r="CB16" s="694"/>
      <c r="CD16" s="699" t="s">
        <v>270</v>
      </c>
      <c r="CE16" s="700"/>
      <c r="CF16" s="700"/>
      <c r="CG16" s="700"/>
      <c r="CH16" s="700"/>
      <c r="CI16" s="700"/>
      <c r="CJ16" s="700"/>
      <c r="CK16" s="700"/>
      <c r="CL16" s="700"/>
      <c r="CM16" s="700"/>
      <c r="CN16" s="700"/>
      <c r="CO16" s="700"/>
      <c r="CP16" s="700"/>
      <c r="CQ16" s="701"/>
      <c r="CR16" s="684">
        <v>4860</v>
      </c>
      <c r="CS16" s="685"/>
      <c r="CT16" s="685"/>
      <c r="CU16" s="685"/>
      <c r="CV16" s="685"/>
      <c r="CW16" s="685"/>
      <c r="CX16" s="685"/>
      <c r="CY16" s="686"/>
      <c r="CZ16" s="687">
        <v>0</v>
      </c>
      <c r="DA16" s="687"/>
      <c r="DB16" s="687"/>
      <c r="DC16" s="687"/>
      <c r="DD16" s="693" t="s">
        <v>240</v>
      </c>
      <c r="DE16" s="685"/>
      <c r="DF16" s="685"/>
      <c r="DG16" s="685"/>
      <c r="DH16" s="685"/>
      <c r="DI16" s="685"/>
      <c r="DJ16" s="685"/>
      <c r="DK16" s="685"/>
      <c r="DL16" s="685"/>
      <c r="DM16" s="685"/>
      <c r="DN16" s="685"/>
      <c r="DO16" s="685"/>
      <c r="DP16" s="686"/>
      <c r="DQ16" s="693">
        <v>4635</v>
      </c>
      <c r="DR16" s="685"/>
      <c r="DS16" s="685"/>
      <c r="DT16" s="685"/>
      <c r="DU16" s="685"/>
      <c r="DV16" s="685"/>
      <c r="DW16" s="685"/>
      <c r="DX16" s="685"/>
      <c r="DY16" s="685"/>
      <c r="DZ16" s="685"/>
      <c r="EA16" s="685"/>
      <c r="EB16" s="685"/>
      <c r="EC16" s="694"/>
    </row>
    <row r="17" spans="2:133" ht="11.25" customHeight="1" x14ac:dyDescent="0.2">
      <c r="B17" s="681" t="s">
        <v>271</v>
      </c>
      <c r="C17" s="682"/>
      <c r="D17" s="682"/>
      <c r="E17" s="682"/>
      <c r="F17" s="682"/>
      <c r="G17" s="682"/>
      <c r="H17" s="682"/>
      <c r="I17" s="682"/>
      <c r="J17" s="682"/>
      <c r="K17" s="682"/>
      <c r="L17" s="682"/>
      <c r="M17" s="682"/>
      <c r="N17" s="682"/>
      <c r="O17" s="682"/>
      <c r="P17" s="682"/>
      <c r="Q17" s="683"/>
      <c r="R17" s="684">
        <v>95713</v>
      </c>
      <c r="S17" s="685"/>
      <c r="T17" s="685"/>
      <c r="U17" s="685"/>
      <c r="V17" s="685"/>
      <c r="W17" s="685"/>
      <c r="X17" s="685"/>
      <c r="Y17" s="686"/>
      <c r="Z17" s="687">
        <v>0.6</v>
      </c>
      <c r="AA17" s="687"/>
      <c r="AB17" s="687"/>
      <c r="AC17" s="687"/>
      <c r="AD17" s="688">
        <v>95713</v>
      </c>
      <c r="AE17" s="688"/>
      <c r="AF17" s="688"/>
      <c r="AG17" s="688"/>
      <c r="AH17" s="688"/>
      <c r="AI17" s="688"/>
      <c r="AJ17" s="688"/>
      <c r="AK17" s="688"/>
      <c r="AL17" s="689">
        <v>1.2</v>
      </c>
      <c r="AM17" s="690"/>
      <c r="AN17" s="690"/>
      <c r="AO17" s="691"/>
      <c r="AP17" s="681" t="s">
        <v>272</v>
      </c>
      <c r="AQ17" s="682"/>
      <c r="AR17" s="682"/>
      <c r="AS17" s="682"/>
      <c r="AT17" s="682"/>
      <c r="AU17" s="682"/>
      <c r="AV17" s="682"/>
      <c r="AW17" s="682"/>
      <c r="AX17" s="682"/>
      <c r="AY17" s="682"/>
      <c r="AZ17" s="682"/>
      <c r="BA17" s="682"/>
      <c r="BB17" s="682"/>
      <c r="BC17" s="682"/>
      <c r="BD17" s="682"/>
      <c r="BE17" s="682"/>
      <c r="BF17" s="683"/>
      <c r="BG17" s="684" t="s">
        <v>240</v>
      </c>
      <c r="BH17" s="685"/>
      <c r="BI17" s="685"/>
      <c r="BJ17" s="685"/>
      <c r="BK17" s="685"/>
      <c r="BL17" s="685"/>
      <c r="BM17" s="685"/>
      <c r="BN17" s="686"/>
      <c r="BO17" s="687" t="s">
        <v>240</v>
      </c>
      <c r="BP17" s="687"/>
      <c r="BQ17" s="687"/>
      <c r="BR17" s="687"/>
      <c r="BS17" s="693" t="s">
        <v>183</v>
      </c>
      <c r="BT17" s="685"/>
      <c r="BU17" s="685"/>
      <c r="BV17" s="685"/>
      <c r="BW17" s="685"/>
      <c r="BX17" s="685"/>
      <c r="BY17" s="685"/>
      <c r="BZ17" s="685"/>
      <c r="CA17" s="685"/>
      <c r="CB17" s="694"/>
      <c r="CD17" s="699" t="s">
        <v>273</v>
      </c>
      <c r="CE17" s="700"/>
      <c r="CF17" s="700"/>
      <c r="CG17" s="700"/>
      <c r="CH17" s="700"/>
      <c r="CI17" s="700"/>
      <c r="CJ17" s="700"/>
      <c r="CK17" s="700"/>
      <c r="CL17" s="700"/>
      <c r="CM17" s="700"/>
      <c r="CN17" s="700"/>
      <c r="CO17" s="700"/>
      <c r="CP17" s="700"/>
      <c r="CQ17" s="701"/>
      <c r="CR17" s="684">
        <v>1258963</v>
      </c>
      <c r="CS17" s="685"/>
      <c r="CT17" s="685"/>
      <c r="CU17" s="685"/>
      <c r="CV17" s="685"/>
      <c r="CW17" s="685"/>
      <c r="CX17" s="685"/>
      <c r="CY17" s="686"/>
      <c r="CZ17" s="687">
        <v>8.5</v>
      </c>
      <c r="DA17" s="687"/>
      <c r="DB17" s="687"/>
      <c r="DC17" s="687"/>
      <c r="DD17" s="693" t="s">
        <v>183</v>
      </c>
      <c r="DE17" s="685"/>
      <c r="DF17" s="685"/>
      <c r="DG17" s="685"/>
      <c r="DH17" s="685"/>
      <c r="DI17" s="685"/>
      <c r="DJ17" s="685"/>
      <c r="DK17" s="685"/>
      <c r="DL17" s="685"/>
      <c r="DM17" s="685"/>
      <c r="DN17" s="685"/>
      <c r="DO17" s="685"/>
      <c r="DP17" s="686"/>
      <c r="DQ17" s="693">
        <v>1228543</v>
      </c>
      <c r="DR17" s="685"/>
      <c r="DS17" s="685"/>
      <c r="DT17" s="685"/>
      <c r="DU17" s="685"/>
      <c r="DV17" s="685"/>
      <c r="DW17" s="685"/>
      <c r="DX17" s="685"/>
      <c r="DY17" s="685"/>
      <c r="DZ17" s="685"/>
      <c r="EA17" s="685"/>
      <c r="EB17" s="685"/>
      <c r="EC17" s="694"/>
    </row>
    <row r="18" spans="2:133" ht="11.25" customHeight="1" x14ac:dyDescent="0.2">
      <c r="B18" s="681" t="s">
        <v>274</v>
      </c>
      <c r="C18" s="682"/>
      <c r="D18" s="682"/>
      <c r="E18" s="682"/>
      <c r="F18" s="682"/>
      <c r="G18" s="682"/>
      <c r="H18" s="682"/>
      <c r="I18" s="682"/>
      <c r="J18" s="682"/>
      <c r="K18" s="682"/>
      <c r="L18" s="682"/>
      <c r="M18" s="682"/>
      <c r="N18" s="682"/>
      <c r="O18" s="682"/>
      <c r="P18" s="682"/>
      <c r="Q18" s="683"/>
      <c r="R18" s="684">
        <v>26663</v>
      </c>
      <c r="S18" s="685"/>
      <c r="T18" s="685"/>
      <c r="U18" s="685"/>
      <c r="V18" s="685"/>
      <c r="W18" s="685"/>
      <c r="X18" s="685"/>
      <c r="Y18" s="686"/>
      <c r="Z18" s="687">
        <v>0.2</v>
      </c>
      <c r="AA18" s="687"/>
      <c r="AB18" s="687"/>
      <c r="AC18" s="687"/>
      <c r="AD18" s="688">
        <v>26663</v>
      </c>
      <c r="AE18" s="688"/>
      <c r="AF18" s="688"/>
      <c r="AG18" s="688"/>
      <c r="AH18" s="688"/>
      <c r="AI18" s="688"/>
      <c r="AJ18" s="688"/>
      <c r="AK18" s="688"/>
      <c r="AL18" s="689">
        <v>0.3</v>
      </c>
      <c r="AM18" s="690"/>
      <c r="AN18" s="690"/>
      <c r="AO18" s="691"/>
      <c r="AP18" s="681" t="s">
        <v>275</v>
      </c>
      <c r="AQ18" s="682"/>
      <c r="AR18" s="682"/>
      <c r="AS18" s="682"/>
      <c r="AT18" s="682"/>
      <c r="AU18" s="682"/>
      <c r="AV18" s="682"/>
      <c r="AW18" s="682"/>
      <c r="AX18" s="682"/>
      <c r="AY18" s="682"/>
      <c r="AZ18" s="682"/>
      <c r="BA18" s="682"/>
      <c r="BB18" s="682"/>
      <c r="BC18" s="682"/>
      <c r="BD18" s="682"/>
      <c r="BE18" s="682"/>
      <c r="BF18" s="683"/>
      <c r="BG18" s="684" t="s">
        <v>183</v>
      </c>
      <c r="BH18" s="685"/>
      <c r="BI18" s="685"/>
      <c r="BJ18" s="685"/>
      <c r="BK18" s="685"/>
      <c r="BL18" s="685"/>
      <c r="BM18" s="685"/>
      <c r="BN18" s="686"/>
      <c r="BO18" s="687" t="s">
        <v>183</v>
      </c>
      <c r="BP18" s="687"/>
      <c r="BQ18" s="687"/>
      <c r="BR18" s="687"/>
      <c r="BS18" s="693" t="s">
        <v>183</v>
      </c>
      <c r="BT18" s="685"/>
      <c r="BU18" s="685"/>
      <c r="BV18" s="685"/>
      <c r="BW18" s="685"/>
      <c r="BX18" s="685"/>
      <c r="BY18" s="685"/>
      <c r="BZ18" s="685"/>
      <c r="CA18" s="685"/>
      <c r="CB18" s="694"/>
      <c r="CD18" s="699" t="s">
        <v>276</v>
      </c>
      <c r="CE18" s="700"/>
      <c r="CF18" s="700"/>
      <c r="CG18" s="700"/>
      <c r="CH18" s="700"/>
      <c r="CI18" s="700"/>
      <c r="CJ18" s="700"/>
      <c r="CK18" s="700"/>
      <c r="CL18" s="700"/>
      <c r="CM18" s="700"/>
      <c r="CN18" s="700"/>
      <c r="CO18" s="700"/>
      <c r="CP18" s="700"/>
      <c r="CQ18" s="701"/>
      <c r="CR18" s="684" t="s">
        <v>183</v>
      </c>
      <c r="CS18" s="685"/>
      <c r="CT18" s="685"/>
      <c r="CU18" s="685"/>
      <c r="CV18" s="685"/>
      <c r="CW18" s="685"/>
      <c r="CX18" s="685"/>
      <c r="CY18" s="686"/>
      <c r="CZ18" s="687" t="s">
        <v>240</v>
      </c>
      <c r="DA18" s="687"/>
      <c r="DB18" s="687"/>
      <c r="DC18" s="687"/>
      <c r="DD18" s="693" t="s">
        <v>240</v>
      </c>
      <c r="DE18" s="685"/>
      <c r="DF18" s="685"/>
      <c r="DG18" s="685"/>
      <c r="DH18" s="685"/>
      <c r="DI18" s="685"/>
      <c r="DJ18" s="685"/>
      <c r="DK18" s="685"/>
      <c r="DL18" s="685"/>
      <c r="DM18" s="685"/>
      <c r="DN18" s="685"/>
      <c r="DO18" s="685"/>
      <c r="DP18" s="686"/>
      <c r="DQ18" s="693" t="s">
        <v>240</v>
      </c>
      <c r="DR18" s="685"/>
      <c r="DS18" s="685"/>
      <c r="DT18" s="685"/>
      <c r="DU18" s="685"/>
      <c r="DV18" s="685"/>
      <c r="DW18" s="685"/>
      <c r="DX18" s="685"/>
      <c r="DY18" s="685"/>
      <c r="DZ18" s="685"/>
      <c r="EA18" s="685"/>
      <c r="EB18" s="685"/>
      <c r="EC18" s="694"/>
    </row>
    <row r="19" spans="2:133" ht="11.25" customHeight="1" x14ac:dyDescent="0.2">
      <c r="B19" s="681" t="s">
        <v>277</v>
      </c>
      <c r="C19" s="682"/>
      <c r="D19" s="682"/>
      <c r="E19" s="682"/>
      <c r="F19" s="682"/>
      <c r="G19" s="682"/>
      <c r="H19" s="682"/>
      <c r="I19" s="682"/>
      <c r="J19" s="682"/>
      <c r="K19" s="682"/>
      <c r="L19" s="682"/>
      <c r="M19" s="682"/>
      <c r="N19" s="682"/>
      <c r="O19" s="682"/>
      <c r="P19" s="682"/>
      <c r="Q19" s="683"/>
      <c r="R19" s="684">
        <v>2872</v>
      </c>
      <c r="S19" s="685"/>
      <c r="T19" s="685"/>
      <c r="U19" s="685"/>
      <c r="V19" s="685"/>
      <c r="W19" s="685"/>
      <c r="X19" s="685"/>
      <c r="Y19" s="686"/>
      <c r="Z19" s="687">
        <v>0</v>
      </c>
      <c r="AA19" s="687"/>
      <c r="AB19" s="687"/>
      <c r="AC19" s="687"/>
      <c r="AD19" s="688">
        <v>2872</v>
      </c>
      <c r="AE19" s="688"/>
      <c r="AF19" s="688"/>
      <c r="AG19" s="688"/>
      <c r="AH19" s="688"/>
      <c r="AI19" s="688"/>
      <c r="AJ19" s="688"/>
      <c r="AK19" s="688"/>
      <c r="AL19" s="689">
        <v>0</v>
      </c>
      <c r="AM19" s="690"/>
      <c r="AN19" s="690"/>
      <c r="AO19" s="691"/>
      <c r="AP19" s="681" t="s">
        <v>278</v>
      </c>
      <c r="AQ19" s="682"/>
      <c r="AR19" s="682"/>
      <c r="AS19" s="682"/>
      <c r="AT19" s="682"/>
      <c r="AU19" s="682"/>
      <c r="AV19" s="682"/>
      <c r="AW19" s="682"/>
      <c r="AX19" s="682"/>
      <c r="AY19" s="682"/>
      <c r="AZ19" s="682"/>
      <c r="BA19" s="682"/>
      <c r="BB19" s="682"/>
      <c r="BC19" s="682"/>
      <c r="BD19" s="682"/>
      <c r="BE19" s="682"/>
      <c r="BF19" s="683"/>
      <c r="BG19" s="684" t="s">
        <v>240</v>
      </c>
      <c r="BH19" s="685"/>
      <c r="BI19" s="685"/>
      <c r="BJ19" s="685"/>
      <c r="BK19" s="685"/>
      <c r="BL19" s="685"/>
      <c r="BM19" s="685"/>
      <c r="BN19" s="686"/>
      <c r="BO19" s="687" t="s">
        <v>183</v>
      </c>
      <c r="BP19" s="687"/>
      <c r="BQ19" s="687"/>
      <c r="BR19" s="687"/>
      <c r="BS19" s="693" t="s">
        <v>183</v>
      </c>
      <c r="BT19" s="685"/>
      <c r="BU19" s="685"/>
      <c r="BV19" s="685"/>
      <c r="BW19" s="685"/>
      <c r="BX19" s="685"/>
      <c r="BY19" s="685"/>
      <c r="BZ19" s="685"/>
      <c r="CA19" s="685"/>
      <c r="CB19" s="694"/>
      <c r="CD19" s="699" t="s">
        <v>279</v>
      </c>
      <c r="CE19" s="700"/>
      <c r="CF19" s="700"/>
      <c r="CG19" s="700"/>
      <c r="CH19" s="700"/>
      <c r="CI19" s="700"/>
      <c r="CJ19" s="700"/>
      <c r="CK19" s="700"/>
      <c r="CL19" s="700"/>
      <c r="CM19" s="700"/>
      <c r="CN19" s="700"/>
      <c r="CO19" s="700"/>
      <c r="CP19" s="700"/>
      <c r="CQ19" s="701"/>
      <c r="CR19" s="684" t="s">
        <v>183</v>
      </c>
      <c r="CS19" s="685"/>
      <c r="CT19" s="685"/>
      <c r="CU19" s="685"/>
      <c r="CV19" s="685"/>
      <c r="CW19" s="685"/>
      <c r="CX19" s="685"/>
      <c r="CY19" s="686"/>
      <c r="CZ19" s="687" t="s">
        <v>183</v>
      </c>
      <c r="DA19" s="687"/>
      <c r="DB19" s="687"/>
      <c r="DC19" s="687"/>
      <c r="DD19" s="693" t="s">
        <v>183</v>
      </c>
      <c r="DE19" s="685"/>
      <c r="DF19" s="685"/>
      <c r="DG19" s="685"/>
      <c r="DH19" s="685"/>
      <c r="DI19" s="685"/>
      <c r="DJ19" s="685"/>
      <c r="DK19" s="685"/>
      <c r="DL19" s="685"/>
      <c r="DM19" s="685"/>
      <c r="DN19" s="685"/>
      <c r="DO19" s="685"/>
      <c r="DP19" s="686"/>
      <c r="DQ19" s="693" t="s">
        <v>183</v>
      </c>
      <c r="DR19" s="685"/>
      <c r="DS19" s="685"/>
      <c r="DT19" s="685"/>
      <c r="DU19" s="685"/>
      <c r="DV19" s="685"/>
      <c r="DW19" s="685"/>
      <c r="DX19" s="685"/>
      <c r="DY19" s="685"/>
      <c r="DZ19" s="685"/>
      <c r="EA19" s="685"/>
      <c r="EB19" s="685"/>
      <c r="EC19" s="694"/>
    </row>
    <row r="20" spans="2:133" ht="11.25" customHeight="1" x14ac:dyDescent="0.2">
      <c r="B20" s="681" t="s">
        <v>280</v>
      </c>
      <c r="C20" s="682"/>
      <c r="D20" s="682"/>
      <c r="E20" s="682"/>
      <c r="F20" s="682"/>
      <c r="G20" s="682"/>
      <c r="H20" s="682"/>
      <c r="I20" s="682"/>
      <c r="J20" s="682"/>
      <c r="K20" s="682"/>
      <c r="L20" s="682"/>
      <c r="M20" s="682"/>
      <c r="N20" s="682"/>
      <c r="O20" s="682"/>
      <c r="P20" s="682"/>
      <c r="Q20" s="683"/>
      <c r="R20" s="684">
        <v>838</v>
      </c>
      <c r="S20" s="685"/>
      <c r="T20" s="685"/>
      <c r="U20" s="685"/>
      <c r="V20" s="685"/>
      <c r="W20" s="685"/>
      <c r="X20" s="685"/>
      <c r="Y20" s="686"/>
      <c r="Z20" s="687">
        <v>0</v>
      </c>
      <c r="AA20" s="687"/>
      <c r="AB20" s="687"/>
      <c r="AC20" s="687"/>
      <c r="AD20" s="688">
        <v>838</v>
      </c>
      <c r="AE20" s="688"/>
      <c r="AF20" s="688"/>
      <c r="AG20" s="688"/>
      <c r="AH20" s="688"/>
      <c r="AI20" s="688"/>
      <c r="AJ20" s="688"/>
      <c r="AK20" s="688"/>
      <c r="AL20" s="689">
        <v>0</v>
      </c>
      <c r="AM20" s="690"/>
      <c r="AN20" s="690"/>
      <c r="AO20" s="691"/>
      <c r="AP20" s="681" t="s">
        <v>281</v>
      </c>
      <c r="AQ20" s="682"/>
      <c r="AR20" s="682"/>
      <c r="AS20" s="682"/>
      <c r="AT20" s="682"/>
      <c r="AU20" s="682"/>
      <c r="AV20" s="682"/>
      <c r="AW20" s="682"/>
      <c r="AX20" s="682"/>
      <c r="AY20" s="682"/>
      <c r="AZ20" s="682"/>
      <c r="BA20" s="682"/>
      <c r="BB20" s="682"/>
      <c r="BC20" s="682"/>
      <c r="BD20" s="682"/>
      <c r="BE20" s="682"/>
      <c r="BF20" s="683"/>
      <c r="BG20" s="684" t="s">
        <v>183</v>
      </c>
      <c r="BH20" s="685"/>
      <c r="BI20" s="685"/>
      <c r="BJ20" s="685"/>
      <c r="BK20" s="685"/>
      <c r="BL20" s="685"/>
      <c r="BM20" s="685"/>
      <c r="BN20" s="686"/>
      <c r="BO20" s="687" t="s">
        <v>183</v>
      </c>
      <c r="BP20" s="687"/>
      <c r="BQ20" s="687"/>
      <c r="BR20" s="687"/>
      <c r="BS20" s="693" t="s">
        <v>183</v>
      </c>
      <c r="BT20" s="685"/>
      <c r="BU20" s="685"/>
      <c r="BV20" s="685"/>
      <c r="BW20" s="685"/>
      <c r="BX20" s="685"/>
      <c r="BY20" s="685"/>
      <c r="BZ20" s="685"/>
      <c r="CA20" s="685"/>
      <c r="CB20" s="694"/>
      <c r="CD20" s="699" t="s">
        <v>282</v>
      </c>
      <c r="CE20" s="700"/>
      <c r="CF20" s="700"/>
      <c r="CG20" s="700"/>
      <c r="CH20" s="700"/>
      <c r="CI20" s="700"/>
      <c r="CJ20" s="700"/>
      <c r="CK20" s="700"/>
      <c r="CL20" s="700"/>
      <c r="CM20" s="700"/>
      <c r="CN20" s="700"/>
      <c r="CO20" s="700"/>
      <c r="CP20" s="700"/>
      <c r="CQ20" s="701"/>
      <c r="CR20" s="684">
        <v>14822983</v>
      </c>
      <c r="CS20" s="685"/>
      <c r="CT20" s="685"/>
      <c r="CU20" s="685"/>
      <c r="CV20" s="685"/>
      <c r="CW20" s="685"/>
      <c r="CX20" s="685"/>
      <c r="CY20" s="686"/>
      <c r="CZ20" s="687">
        <v>100</v>
      </c>
      <c r="DA20" s="687"/>
      <c r="DB20" s="687"/>
      <c r="DC20" s="687"/>
      <c r="DD20" s="693">
        <v>3880680</v>
      </c>
      <c r="DE20" s="685"/>
      <c r="DF20" s="685"/>
      <c r="DG20" s="685"/>
      <c r="DH20" s="685"/>
      <c r="DI20" s="685"/>
      <c r="DJ20" s="685"/>
      <c r="DK20" s="685"/>
      <c r="DL20" s="685"/>
      <c r="DM20" s="685"/>
      <c r="DN20" s="685"/>
      <c r="DO20" s="685"/>
      <c r="DP20" s="686"/>
      <c r="DQ20" s="693">
        <v>8512524</v>
      </c>
      <c r="DR20" s="685"/>
      <c r="DS20" s="685"/>
      <c r="DT20" s="685"/>
      <c r="DU20" s="685"/>
      <c r="DV20" s="685"/>
      <c r="DW20" s="685"/>
      <c r="DX20" s="685"/>
      <c r="DY20" s="685"/>
      <c r="DZ20" s="685"/>
      <c r="EA20" s="685"/>
      <c r="EB20" s="685"/>
      <c r="EC20" s="694"/>
    </row>
    <row r="21" spans="2:133" ht="11.25" customHeight="1" x14ac:dyDescent="0.2">
      <c r="B21" s="681" t="s">
        <v>283</v>
      </c>
      <c r="C21" s="682"/>
      <c r="D21" s="682"/>
      <c r="E21" s="682"/>
      <c r="F21" s="682"/>
      <c r="G21" s="682"/>
      <c r="H21" s="682"/>
      <c r="I21" s="682"/>
      <c r="J21" s="682"/>
      <c r="K21" s="682"/>
      <c r="L21" s="682"/>
      <c r="M21" s="682"/>
      <c r="N21" s="682"/>
      <c r="O21" s="682"/>
      <c r="P21" s="682"/>
      <c r="Q21" s="683"/>
      <c r="R21" s="684">
        <v>65340</v>
      </c>
      <c r="S21" s="685"/>
      <c r="T21" s="685"/>
      <c r="U21" s="685"/>
      <c r="V21" s="685"/>
      <c r="W21" s="685"/>
      <c r="X21" s="685"/>
      <c r="Y21" s="686"/>
      <c r="Z21" s="687">
        <v>0.4</v>
      </c>
      <c r="AA21" s="687"/>
      <c r="AB21" s="687"/>
      <c r="AC21" s="687"/>
      <c r="AD21" s="688">
        <v>65340</v>
      </c>
      <c r="AE21" s="688"/>
      <c r="AF21" s="688"/>
      <c r="AG21" s="688"/>
      <c r="AH21" s="688"/>
      <c r="AI21" s="688"/>
      <c r="AJ21" s="688"/>
      <c r="AK21" s="688"/>
      <c r="AL21" s="689">
        <v>0.8</v>
      </c>
      <c r="AM21" s="690"/>
      <c r="AN21" s="690"/>
      <c r="AO21" s="691"/>
      <c r="AP21" s="703" t="s">
        <v>284</v>
      </c>
      <c r="AQ21" s="704"/>
      <c r="AR21" s="704"/>
      <c r="AS21" s="704"/>
      <c r="AT21" s="704"/>
      <c r="AU21" s="704"/>
      <c r="AV21" s="704"/>
      <c r="AW21" s="704"/>
      <c r="AX21" s="704"/>
      <c r="AY21" s="704"/>
      <c r="AZ21" s="704"/>
      <c r="BA21" s="704"/>
      <c r="BB21" s="704"/>
      <c r="BC21" s="704"/>
      <c r="BD21" s="704"/>
      <c r="BE21" s="704"/>
      <c r="BF21" s="705"/>
      <c r="BG21" s="684" t="s">
        <v>183</v>
      </c>
      <c r="BH21" s="685"/>
      <c r="BI21" s="685"/>
      <c r="BJ21" s="685"/>
      <c r="BK21" s="685"/>
      <c r="BL21" s="685"/>
      <c r="BM21" s="685"/>
      <c r="BN21" s="686"/>
      <c r="BO21" s="687" t="s">
        <v>240</v>
      </c>
      <c r="BP21" s="687"/>
      <c r="BQ21" s="687"/>
      <c r="BR21" s="687"/>
      <c r="BS21" s="693" t="s">
        <v>240</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2">
      <c r="B22" s="681" t="s">
        <v>285</v>
      </c>
      <c r="C22" s="682"/>
      <c r="D22" s="682"/>
      <c r="E22" s="682"/>
      <c r="F22" s="682"/>
      <c r="G22" s="682"/>
      <c r="H22" s="682"/>
      <c r="I22" s="682"/>
      <c r="J22" s="682"/>
      <c r="K22" s="682"/>
      <c r="L22" s="682"/>
      <c r="M22" s="682"/>
      <c r="N22" s="682"/>
      <c r="O22" s="682"/>
      <c r="P22" s="682"/>
      <c r="Q22" s="683"/>
      <c r="R22" s="684">
        <v>2534977</v>
      </c>
      <c r="S22" s="685"/>
      <c r="T22" s="685"/>
      <c r="U22" s="685"/>
      <c r="V22" s="685"/>
      <c r="W22" s="685"/>
      <c r="X22" s="685"/>
      <c r="Y22" s="686"/>
      <c r="Z22" s="687">
        <v>15.4</v>
      </c>
      <c r="AA22" s="687"/>
      <c r="AB22" s="687"/>
      <c r="AC22" s="687"/>
      <c r="AD22" s="688">
        <v>2210284</v>
      </c>
      <c r="AE22" s="688"/>
      <c r="AF22" s="688"/>
      <c r="AG22" s="688"/>
      <c r="AH22" s="688"/>
      <c r="AI22" s="688"/>
      <c r="AJ22" s="688"/>
      <c r="AK22" s="688"/>
      <c r="AL22" s="689">
        <v>28.2</v>
      </c>
      <c r="AM22" s="690"/>
      <c r="AN22" s="690"/>
      <c r="AO22" s="691"/>
      <c r="AP22" s="703" t="s">
        <v>286</v>
      </c>
      <c r="AQ22" s="704"/>
      <c r="AR22" s="704"/>
      <c r="AS22" s="704"/>
      <c r="AT22" s="704"/>
      <c r="AU22" s="704"/>
      <c r="AV22" s="704"/>
      <c r="AW22" s="704"/>
      <c r="AX22" s="704"/>
      <c r="AY22" s="704"/>
      <c r="AZ22" s="704"/>
      <c r="BA22" s="704"/>
      <c r="BB22" s="704"/>
      <c r="BC22" s="704"/>
      <c r="BD22" s="704"/>
      <c r="BE22" s="704"/>
      <c r="BF22" s="705"/>
      <c r="BG22" s="684" t="s">
        <v>240</v>
      </c>
      <c r="BH22" s="685"/>
      <c r="BI22" s="685"/>
      <c r="BJ22" s="685"/>
      <c r="BK22" s="685"/>
      <c r="BL22" s="685"/>
      <c r="BM22" s="685"/>
      <c r="BN22" s="686"/>
      <c r="BO22" s="687" t="s">
        <v>240</v>
      </c>
      <c r="BP22" s="687"/>
      <c r="BQ22" s="687"/>
      <c r="BR22" s="687"/>
      <c r="BS22" s="693" t="s">
        <v>183</v>
      </c>
      <c r="BT22" s="685"/>
      <c r="BU22" s="685"/>
      <c r="BV22" s="685"/>
      <c r="BW22" s="685"/>
      <c r="BX22" s="685"/>
      <c r="BY22" s="685"/>
      <c r="BZ22" s="685"/>
      <c r="CA22" s="685"/>
      <c r="CB22" s="694"/>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81" t="s">
        <v>288</v>
      </c>
      <c r="C23" s="682"/>
      <c r="D23" s="682"/>
      <c r="E23" s="682"/>
      <c r="F23" s="682"/>
      <c r="G23" s="682"/>
      <c r="H23" s="682"/>
      <c r="I23" s="682"/>
      <c r="J23" s="682"/>
      <c r="K23" s="682"/>
      <c r="L23" s="682"/>
      <c r="M23" s="682"/>
      <c r="N23" s="682"/>
      <c r="O23" s="682"/>
      <c r="P23" s="682"/>
      <c r="Q23" s="683"/>
      <c r="R23" s="684">
        <v>2210284</v>
      </c>
      <c r="S23" s="685"/>
      <c r="T23" s="685"/>
      <c r="U23" s="685"/>
      <c r="V23" s="685"/>
      <c r="W23" s="685"/>
      <c r="X23" s="685"/>
      <c r="Y23" s="686"/>
      <c r="Z23" s="687">
        <v>13.5</v>
      </c>
      <c r="AA23" s="687"/>
      <c r="AB23" s="687"/>
      <c r="AC23" s="687"/>
      <c r="AD23" s="688">
        <v>2210284</v>
      </c>
      <c r="AE23" s="688"/>
      <c r="AF23" s="688"/>
      <c r="AG23" s="688"/>
      <c r="AH23" s="688"/>
      <c r="AI23" s="688"/>
      <c r="AJ23" s="688"/>
      <c r="AK23" s="688"/>
      <c r="AL23" s="689">
        <v>28.2</v>
      </c>
      <c r="AM23" s="690"/>
      <c r="AN23" s="690"/>
      <c r="AO23" s="691"/>
      <c r="AP23" s="703" t="s">
        <v>289</v>
      </c>
      <c r="AQ23" s="704"/>
      <c r="AR23" s="704"/>
      <c r="AS23" s="704"/>
      <c r="AT23" s="704"/>
      <c r="AU23" s="704"/>
      <c r="AV23" s="704"/>
      <c r="AW23" s="704"/>
      <c r="AX23" s="704"/>
      <c r="AY23" s="704"/>
      <c r="AZ23" s="704"/>
      <c r="BA23" s="704"/>
      <c r="BB23" s="704"/>
      <c r="BC23" s="704"/>
      <c r="BD23" s="704"/>
      <c r="BE23" s="704"/>
      <c r="BF23" s="705"/>
      <c r="BG23" s="684" t="s">
        <v>183</v>
      </c>
      <c r="BH23" s="685"/>
      <c r="BI23" s="685"/>
      <c r="BJ23" s="685"/>
      <c r="BK23" s="685"/>
      <c r="BL23" s="685"/>
      <c r="BM23" s="685"/>
      <c r="BN23" s="686"/>
      <c r="BO23" s="687" t="s">
        <v>183</v>
      </c>
      <c r="BP23" s="687"/>
      <c r="BQ23" s="687"/>
      <c r="BR23" s="687"/>
      <c r="BS23" s="693" t="s">
        <v>183</v>
      </c>
      <c r="BT23" s="685"/>
      <c r="BU23" s="685"/>
      <c r="BV23" s="685"/>
      <c r="BW23" s="685"/>
      <c r="BX23" s="685"/>
      <c r="BY23" s="685"/>
      <c r="BZ23" s="685"/>
      <c r="CA23" s="685"/>
      <c r="CB23" s="694"/>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715" t="s">
        <v>293</v>
      </c>
      <c r="DM23" s="716"/>
      <c r="DN23" s="716"/>
      <c r="DO23" s="716"/>
      <c r="DP23" s="716"/>
      <c r="DQ23" s="716"/>
      <c r="DR23" s="716"/>
      <c r="DS23" s="716"/>
      <c r="DT23" s="716"/>
      <c r="DU23" s="716"/>
      <c r="DV23" s="717"/>
      <c r="DW23" s="666" t="s">
        <v>294</v>
      </c>
      <c r="DX23" s="667"/>
      <c r="DY23" s="667"/>
      <c r="DZ23" s="667"/>
      <c r="EA23" s="667"/>
      <c r="EB23" s="667"/>
      <c r="EC23" s="668"/>
    </row>
    <row r="24" spans="2:133" ht="11.25" customHeight="1" x14ac:dyDescent="0.2">
      <c r="B24" s="681" t="s">
        <v>295</v>
      </c>
      <c r="C24" s="682"/>
      <c r="D24" s="682"/>
      <c r="E24" s="682"/>
      <c r="F24" s="682"/>
      <c r="G24" s="682"/>
      <c r="H24" s="682"/>
      <c r="I24" s="682"/>
      <c r="J24" s="682"/>
      <c r="K24" s="682"/>
      <c r="L24" s="682"/>
      <c r="M24" s="682"/>
      <c r="N24" s="682"/>
      <c r="O24" s="682"/>
      <c r="P24" s="682"/>
      <c r="Q24" s="683"/>
      <c r="R24" s="684">
        <v>324620</v>
      </c>
      <c r="S24" s="685"/>
      <c r="T24" s="685"/>
      <c r="U24" s="685"/>
      <c r="V24" s="685"/>
      <c r="W24" s="685"/>
      <c r="X24" s="685"/>
      <c r="Y24" s="686"/>
      <c r="Z24" s="687">
        <v>2</v>
      </c>
      <c r="AA24" s="687"/>
      <c r="AB24" s="687"/>
      <c r="AC24" s="687"/>
      <c r="AD24" s="688" t="s">
        <v>183</v>
      </c>
      <c r="AE24" s="688"/>
      <c r="AF24" s="688"/>
      <c r="AG24" s="688"/>
      <c r="AH24" s="688"/>
      <c r="AI24" s="688"/>
      <c r="AJ24" s="688"/>
      <c r="AK24" s="688"/>
      <c r="AL24" s="689" t="s">
        <v>183</v>
      </c>
      <c r="AM24" s="690"/>
      <c r="AN24" s="690"/>
      <c r="AO24" s="691"/>
      <c r="AP24" s="703" t="s">
        <v>296</v>
      </c>
      <c r="AQ24" s="704"/>
      <c r="AR24" s="704"/>
      <c r="AS24" s="704"/>
      <c r="AT24" s="704"/>
      <c r="AU24" s="704"/>
      <c r="AV24" s="704"/>
      <c r="AW24" s="704"/>
      <c r="AX24" s="704"/>
      <c r="AY24" s="704"/>
      <c r="AZ24" s="704"/>
      <c r="BA24" s="704"/>
      <c r="BB24" s="704"/>
      <c r="BC24" s="704"/>
      <c r="BD24" s="704"/>
      <c r="BE24" s="704"/>
      <c r="BF24" s="705"/>
      <c r="BG24" s="684" t="s">
        <v>183</v>
      </c>
      <c r="BH24" s="685"/>
      <c r="BI24" s="685"/>
      <c r="BJ24" s="685"/>
      <c r="BK24" s="685"/>
      <c r="BL24" s="685"/>
      <c r="BM24" s="685"/>
      <c r="BN24" s="686"/>
      <c r="BO24" s="687" t="s">
        <v>240</v>
      </c>
      <c r="BP24" s="687"/>
      <c r="BQ24" s="687"/>
      <c r="BR24" s="687"/>
      <c r="BS24" s="693" t="s">
        <v>183</v>
      </c>
      <c r="BT24" s="685"/>
      <c r="BU24" s="685"/>
      <c r="BV24" s="685"/>
      <c r="BW24" s="685"/>
      <c r="BX24" s="685"/>
      <c r="BY24" s="685"/>
      <c r="BZ24" s="685"/>
      <c r="CA24" s="685"/>
      <c r="CB24" s="694"/>
      <c r="CD24" s="695" t="s">
        <v>297</v>
      </c>
      <c r="CE24" s="696"/>
      <c r="CF24" s="696"/>
      <c r="CG24" s="696"/>
      <c r="CH24" s="696"/>
      <c r="CI24" s="696"/>
      <c r="CJ24" s="696"/>
      <c r="CK24" s="696"/>
      <c r="CL24" s="696"/>
      <c r="CM24" s="696"/>
      <c r="CN24" s="696"/>
      <c r="CO24" s="696"/>
      <c r="CP24" s="696"/>
      <c r="CQ24" s="697"/>
      <c r="CR24" s="673">
        <v>5336465</v>
      </c>
      <c r="CS24" s="674"/>
      <c r="CT24" s="674"/>
      <c r="CU24" s="674"/>
      <c r="CV24" s="674"/>
      <c r="CW24" s="674"/>
      <c r="CX24" s="674"/>
      <c r="CY24" s="675"/>
      <c r="CZ24" s="678">
        <v>36</v>
      </c>
      <c r="DA24" s="679"/>
      <c r="DB24" s="679"/>
      <c r="DC24" s="698"/>
      <c r="DD24" s="723">
        <v>3593787</v>
      </c>
      <c r="DE24" s="674"/>
      <c r="DF24" s="674"/>
      <c r="DG24" s="674"/>
      <c r="DH24" s="674"/>
      <c r="DI24" s="674"/>
      <c r="DJ24" s="674"/>
      <c r="DK24" s="675"/>
      <c r="DL24" s="723">
        <v>3593264</v>
      </c>
      <c r="DM24" s="674"/>
      <c r="DN24" s="674"/>
      <c r="DO24" s="674"/>
      <c r="DP24" s="674"/>
      <c r="DQ24" s="674"/>
      <c r="DR24" s="674"/>
      <c r="DS24" s="674"/>
      <c r="DT24" s="674"/>
      <c r="DU24" s="674"/>
      <c r="DV24" s="675"/>
      <c r="DW24" s="678">
        <v>43.7</v>
      </c>
      <c r="DX24" s="679"/>
      <c r="DY24" s="679"/>
      <c r="DZ24" s="679"/>
      <c r="EA24" s="679"/>
      <c r="EB24" s="679"/>
      <c r="EC24" s="680"/>
    </row>
    <row r="25" spans="2:133" ht="11.25" customHeight="1" x14ac:dyDescent="0.2">
      <c r="B25" s="681" t="s">
        <v>298</v>
      </c>
      <c r="C25" s="682"/>
      <c r="D25" s="682"/>
      <c r="E25" s="682"/>
      <c r="F25" s="682"/>
      <c r="G25" s="682"/>
      <c r="H25" s="682"/>
      <c r="I25" s="682"/>
      <c r="J25" s="682"/>
      <c r="K25" s="682"/>
      <c r="L25" s="682"/>
      <c r="M25" s="682"/>
      <c r="N25" s="682"/>
      <c r="O25" s="682"/>
      <c r="P25" s="682"/>
      <c r="Q25" s="683"/>
      <c r="R25" s="684">
        <v>73</v>
      </c>
      <c r="S25" s="685"/>
      <c r="T25" s="685"/>
      <c r="U25" s="685"/>
      <c r="V25" s="685"/>
      <c r="W25" s="685"/>
      <c r="X25" s="685"/>
      <c r="Y25" s="686"/>
      <c r="Z25" s="687">
        <v>0</v>
      </c>
      <c r="AA25" s="687"/>
      <c r="AB25" s="687"/>
      <c r="AC25" s="687"/>
      <c r="AD25" s="688" t="s">
        <v>183</v>
      </c>
      <c r="AE25" s="688"/>
      <c r="AF25" s="688"/>
      <c r="AG25" s="688"/>
      <c r="AH25" s="688"/>
      <c r="AI25" s="688"/>
      <c r="AJ25" s="688"/>
      <c r="AK25" s="688"/>
      <c r="AL25" s="689" t="s">
        <v>240</v>
      </c>
      <c r="AM25" s="690"/>
      <c r="AN25" s="690"/>
      <c r="AO25" s="691"/>
      <c r="AP25" s="703" t="s">
        <v>299</v>
      </c>
      <c r="AQ25" s="704"/>
      <c r="AR25" s="704"/>
      <c r="AS25" s="704"/>
      <c r="AT25" s="704"/>
      <c r="AU25" s="704"/>
      <c r="AV25" s="704"/>
      <c r="AW25" s="704"/>
      <c r="AX25" s="704"/>
      <c r="AY25" s="704"/>
      <c r="AZ25" s="704"/>
      <c r="BA25" s="704"/>
      <c r="BB25" s="704"/>
      <c r="BC25" s="704"/>
      <c r="BD25" s="704"/>
      <c r="BE25" s="704"/>
      <c r="BF25" s="705"/>
      <c r="BG25" s="684" t="s">
        <v>183</v>
      </c>
      <c r="BH25" s="685"/>
      <c r="BI25" s="685"/>
      <c r="BJ25" s="685"/>
      <c r="BK25" s="685"/>
      <c r="BL25" s="685"/>
      <c r="BM25" s="685"/>
      <c r="BN25" s="686"/>
      <c r="BO25" s="687" t="s">
        <v>183</v>
      </c>
      <c r="BP25" s="687"/>
      <c r="BQ25" s="687"/>
      <c r="BR25" s="687"/>
      <c r="BS25" s="693" t="s">
        <v>183</v>
      </c>
      <c r="BT25" s="685"/>
      <c r="BU25" s="685"/>
      <c r="BV25" s="685"/>
      <c r="BW25" s="685"/>
      <c r="BX25" s="685"/>
      <c r="BY25" s="685"/>
      <c r="BZ25" s="685"/>
      <c r="CA25" s="685"/>
      <c r="CB25" s="694"/>
      <c r="CD25" s="699" t="s">
        <v>300</v>
      </c>
      <c r="CE25" s="700"/>
      <c r="CF25" s="700"/>
      <c r="CG25" s="700"/>
      <c r="CH25" s="700"/>
      <c r="CI25" s="700"/>
      <c r="CJ25" s="700"/>
      <c r="CK25" s="700"/>
      <c r="CL25" s="700"/>
      <c r="CM25" s="700"/>
      <c r="CN25" s="700"/>
      <c r="CO25" s="700"/>
      <c r="CP25" s="700"/>
      <c r="CQ25" s="701"/>
      <c r="CR25" s="684">
        <v>1695329</v>
      </c>
      <c r="CS25" s="720"/>
      <c r="CT25" s="720"/>
      <c r="CU25" s="720"/>
      <c r="CV25" s="720"/>
      <c r="CW25" s="720"/>
      <c r="CX25" s="720"/>
      <c r="CY25" s="721"/>
      <c r="CZ25" s="689">
        <v>11.4</v>
      </c>
      <c r="DA25" s="718"/>
      <c r="DB25" s="718"/>
      <c r="DC25" s="722"/>
      <c r="DD25" s="693">
        <v>1600916</v>
      </c>
      <c r="DE25" s="720"/>
      <c r="DF25" s="720"/>
      <c r="DG25" s="720"/>
      <c r="DH25" s="720"/>
      <c r="DI25" s="720"/>
      <c r="DJ25" s="720"/>
      <c r="DK25" s="721"/>
      <c r="DL25" s="693">
        <v>1600393</v>
      </c>
      <c r="DM25" s="720"/>
      <c r="DN25" s="720"/>
      <c r="DO25" s="720"/>
      <c r="DP25" s="720"/>
      <c r="DQ25" s="720"/>
      <c r="DR25" s="720"/>
      <c r="DS25" s="720"/>
      <c r="DT25" s="720"/>
      <c r="DU25" s="720"/>
      <c r="DV25" s="721"/>
      <c r="DW25" s="689">
        <v>19.399999999999999</v>
      </c>
      <c r="DX25" s="718"/>
      <c r="DY25" s="718"/>
      <c r="DZ25" s="718"/>
      <c r="EA25" s="718"/>
      <c r="EB25" s="718"/>
      <c r="EC25" s="719"/>
    </row>
    <row r="26" spans="2:133" ht="11.25" customHeight="1" x14ac:dyDescent="0.2">
      <c r="B26" s="681" t="s">
        <v>301</v>
      </c>
      <c r="C26" s="682"/>
      <c r="D26" s="682"/>
      <c r="E26" s="682"/>
      <c r="F26" s="682"/>
      <c r="G26" s="682"/>
      <c r="H26" s="682"/>
      <c r="I26" s="682"/>
      <c r="J26" s="682"/>
      <c r="K26" s="682"/>
      <c r="L26" s="682"/>
      <c r="M26" s="682"/>
      <c r="N26" s="682"/>
      <c r="O26" s="682"/>
      <c r="P26" s="682"/>
      <c r="Q26" s="683"/>
      <c r="R26" s="684">
        <v>8150519</v>
      </c>
      <c r="S26" s="685"/>
      <c r="T26" s="685"/>
      <c r="U26" s="685"/>
      <c r="V26" s="685"/>
      <c r="W26" s="685"/>
      <c r="X26" s="685"/>
      <c r="Y26" s="686"/>
      <c r="Z26" s="687">
        <v>49.6</v>
      </c>
      <c r="AA26" s="687"/>
      <c r="AB26" s="687"/>
      <c r="AC26" s="687"/>
      <c r="AD26" s="688">
        <v>7825826</v>
      </c>
      <c r="AE26" s="688"/>
      <c r="AF26" s="688"/>
      <c r="AG26" s="688"/>
      <c r="AH26" s="688"/>
      <c r="AI26" s="688"/>
      <c r="AJ26" s="688"/>
      <c r="AK26" s="688"/>
      <c r="AL26" s="689">
        <v>99.9</v>
      </c>
      <c r="AM26" s="690"/>
      <c r="AN26" s="690"/>
      <c r="AO26" s="691"/>
      <c r="AP26" s="703" t="s">
        <v>302</v>
      </c>
      <c r="AQ26" s="733"/>
      <c r="AR26" s="733"/>
      <c r="AS26" s="733"/>
      <c r="AT26" s="733"/>
      <c r="AU26" s="733"/>
      <c r="AV26" s="733"/>
      <c r="AW26" s="733"/>
      <c r="AX26" s="733"/>
      <c r="AY26" s="733"/>
      <c r="AZ26" s="733"/>
      <c r="BA26" s="733"/>
      <c r="BB26" s="733"/>
      <c r="BC26" s="733"/>
      <c r="BD26" s="733"/>
      <c r="BE26" s="733"/>
      <c r="BF26" s="705"/>
      <c r="BG26" s="684" t="s">
        <v>183</v>
      </c>
      <c r="BH26" s="685"/>
      <c r="BI26" s="685"/>
      <c r="BJ26" s="685"/>
      <c r="BK26" s="685"/>
      <c r="BL26" s="685"/>
      <c r="BM26" s="685"/>
      <c r="BN26" s="686"/>
      <c r="BO26" s="687" t="s">
        <v>183</v>
      </c>
      <c r="BP26" s="687"/>
      <c r="BQ26" s="687"/>
      <c r="BR26" s="687"/>
      <c r="BS26" s="693" t="s">
        <v>183</v>
      </c>
      <c r="BT26" s="685"/>
      <c r="BU26" s="685"/>
      <c r="BV26" s="685"/>
      <c r="BW26" s="685"/>
      <c r="BX26" s="685"/>
      <c r="BY26" s="685"/>
      <c r="BZ26" s="685"/>
      <c r="CA26" s="685"/>
      <c r="CB26" s="694"/>
      <c r="CD26" s="699" t="s">
        <v>303</v>
      </c>
      <c r="CE26" s="700"/>
      <c r="CF26" s="700"/>
      <c r="CG26" s="700"/>
      <c r="CH26" s="700"/>
      <c r="CI26" s="700"/>
      <c r="CJ26" s="700"/>
      <c r="CK26" s="700"/>
      <c r="CL26" s="700"/>
      <c r="CM26" s="700"/>
      <c r="CN26" s="700"/>
      <c r="CO26" s="700"/>
      <c r="CP26" s="700"/>
      <c r="CQ26" s="701"/>
      <c r="CR26" s="684">
        <v>1112362</v>
      </c>
      <c r="CS26" s="685"/>
      <c r="CT26" s="685"/>
      <c r="CU26" s="685"/>
      <c r="CV26" s="685"/>
      <c r="CW26" s="685"/>
      <c r="CX26" s="685"/>
      <c r="CY26" s="686"/>
      <c r="CZ26" s="689">
        <v>7.5</v>
      </c>
      <c r="DA26" s="718"/>
      <c r="DB26" s="718"/>
      <c r="DC26" s="722"/>
      <c r="DD26" s="693">
        <v>1033565</v>
      </c>
      <c r="DE26" s="685"/>
      <c r="DF26" s="685"/>
      <c r="DG26" s="685"/>
      <c r="DH26" s="685"/>
      <c r="DI26" s="685"/>
      <c r="DJ26" s="685"/>
      <c r="DK26" s="686"/>
      <c r="DL26" s="693" t="s">
        <v>240</v>
      </c>
      <c r="DM26" s="685"/>
      <c r="DN26" s="685"/>
      <c r="DO26" s="685"/>
      <c r="DP26" s="685"/>
      <c r="DQ26" s="685"/>
      <c r="DR26" s="685"/>
      <c r="DS26" s="685"/>
      <c r="DT26" s="685"/>
      <c r="DU26" s="685"/>
      <c r="DV26" s="686"/>
      <c r="DW26" s="689" t="s">
        <v>240</v>
      </c>
      <c r="DX26" s="718"/>
      <c r="DY26" s="718"/>
      <c r="DZ26" s="718"/>
      <c r="EA26" s="718"/>
      <c r="EB26" s="718"/>
      <c r="EC26" s="719"/>
    </row>
    <row r="27" spans="2:133" ht="11.25" customHeight="1" x14ac:dyDescent="0.2">
      <c r="B27" s="681" t="s">
        <v>304</v>
      </c>
      <c r="C27" s="682"/>
      <c r="D27" s="682"/>
      <c r="E27" s="682"/>
      <c r="F27" s="682"/>
      <c r="G27" s="682"/>
      <c r="H27" s="682"/>
      <c r="I27" s="682"/>
      <c r="J27" s="682"/>
      <c r="K27" s="682"/>
      <c r="L27" s="682"/>
      <c r="M27" s="682"/>
      <c r="N27" s="682"/>
      <c r="O27" s="682"/>
      <c r="P27" s="682"/>
      <c r="Q27" s="683"/>
      <c r="R27" s="684">
        <v>4653</v>
      </c>
      <c r="S27" s="685"/>
      <c r="T27" s="685"/>
      <c r="U27" s="685"/>
      <c r="V27" s="685"/>
      <c r="W27" s="685"/>
      <c r="X27" s="685"/>
      <c r="Y27" s="686"/>
      <c r="Z27" s="687">
        <v>0</v>
      </c>
      <c r="AA27" s="687"/>
      <c r="AB27" s="687"/>
      <c r="AC27" s="687"/>
      <c r="AD27" s="688">
        <v>4653</v>
      </c>
      <c r="AE27" s="688"/>
      <c r="AF27" s="688"/>
      <c r="AG27" s="688"/>
      <c r="AH27" s="688"/>
      <c r="AI27" s="688"/>
      <c r="AJ27" s="688"/>
      <c r="AK27" s="688"/>
      <c r="AL27" s="689">
        <v>0.1</v>
      </c>
      <c r="AM27" s="690"/>
      <c r="AN27" s="690"/>
      <c r="AO27" s="691"/>
      <c r="AP27" s="681" t="s">
        <v>305</v>
      </c>
      <c r="AQ27" s="682"/>
      <c r="AR27" s="682"/>
      <c r="AS27" s="682"/>
      <c r="AT27" s="682"/>
      <c r="AU27" s="682"/>
      <c r="AV27" s="682"/>
      <c r="AW27" s="682"/>
      <c r="AX27" s="682"/>
      <c r="AY27" s="682"/>
      <c r="AZ27" s="682"/>
      <c r="BA27" s="682"/>
      <c r="BB27" s="682"/>
      <c r="BC27" s="682"/>
      <c r="BD27" s="682"/>
      <c r="BE27" s="682"/>
      <c r="BF27" s="683"/>
      <c r="BG27" s="684">
        <v>4737168</v>
      </c>
      <c r="BH27" s="685"/>
      <c r="BI27" s="685"/>
      <c r="BJ27" s="685"/>
      <c r="BK27" s="685"/>
      <c r="BL27" s="685"/>
      <c r="BM27" s="685"/>
      <c r="BN27" s="686"/>
      <c r="BO27" s="687">
        <v>100</v>
      </c>
      <c r="BP27" s="687"/>
      <c r="BQ27" s="687"/>
      <c r="BR27" s="687"/>
      <c r="BS27" s="693" t="s">
        <v>183</v>
      </c>
      <c r="BT27" s="685"/>
      <c r="BU27" s="685"/>
      <c r="BV27" s="685"/>
      <c r="BW27" s="685"/>
      <c r="BX27" s="685"/>
      <c r="BY27" s="685"/>
      <c r="BZ27" s="685"/>
      <c r="CA27" s="685"/>
      <c r="CB27" s="694"/>
      <c r="CD27" s="699" t="s">
        <v>306</v>
      </c>
      <c r="CE27" s="700"/>
      <c r="CF27" s="700"/>
      <c r="CG27" s="700"/>
      <c r="CH27" s="700"/>
      <c r="CI27" s="700"/>
      <c r="CJ27" s="700"/>
      <c r="CK27" s="700"/>
      <c r="CL27" s="700"/>
      <c r="CM27" s="700"/>
      <c r="CN27" s="700"/>
      <c r="CO27" s="700"/>
      <c r="CP27" s="700"/>
      <c r="CQ27" s="701"/>
      <c r="CR27" s="684">
        <v>2382173</v>
      </c>
      <c r="CS27" s="720"/>
      <c r="CT27" s="720"/>
      <c r="CU27" s="720"/>
      <c r="CV27" s="720"/>
      <c r="CW27" s="720"/>
      <c r="CX27" s="720"/>
      <c r="CY27" s="721"/>
      <c r="CZ27" s="689">
        <v>16.100000000000001</v>
      </c>
      <c r="DA27" s="718"/>
      <c r="DB27" s="718"/>
      <c r="DC27" s="722"/>
      <c r="DD27" s="693">
        <v>764328</v>
      </c>
      <c r="DE27" s="720"/>
      <c r="DF27" s="720"/>
      <c r="DG27" s="720"/>
      <c r="DH27" s="720"/>
      <c r="DI27" s="720"/>
      <c r="DJ27" s="720"/>
      <c r="DK27" s="721"/>
      <c r="DL27" s="693">
        <v>764328</v>
      </c>
      <c r="DM27" s="720"/>
      <c r="DN27" s="720"/>
      <c r="DO27" s="720"/>
      <c r="DP27" s="720"/>
      <c r="DQ27" s="720"/>
      <c r="DR27" s="720"/>
      <c r="DS27" s="720"/>
      <c r="DT27" s="720"/>
      <c r="DU27" s="720"/>
      <c r="DV27" s="721"/>
      <c r="DW27" s="689">
        <v>9.3000000000000007</v>
      </c>
      <c r="DX27" s="718"/>
      <c r="DY27" s="718"/>
      <c r="DZ27" s="718"/>
      <c r="EA27" s="718"/>
      <c r="EB27" s="718"/>
      <c r="EC27" s="719"/>
    </row>
    <row r="28" spans="2:133" ht="11.25" customHeight="1" x14ac:dyDescent="0.2">
      <c r="B28" s="681" t="s">
        <v>307</v>
      </c>
      <c r="C28" s="682"/>
      <c r="D28" s="682"/>
      <c r="E28" s="682"/>
      <c r="F28" s="682"/>
      <c r="G28" s="682"/>
      <c r="H28" s="682"/>
      <c r="I28" s="682"/>
      <c r="J28" s="682"/>
      <c r="K28" s="682"/>
      <c r="L28" s="682"/>
      <c r="M28" s="682"/>
      <c r="N28" s="682"/>
      <c r="O28" s="682"/>
      <c r="P28" s="682"/>
      <c r="Q28" s="683"/>
      <c r="R28" s="684">
        <v>72207</v>
      </c>
      <c r="S28" s="685"/>
      <c r="T28" s="685"/>
      <c r="U28" s="685"/>
      <c r="V28" s="685"/>
      <c r="W28" s="685"/>
      <c r="X28" s="685"/>
      <c r="Y28" s="686"/>
      <c r="Z28" s="687">
        <v>0.4</v>
      </c>
      <c r="AA28" s="687"/>
      <c r="AB28" s="687"/>
      <c r="AC28" s="687"/>
      <c r="AD28" s="688" t="s">
        <v>240</v>
      </c>
      <c r="AE28" s="688"/>
      <c r="AF28" s="688"/>
      <c r="AG28" s="688"/>
      <c r="AH28" s="688"/>
      <c r="AI28" s="688"/>
      <c r="AJ28" s="688"/>
      <c r="AK28" s="688"/>
      <c r="AL28" s="689" t="s">
        <v>240</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308</v>
      </c>
      <c r="CE28" s="700"/>
      <c r="CF28" s="700"/>
      <c r="CG28" s="700"/>
      <c r="CH28" s="700"/>
      <c r="CI28" s="700"/>
      <c r="CJ28" s="700"/>
      <c r="CK28" s="700"/>
      <c r="CL28" s="700"/>
      <c r="CM28" s="700"/>
      <c r="CN28" s="700"/>
      <c r="CO28" s="700"/>
      <c r="CP28" s="700"/>
      <c r="CQ28" s="701"/>
      <c r="CR28" s="684">
        <v>1258963</v>
      </c>
      <c r="CS28" s="685"/>
      <c r="CT28" s="685"/>
      <c r="CU28" s="685"/>
      <c r="CV28" s="685"/>
      <c r="CW28" s="685"/>
      <c r="CX28" s="685"/>
      <c r="CY28" s="686"/>
      <c r="CZ28" s="689">
        <v>8.5</v>
      </c>
      <c r="DA28" s="718"/>
      <c r="DB28" s="718"/>
      <c r="DC28" s="722"/>
      <c r="DD28" s="693">
        <v>1228543</v>
      </c>
      <c r="DE28" s="685"/>
      <c r="DF28" s="685"/>
      <c r="DG28" s="685"/>
      <c r="DH28" s="685"/>
      <c r="DI28" s="685"/>
      <c r="DJ28" s="685"/>
      <c r="DK28" s="686"/>
      <c r="DL28" s="693">
        <v>1228543</v>
      </c>
      <c r="DM28" s="685"/>
      <c r="DN28" s="685"/>
      <c r="DO28" s="685"/>
      <c r="DP28" s="685"/>
      <c r="DQ28" s="685"/>
      <c r="DR28" s="685"/>
      <c r="DS28" s="685"/>
      <c r="DT28" s="685"/>
      <c r="DU28" s="685"/>
      <c r="DV28" s="686"/>
      <c r="DW28" s="689">
        <v>14.9</v>
      </c>
      <c r="DX28" s="718"/>
      <c r="DY28" s="718"/>
      <c r="DZ28" s="718"/>
      <c r="EA28" s="718"/>
      <c r="EB28" s="718"/>
      <c r="EC28" s="719"/>
    </row>
    <row r="29" spans="2:133" ht="11.25" customHeight="1" x14ac:dyDescent="0.2">
      <c r="B29" s="681" t="s">
        <v>309</v>
      </c>
      <c r="C29" s="682"/>
      <c r="D29" s="682"/>
      <c r="E29" s="682"/>
      <c r="F29" s="682"/>
      <c r="G29" s="682"/>
      <c r="H29" s="682"/>
      <c r="I29" s="682"/>
      <c r="J29" s="682"/>
      <c r="K29" s="682"/>
      <c r="L29" s="682"/>
      <c r="M29" s="682"/>
      <c r="N29" s="682"/>
      <c r="O29" s="682"/>
      <c r="P29" s="682"/>
      <c r="Q29" s="683"/>
      <c r="R29" s="684">
        <v>169272</v>
      </c>
      <c r="S29" s="685"/>
      <c r="T29" s="685"/>
      <c r="U29" s="685"/>
      <c r="V29" s="685"/>
      <c r="W29" s="685"/>
      <c r="X29" s="685"/>
      <c r="Y29" s="686"/>
      <c r="Z29" s="687">
        <v>1</v>
      </c>
      <c r="AA29" s="687"/>
      <c r="AB29" s="687"/>
      <c r="AC29" s="687"/>
      <c r="AD29" s="688" t="s">
        <v>183</v>
      </c>
      <c r="AE29" s="688"/>
      <c r="AF29" s="688"/>
      <c r="AG29" s="688"/>
      <c r="AH29" s="688"/>
      <c r="AI29" s="688"/>
      <c r="AJ29" s="688"/>
      <c r="AK29" s="688"/>
      <c r="AL29" s="689" t="s">
        <v>183</v>
      </c>
      <c r="AM29" s="690"/>
      <c r="AN29" s="690"/>
      <c r="AO29" s="691"/>
      <c r="AP29" s="734"/>
      <c r="AQ29" s="735"/>
      <c r="AR29" s="735"/>
      <c r="AS29" s="735"/>
      <c r="AT29" s="735"/>
      <c r="AU29" s="735"/>
      <c r="AV29" s="735"/>
      <c r="AW29" s="735"/>
      <c r="AX29" s="735"/>
      <c r="AY29" s="735"/>
      <c r="AZ29" s="735"/>
      <c r="BA29" s="735"/>
      <c r="BB29" s="735"/>
      <c r="BC29" s="735"/>
      <c r="BD29" s="735"/>
      <c r="BE29" s="735"/>
      <c r="BF29" s="736"/>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4" t="s">
        <v>310</v>
      </c>
      <c r="CE29" s="725"/>
      <c r="CF29" s="699" t="s">
        <v>311</v>
      </c>
      <c r="CG29" s="700"/>
      <c r="CH29" s="700"/>
      <c r="CI29" s="700"/>
      <c r="CJ29" s="700"/>
      <c r="CK29" s="700"/>
      <c r="CL29" s="700"/>
      <c r="CM29" s="700"/>
      <c r="CN29" s="700"/>
      <c r="CO29" s="700"/>
      <c r="CP29" s="700"/>
      <c r="CQ29" s="701"/>
      <c r="CR29" s="684">
        <v>1258800</v>
      </c>
      <c r="CS29" s="720"/>
      <c r="CT29" s="720"/>
      <c r="CU29" s="720"/>
      <c r="CV29" s="720"/>
      <c r="CW29" s="720"/>
      <c r="CX29" s="720"/>
      <c r="CY29" s="721"/>
      <c r="CZ29" s="689">
        <v>8.5</v>
      </c>
      <c r="DA29" s="718"/>
      <c r="DB29" s="718"/>
      <c r="DC29" s="722"/>
      <c r="DD29" s="693">
        <v>1228380</v>
      </c>
      <c r="DE29" s="720"/>
      <c r="DF29" s="720"/>
      <c r="DG29" s="720"/>
      <c r="DH29" s="720"/>
      <c r="DI29" s="720"/>
      <c r="DJ29" s="720"/>
      <c r="DK29" s="721"/>
      <c r="DL29" s="693">
        <v>1228380</v>
      </c>
      <c r="DM29" s="720"/>
      <c r="DN29" s="720"/>
      <c r="DO29" s="720"/>
      <c r="DP29" s="720"/>
      <c r="DQ29" s="720"/>
      <c r="DR29" s="720"/>
      <c r="DS29" s="720"/>
      <c r="DT29" s="720"/>
      <c r="DU29" s="720"/>
      <c r="DV29" s="721"/>
      <c r="DW29" s="689">
        <v>14.9</v>
      </c>
      <c r="DX29" s="718"/>
      <c r="DY29" s="718"/>
      <c r="DZ29" s="718"/>
      <c r="EA29" s="718"/>
      <c r="EB29" s="718"/>
      <c r="EC29" s="719"/>
    </row>
    <row r="30" spans="2:133" ht="11.25" customHeight="1" x14ac:dyDescent="0.2">
      <c r="B30" s="681" t="s">
        <v>312</v>
      </c>
      <c r="C30" s="682"/>
      <c r="D30" s="682"/>
      <c r="E30" s="682"/>
      <c r="F30" s="682"/>
      <c r="G30" s="682"/>
      <c r="H30" s="682"/>
      <c r="I30" s="682"/>
      <c r="J30" s="682"/>
      <c r="K30" s="682"/>
      <c r="L30" s="682"/>
      <c r="M30" s="682"/>
      <c r="N30" s="682"/>
      <c r="O30" s="682"/>
      <c r="P30" s="682"/>
      <c r="Q30" s="683"/>
      <c r="R30" s="684">
        <v>18394</v>
      </c>
      <c r="S30" s="685"/>
      <c r="T30" s="685"/>
      <c r="U30" s="685"/>
      <c r="V30" s="685"/>
      <c r="W30" s="685"/>
      <c r="X30" s="685"/>
      <c r="Y30" s="686"/>
      <c r="Z30" s="687">
        <v>0.1</v>
      </c>
      <c r="AA30" s="687"/>
      <c r="AB30" s="687"/>
      <c r="AC30" s="687"/>
      <c r="AD30" s="688" t="s">
        <v>240</v>
      </c>
      <c r="AE30" s="688"/>
      <c r="AF30" s="688"/>
      <c r="AG30" s="688"/>
      <c r="AH30" s="688"/>
      <c r="AI30" s="688"/>
      <c r="AJ30" s="688"/>
      <c r="AK30" s="688"/>
      <c r="AL30" s="689" t="s">
        <v>183</v>
      </c>
      <c r="AM30" s="690"/>
      <c r="AN30" s="690"/>
      <c r="AO30" s="691"/>
      <c r="AP30" s="663" t="s">
        <v>228</v>
      </c>
      <c r="AQ30" s="664"/>
      <c r="AR30" s="664"/>
      <c r="AS30" s="664"/>
      <c r="AT30" s="664"/>
      <c r="AU30" s="664"/>
      <c r="AV30" s="664"/>
      <c r="AW30" s="664"/>
      <c r="AX30" s="664"/>
      <c r="AY30" s="664"/>
      <c r="AZ30" s="664"/>
      <c r="BA30" s="664"/>
      <c r="BB30" s="664"/>
      <c r="BC30" s="664"/>
      <c r="BD30" s="664"/>
      <c r="BE30" s="664"/>
      <c r="BF30" s="665"/>
      <c r="BG30" s="663" t="s">
        <v>313</v>
      </c>
      <c r="BH30" s="737"/>
      <c r="BI30" s="737"/>
      <c r="BJ30" s="737"/>
      <c r="BK30" s="737"/>
      <c r="BL30" s="737"/>
      <c r="BM30" s="737"/>
      <c r="BN30" s="737"/>
      <c r="BO30" s="737"/>
      <c r="BP30" s="737"/>
      <c r="BQ30" s="738"/>
      <c r="BR30" s="663" t="s">
        <v>314</v>
      </c>
      <c r="BS30" s="737"/>
      <c r="BT30" s="737"/>
      <c r="BU30" s="737"/>
      <c r="BV30" s="737"/>
      <c r="BW30" s="737"/>
      <c r="BX30" s="737"/>
      <c r="BY30" s="737"/>
      <c r="BZ30" s="737"/>
      <c r="CA30" s="737"/>
      <c r="CB30" s="738"/>
      <c r="CD30" s="726"/>
      <c r="CE30" s="727"/>
      <c r="CF30" s="699" t="s">
        <v>315</v>
      </c>
      <c r="CG30" s="700"/>
      <c r="CH30" s="700"/>
      <c r="CI30" s="700"/>
      <c r="CJ30" s="700"/>
      <c r="CK30" s="700"/>
      <c r="CL30" s="700"/>
      <c r="CM30" s="700"/>
      <c r="CN30" s="700"/>
      <c r="CO30" s="700"/>
      <c r="CP30" s="700"/>
      <c r="CQ30" s="701"/>
      <c r="CR30" s="684">
        <v>1185735</v>
      </c>
      <c r="CS30" s="685"/>
      <c r="CT30" s="685"/>
      <c r="CU30" s="685"/>
      <c r="CV30" s="685"/>
      <c r="CW30" s="685"/>
      <c r="CX30" s="685"/>
      <c r="CY30" s="686"/>
      <c r="CZ30" s="689">
        <v>8</v>
      </c>
      <c r="DA30" s="718"/>
      <c r="DB30" s="718"/>
      <c r="DC30" s="722"/>
      <c r="DD30" s="693">
        <v>1157302</v>
      </c>
      <c r="DE30" s="685"/>
      <c r="DF30" s="685"/>
      <c r="DG30" s="685"/>
      <c r="DH30" s="685"/>
      <c r="DI30" s="685"/>
      <c r="DJ30" s="685"/>
      <c r="DK30" s="686"/>
      <c r="DL30" s="693">
        <v>1157302</v>
      </c>
      <c r="DM30" s="685"/>
      <c r="DN30" s="685"/>
      <c r="DO30" s="685"/>
      <c r="DP30" s="685"/>
      <c r="DQ30" s="685"/>
      <c r="DR30" s="685"/>
      <c r="DS30" s="685"/>
      <c r="DT30" s="685"/>
      <c r="DU30" s="685"/>
      <c r="DV30" s="686"/>
      <c r="DW30" s="689">
        <v>14.1</v>
      </c>
      <c r="DX30" s="718"/>
      <c r="DY30" s="718"/>
      <c r="DZ30" s="718"/>
      <c r="EA30" s="718"/>
      <c r="EB30" s="718"/>
      <c r="EC30" s="719"/>
    </row>
    <row r="31" spans="2:133" ht="11.25" customHeight="1" x14ac:dyDescent="0.2">
      <c r="B31" s="681" t="s">
        <v>316</v>
      </c>
      <c r="C31" s="682"/>
      <c r="D31" s="682"/>
      <c r="E31" s="682"/>
      <c r="F31" s="682"/>
      <c r="G31" s="682"/>
      <c r="H31" s="682"/>
      <c r="I31" s="682"/>
      <c r="J31" s="682"/>
      <c r="K31" s="682"/>
      <c r="L31" s="682"/>
      <c r="M31" s="682"/>
      <c r="N31" s="682"/>
      <c r="O31" s="682"/>
      <c r="P31" s="682"/>
      <c r="Q31" s="683"/>
      <c r="R31" s="684">
        <v>1505689</v>
      </c>
      <c r="S31" s="685"/>
      <c r="T31" s="685"/>
      <c r="U31" s="685"/>
      <c r="V31" s="685"/>
      <c r="W31" s="685"/>
      <c r="X31" s="685"/>
      <c r="Y31" s="686"/>
      <c r="Z31" s="687">
        <v>9.1999999999999993</v>
      </c>
      <c r="AA31" s="687"/>
      <c r="AB31" s="687"/>
      <c r="AC31" s="687"/>
      <c r="AD31" s="688" t="s">
        <v>183</v>
      </c>
      <c r="AE31" s="688"/>
      <c r="AF31" s="688"/>
      <c r="AG31" s="688"/>
      <c r="AH31" s="688"/>
      <c r="AI31" s="688"/>
      <c r="AJ31" s="688"/>
      <c r="AK31" s="688"/>
      <c r="AL31" s="689" t="s">
        <v>240</v>
      </c>
      <c r="AM31" s="690"/>
      <c r="AN31" s="690"/>
      <c r="AO31" s="691"/>
      <c r="AP31" s="741" t="s">
        <v>317</v>
      </c>
      <c r="AQ31" s="742"/>
      <c r="AR31" s="742"/>
      <c r="AS31" s="742"/>
      <c r="AT31" s="747" t="s">
        <v>318</v>
      </c>
      <c r="AU31" s="231"/>
      <c r="AV31" s="231"/>
      <c r="AW31" s="231"/>
      <c r="AX31" s="670" t="s">
        <v>191</v>
      </c>
      <c r="AY31" s="671"/>
      <c r="AZ31" s="671"/>
      <c r="BA31" s="671"/>
      <c r="BB31" s="671"/>
      <c r="BC31" s="671"/>
      <c r="BD31" s="671"/>
      <c r="BE31" s="671"/>
      <c r="BF31" s="672"/>
      <c r="BG31" s="752">
        <v>99.3</v>
      </c>
      <c r="BH31" s="739"/>
      <c r="BI31" s="739"/>
      <c r="BJ31" s="739"/>
      <c r="BK31" s="739"/>
      <c r="BL31" s="739"/>
      <c r="BM31" s="679">
        <v>96.5</v>
      </c>
      <c r="BN31" s="739"/>
      <c r="BO31" s="739"/>
      <c r="BP31" s="739"/>
      <c r="BQ31" s="740"/>
      <c r="BR31" s="752">
        <v>99.3</v>
      </c>
      <c r="BS31" s="739"/>
      <c r="BT31" s="739"/>
      <c r="BU31" s="739"/>
      <c r="BV31" s="739"/>
      <c r="BW31" s="739"/>
      <c r="BX31" s="679">
        <v>96.1</v>
      </c>
      <c r="BY31" s="739"/>
      <c r="BZ31" s="739"/>
      <c r="CA31" s="739"/>
      <c r="CB31" s="740"/>
      <c r="CD31" s="726"/>
      <c r="CE31" s="727"/>
      <c r="CF31" s="699" t="s">
        <v>319</v>
      </c>
      <c r="CG31" s="700"/>
      <c r="CH31" s="700"/>
      <c r="CI31" s="700"/>
      <c r="CJ31" s="700"/>
      <c r="CK31" s="700"/>
      <c r="CL31" s="700"/>
      <c r="CM31" s="700"/>
      <c r="CN31" s="700"/>
      <c r="CO31" s="700"/>
      <c r="CP31" s="700"/>
      <c r="CQ31" s="701"/>
      <c r="CR31" s="684">
        <v>73065</v>
      </c>
      <c r="CS31" s="720"/>
      <c r="CT31" s="720"/>
      <c r="CU31" s="720"/>
      <c r="CV31" s="720"/>
      <c r="CW31" s="720"/>
      <c r="CX31" s="720"/>
      <c r="CY31" s="721"/>
      <c r="CZ31" s="689">
        <v>0.5</v>
      </c>
      <c r="DA31" s="718"/>
      <c r="DB31" s="718"/>
      <c r="DC31" s="722"/>
      <c r="DD31" s="693">
        <v>71078</v>
      </c>
      <c r="DE31" s="720"/>
      <c r="DF31" s="720"/>
      <c r="DG31" s="720"/>
      <c r="DH31" s="720"/>
      <c r="DI31" s="720"/>
      <c r="DJ31" s="720"/>
      <c r="DK31" s="721"/>
      <c r="DL31" s="693">
        <v>71078</v>
      </c>
      <c r="DM31" s="720"/>
      <c r="DN31" s="720"/>
      <c r="DO31" s="720"/>
      <c r="DP31" s="720"/>
      <c r="DQ31" s="720"/>
      <c r="DR31" s="720"/>
      <c r="DS31" s="720"/>
      <c r="DT31" s="720"/>
      <c r="DU31" s="720"/>
      <c r="DV31" s="721"/>
      <c r="DW31" s="689">
        <v>0.9</v>
      </c>
      <c r="DX31" s="718"/>
      <c r="DY31" s="718"/>
      <c r="DZ31" s="718"/>
      <c r="EA31" s="718"/>
      <c r="EB31" s="718"/>
      <c r="EC31" s="719"/>
    </row>
    <row r="32" spans="2:133" ht="11.25" customHeight="1" x14ac:dyDescent="0.2">
      <c r="B32" s="730" t="s">
        <v>320</v>
      </c>
      <c r="C32" s="731"/>
      <c r="D32" s="731"/>
      <c r="E32" s="731"/>
      <c r="F32" s="731"/>
      <c r="G32" s="731"/>
      <c r="H32" s="731"/>
      <c r="I32" s="731"/>
      <c r="J32" s="731"/>
      <c r="K32" s="731"/>
      <c r="L32" s="731"/>
      <c r="M32" s="731"/>
      <c r="N32" s="731"/>
      <c r="O32" s="731"/>
      <c r="P32" s="731"/>
      <c r="Q32" s="732"/>
      <c r="R32" s="684" t="s">
        <v>183</v>
      </c>
      <c r="S32" s="685"/>
      <c r="T32" s="685"/>
      <c r="U32" s="685"/>
      <c r="V32" s="685"/>
      <c r="W32" s="685"/>
      <c r="X32" s="685"/>
      <c r="Y32" s="686"/>
      <c r="Z32" s="687" t="s">
        <v>240</v>
      </c>
      <c r="AA32" s="687"/>
      <c r="AB32" s="687"/>
      <c r="AC32" s="687"/>
      <c r="AD32" s="688" t="s">
        <v>183</v>
      </c>
      <c r="AE32" s="688"/>
      <c r="AF32" s="688"/>
      <c r="AG32" s="688"/>
      <c r="AH32" s="688"/>
      <c r="AI32" s="688"/>
      <c r="AJ32" s="688"/>
      <c r="AK32" s="688"/>
      <c r="AL32" s="689" t="s">
        <v>183</v>
      </c>
      <c r="AM32" s="690"/>
      <c r="AN32" s="690"/>
      <c r="AO32" s="691"/>
      <c r="AP32" s="743"/>
      <c r="AQ32" s="744"/>
      <c r="AR32" s="744"/>
      <c r="AS32" s="744"/>
      <c r="AT32" s="748"/>
      <c r="AU32" s="230" t="s">
        <v>321</v>
      </c>
      <c r="AV32" s="230"/>
      <c r="AW32" s="230"/>
      <c r="AX32" s="681" t="s">
        <v>322</v>
      </c>
      <c r="AY32" s="682"/>
      <c r="AZ32" s="682"/>
      <c r="BA32" s="682"/>
      <c r="BB32" s="682"/>
      <c r="BC32" s="682"/>
      <c r="BD32" s="682"/>
      <c r="BE32" s="682"/>
      <c r="BF32" s="683"/>
      <c r="BG32" s="753">
        <v>99.4</v>
      </c>
      <c r="BH32" s="720"/>
      <c r="BI32" s="720"/>
      <c r="BJ32" s="720"/>
      <c r="BK32" s="720"/>
      <c r="BL32" s="720"/>
      <c r="BM32" s="690">
        <v>98.6</v>
      </c>
      <c r="BN32" s="750"/>
      <c r="BO32" s="750"/>
      <c r="BP32" s="750"/>
      <c r="BQ32" s="751"/>
      <c r="BR32" s="753">
        <v>99.5</v>
      </c>
      <c r="BS32" s="720"/>
      <c r="BT32" s="720"/>
      <c r="BU32" s="720"/>
      <c r="BV32" s="720"/>
      <c r="BW32" s="720"/>
      <c r="BX32" s="690">
        <v>98.4</v>
      </c>
      <c r="BY32" s="750"/>
      <c r="BZ32" s="750"/>
      <c r="CA32" s="750"/>
      <c r="CB32" s="751"/>
      <c r="CD32" s="728"/>
      <c r="CE32" s="729"/>
      <c r="CF32" s="699" t="s">
        <v>323</v>
      </c>
      <c r="CG32" s="700"/>
      <c r="CH32" s="700"/>
      <c r="CI32" s="700"/>
      <c r="CJ32" s="700"/>
      <c r="CK32" s="700"/>
      <c r="CL32" s="700"/>
      <c r="CM32" s="700"/>
      <c r="CN32" s="700"/>
      <c r="CO32" s="700"/>
      <c r="CP32" s="700"/>
      <c r="CQ32" s="701"/>
      <c r="CR32" s="684">
        <v>163</v>
      </c>
      <c r="CS32" s="685"/>
      <c r="CT32" s="685"/>
      <c r="CU32" s="685"/>
      <c r="CV32" s="685"/>
      <c r="CW32" s="685"/>
      <c r="CX32" s="685"/>
      <c r="CY32" s="686"/>
      <c r="CZ32" s="689">
        <v>0</v>
      </c>
      <c r="DA32" s="718"/>
      <c r="DB32" s="718"/>
      <c r="DC32" s="722"/>
      <c r="DD32" s="693">
        <v>163</v>
      </c>
      <c r="DE32" s="685"/>
      <c r="DF32" s="685"/>
      <c r="DG32" s="685"/>
      <c r="DH32" s="685"/>
      <c r="DI32" s="685"/>
      <c r="DJ32" s="685"/>
      <c r="DK32" s="686"/>
      <c r="DL32" s="693">
        <v>163</v>
      </c>
      <c r="DM32" s="685"/>
      <c r="DN32" s="685"/>
      <c r="DO32" s="685"/>
      <c r="DP32" s="685"/>
      <c r="DQ32" s="685"/>
      <c r="DR32" s="685"/>
      <c r="DS32" s="685"/>
      <c r="DT32" s="685"/>
      <c r="DU32" s="685"/>
      <c r="DV32" s="686"/>
      <c r="DW32" s="689">
        <v>0</v>
      </c>
      <c r="DX32" s="718"/>
      <c r="DY32" s="718"/>
      <c r="DZ32" s="718"/>
      <c r="EA32" s="718"/>
      <c r="EB32" s="718"/>
      <c r="EC32" s="719"/>
    </row>
    <row r="33" spans="2:133" ht="11.25" customHeight="1" x14ac:dyDescent="0.2">
      <c r="B33" s="681" t="s">
        <v>324</v>
      </c>
      <c r="C33" s="682"/>
      <c r="D33" s="682"/>
      <c r="E33" s="682"/>
      <c r="F33" s="682"/>
      <c r="G33" s="682"/>
      <c r="H33" s="682"/>
      <c r="I33" s="682"/>
      <c r="J33" s="682"/>
      <c r="K33" s="682"/>
      <c r="L33" s="682"/>
      <c r="M33" s="682"/>
      <c r="N33" s="682"/>
      <c r="O33" s="682"/>
      <c r="P33" s="682"/>
      <c r="Q33" s="683"/>
      <c r="R33" s="684">
        <v>879691</v>
      </c>
      <c r="S33" s="685"/>
      <c r="T33" s="685"/>
      <c r="U33" s="685"/>
      <c r="V33" s="685"/>
      <c r="W33" s="685"/>
      <c r="X33" s="685"/>
      <c r="Y33" s="686"/>
      <c r="Z33" s="687">
        <v>5.4</v>
      </c>
      <c r="AA33" s="687"/>
      <c r="AB33" s="687"/>
      <c r="AC33" s="687"/>
      <c r="AD33" s="688" t="s">
        <v>183</v>
      </c>
      <c r="AE33" s="688"/>
      <c r="AF33" s="688"/>
      <c r="AG33" s="688"/>
      <c r="AH33" s="688"/>
      <c r="AI33" s="688"/>
      <c r="AJ33" s="688"/>
      <c r="AK33" s="688"/>
      <c r="AL33" s="689" t="s">
        <v>240</v>
      </c>
      <c r="AM33" s="690"/>
      <c r="AN33" s="690"/>
      <c r="AO33" s="691"/>
      <c r="AP33" s="745"/>
      <c r="AQ33" s="746"/>
      <c r="AR33" s="746"/>
      <c r="AS33" s="746"/>
      <c r="AT33" s="749"/>
      <c r="AU33" s="232"/>
      <c r="AV33" s="232"/>
      <c r="AW33" s="232"/>
      <c r="AX33" s="734" t="s">
        <v>325</v>
      </c>
      <c r="AY33" s="735"/>
      <c r="AZ33" s="735"/>
      <c r="BA33" s="735"/>
      <c r="BB33" s="735"/>
      <c r="BC33" s="735"/>
      <c r="BD33" s="735"/>
      <c r="BE33" s="735"/>
      <c r="BF33" s="736"/>
      <c r="BG33" s="754">
        <v>99.1</v>
      </c>
      <c r="BH33" s="755"/>
      <c r="BI33" s="755"/>
      <c r="BJ33" s="755"/>
      <c r="BK33" s="755"/>
      <c r="BL33" s="755"/>
      <c r="BM33" s="756">
        <v>94.2</v>
      </c>
      <c r="BN33" s="755"/>
      <c r="BO33" s="755"/>
      <c r="BP33" s="755"/>
      <c r="BQ33" s="757"/>
      <c r="BR33" s="754">
        <v>99.1</v>
      </c>
      <c r="BS33" s="755"/>
      <c r="BT33" s="755"/>
      <c r="BU33" s="755"/>
      <c r="BV33" s="755"/>
      <c r="BW33" s="755"/>
      <c r="BX33" s="756">
        <v>93.6</v>
      </c>
      <c r="BY33" s="755"/>
      <c r="BZ33" s="755"/>
      <c r="CA33" s="755"/>
      <c r="CB33" s="757"/>
      <c r="CD33" s="699" t="s">
        <v>326</v>
      </c>
      <c r="CE33" s="700"/>
      <c r="CF33" s="700"/>
      <c r="CG33" s="700"/>
      <c r="CH33" s="700"/>
      <c r="CI33" s="700"/>
      <c r="CJ33" s="700"/>
      <c r="CK33" s="700"/>
      <c r="CL33" s="700"/>
      <c r="CM33" s="700"/>
      <c r="CN33" s="700"/>
      <c r="CO33" s="700"/>
      <c r="CP33" s="700"/>
      <c r="CQ33" s="701"/>
      <c r="CR33" s="684">
        <v>5600978</v>
      </c>
      <c r="CS33" s="720"/>
      <c r="CT33" s="720"/>
      <c r="CU33" s="720"/>
      <c r="CV33" s="720"/>
      <c r="CW33" s="720"/>
      <c r="CX33" s="720"/>
      <c r="CY33" s="721"/>
      <c r="CZ33" s="689">
        <v>37.799999999999997</v>
      </c>
      <c r="DA33" s="718"/>
      <c r="DB33" s="718"/>
      <c r="DC33" s="722"/>
      <c r="DD33" s="693">
        <v>4451053</v>
      </c>
      <c r="DE33" s="720"/>
      <c r="DF33" s="720"/>
      <c r="DG33" s="720"/>
      <c r="DH33" s="720"/>
      <c r="DI33" s="720"/>
      <c r="DJ33" s="720"/>
      <c r="DK33" s="721"/>
      <c r="DL33" s="693">
        <v>3712207</v>
      </c>
      <c r="DM33" s="720"/>
      <c r="DN33" s="720"/>
      <c r="DO33" s="720"/>
      <c r="DP33" s="720"/>
      <c r="DQ33" s="720"/>
      <c r="DR33" s="720"/>
      <c r="DS33" s="720"/>
      <c r="DT33" s="720"/>
      <c r="DU33" s="720"/>
      <c r="DV33" s="721"/>
      <c r="DW33" s="689">
        <v>45.1</v>
      </c>
      <c r="DX33" s="718"/>
      <c r="DY33" s="718"/>
      <c r="DZ33" s="718"/>
      <c r="EA33" s="718"/>
      <c r="EB33" s="718"/>
      <c r="EC33" s="719"/>
    </row>
    <row r="34" spans="2:133" ht="11.25" customHeight="1" x14ac:dyDescent="0.2">
      <c r="B34" s="681" t="s">
        <v>327</v>
      </c>
      <c r="C34" s="682"/>
      <c r="D34" s="682"/>
      <c r="E34" s="682"/>
      <c r="F34" s="682"/>
      <c r="G34" s="682"/>
      <c r="H34" s="682"/>
      <c r="I34" s="682"/>
      <c r="J34" s="682"/>
      <c r="K34" s="682"/>
      <c r="L34" s="682"/>
      <c r="M34" s="682"/>
      <c r="N34" s="682"/>
      <c r="O34" s="682"/>
      <c r="P34" s="682"/>
      <c r="Q34" s="683"/>
      <c r="R34" s="684">
        <v>110807</v>
      </c>
      <c r="S34" s="685"/>
      <c r="T34" s="685"/>
      <c r="U34" s="685"/>
      <c r="V34" s="685"/>
      <c r="W34" s="685"/>
      <c r="X34" s="685"/>
      <c r="Y34" s="686"/>
      <c r="Z34" s="687">
        <v>0.7</v>
      </c>
      <c r="AA34" s="687"/>
      <c r="AB34" s="687"/>
      <c r="AC34" s="687"/>
      <c r="AD34" s="688" t="s">
        <v>240</v>
      </c>
      <c r="AE34" s="688"/>
      <c r="AF34" s="688"/>
      <c r="AG34" s="688"/>
      <c r="AH34" s="688"/>
      <c r="AI34" s="688"/>
      <c r="AJ34" s="688"/>
      <c r="AK34" s="688"/>
      <c r="AL34" s="689" t="s">
        <v>240</v>
      </c>
      <c r="AM34" s="690"/>
      <c r="AN34" s="690"/>
      <c r="AO34" s="69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9" t="s">
        <v>328</v>
      </c>
      <c r="CE34" s="700"/>
      <c r="CF34" s="700"/>
      <c r="CG34" s="700"/>
      <c r="CH34" s="700"/>
      <c r="CI34" s="700"/>
      <c r="CJ34" s="700"/>
      <c r="CK34" s="700"/>
      <c r="CL34" s="700"/>
      <c r="CM34" s="700"/>
      <c r="CN34" s="700"/>
      <c r="CO34" s="700"/>
      <c r="CP34" s="700"/>
      <c r="CQ34" s="701"/>
      <c r="CR34" s="684">
        <v>2520402</v>
      </c>
      <c r="CS34" s="685"/>
      <c r="CT34" s="685"/>
      <c r="CU34" s="685"/>
      <c r="CV34" s="685"/>
      <c r="CW34" s="685"/>
      <c r="CX34" s="685"/>
      <c r="CY34" s="686"/>
      <c r="CZ34" s="689">
        <v>17</v>
      </c>
      <c r="DA34" s="718"/>
      <c r="DB34" s="718"/>
      <c r="DC34" s="722"/>
      <c r="DD34" s="693">
        <v>1902114</v>
      </c>
      <c r="DE34" s="685"/>
      <c r="DF34" s="685"/>
      <c r="DG34" s="685"/>
      <c r="DH34" s="685"/>
      <c r="DI34" s="685"/>
      <c r="DJ34" s="685"/>
      <c r="DK34" s="686"/>
      <c r="DL34" s="693">
        <v>1349471</v>
      </c>
      <c r="DM34" s="685"/>
      <c r="DN34" s="685"/>
      <c r="DO34" s="685"/>
      <c r="DP34" s="685"/>
      <c r="DQ34" s="685"/>
      <c r="DR34" s="685"/>
      <c r="DS34" s="685"/>
      <c r="DT34" s="685"/>
      <c r="DU34" s="685"/>
      <c r="DV34" s="686"/>
      <c r="DW34" s="689">
        <v>16.399999999999999</v>
      </c>
      <c r="DX34" s="718"/>
      <c r="DY34" s="718"/>
      <c r="DZ34" s="718"/>
      <c r="EA34" s="718"/>
      <c r="EB34" s="718"/>
      <c r="EC34" s="719"/>
    </row>
    <row r="35" spans="2:133" ht="11.25" customHeight="1" x14ac:dyDescent="0.2">
      <c r="B35" s="681" t="s">
        <v>329</v>
      </c>
      <c r="C35" s="682"/>
      <c r="D35" s="682"/>
      <c r="E35" s="682"/>
      <c r="F35" s="682"/>
      <c r="G35" s="682"/>
      <c r="H35" s="682"/>
      <c r="I35" s="682"/>
      <c r="J35" s="682"/>
      <c r="K35" s="682"/>
      <c r="L35" s="682"/>
      <c r="M35" s="682"/>
      <c r="N35" s="682"/>
      <c r="O35" s="682"/>
      <c r="P35" s="682"/>
      <c r="Q35" s="683"/>
      <c r="R35" s="684">
        <v>288467</v>
      </c>
      <c r="S35" s="685"/>
      <c r="T35" s="685"/>
      <c r="U35" s="685"/>
      <c r="V35" s="685"/>
      <c r="W35" s="685"/>
      <c r="X35" s="685"/>
      <c r="Y35" s="686"/>
      <c r="Z35" s="687">
        <v>1.8</v>
      </c>
      <c r="AA35" s="687"/>
      <c r="AB35" s="687"/>
      <c r="AC35" s="687"/>
      <c r="AD35" s="688" t="s">
        <v>240</v>
      </c>
      <c r="AE35" s="688"/>
      <c r="AF35" s="688"/>
      <c r="AG35" s="688"/>
      <c r="AH35" s="688"/>
      <c r="AI35" s="688"/>
      <c r="AJ35" s="688"/>
      <c r="AK35" s="688"/>
      <c r="AL35" s="689" t="s">
        <v>240</v>
      </c>
      <c r="AM35" s="690"/>
      <c r="AN35" s="690"/>
      <c r="AO35" s="691"/>
      <c r="AP35" s="235"/>
      <c r="AQ35" s="663" t="s">
        <v>330</v>
      </c>
      <c r="AR35" s="664"/>
      <c r="AS35" s="664"/>
      <c r="AT35" s="664"/>
      <c r="AU35" s="664"/>
      <c r="AV35" s="664"/>
      <c r="AW35" s="664"/>
      <c r="AX35" s="664"/>
      <c r="AY35" s="664"/>
      <c r="AZ35" s="664"/>
      <c r="BA35" s="664"/>
      <c r="BB35" s="664"/>
      <c r="BC35" s="664"/>
      <c r="BD35" s="664"/>
      <c r="BE35" s="664"/>
      <c r="BF35" s="665"/>
      <c r="BG35" s="663" t="s">
        <v>331</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332</v>
      </c>
      <c r="CE35" s="700"/>
      <c r="CF35" s="700"/>
      <c r="CG35" s="700"/>
      <c r="CH35" s="700"/>
      <c r="CI35" s="700"/>
      <c r="CJ35" s="700"/>
      <c r="CK35" s="700"/>
      <c r="CL35" s="700"/>
      <c r="CM35" s="700"/>
      <c r="CN35" s="700"/>
      <c r="CO35" s="700"/>
      <c r="CP35" s="700"/>
      <c r="CQ35" s="701"/>
      <c r="CR35" s="684">
        <v>61360</v>
      </c>
      <c r="CS35" s="720"/>
      <c r="CT35" s="720"/>
      <c r="CU35" s="720"/>
      <c r="CV35" s="720"/>
      <c r="CW35" s="720"/>
      <c r="CX35" s="720"/>
      <c r="CY35" s="721"/>
      <c r="CZ35" s="689">
        <v>0.4</v>
      </c>
      <c r="DA35" s="718"/>
      <c r="DB35" s="718"/>
      <c r="DC35" s="722"/>
      <c r="DD35" s="693">
        <v>39610</v>
      </c>
      <c r="DE35" s="720"/>
      <c r="DF35" s="720"/>
      <c r="DG35" s="720"/>
      <c r="DH35" s="720"/>
      <c r="DI35" s="720"/>
      <c r="DJ35" s="720"/>
      <c r="DK35" s="721"/>
      <c r="DL35" s="693">
        <v>34924</v>
      </c>
      <c r="DM35" s="720"/>
      <c r="DN35" s="720"/>
      <c r="DO35" s="720"/>
      <c r="DP35" s="720"/>
      <c r="DQ35" s="720"/>
      <c r="DR35" s="720"/>
      <c r="DS35" s="720"/>
      <c r="DT35" s="720"/>
      <c r="DU35" s="720"/>
      <c r="DV35" s="721"/>
      <c r="DW35" s="689">
        <v>0.4</v>
      </c>
      <c r="DX35" s="718"/>
      <c r="DY35" s="718"/>
      <c r="DZ35" s="718"/>
      <c r="EA35" s="718"/>
      <c r="EB35" s="718"/>
      <c r="EC35" s="719"/>
    </row>
    <row r="36" spans="2:133" ht="11.25" customHeight="1" x14ac:dyDescent="0.2">
      <c r="B36" s="681" t="s">
        <v>333</v>
      </c>
      <c r="C36" s="682"/>
      <c r="D36" s="682"/>
      <c r="E36" s="682"/>
      <c r="F36" s="682"/>
      <c r="G36" s="682"/>
      <c r="H36" s="682"/>
      <c r="I36" s="682"/>
      <c r="J36" s="682"/>
      <c r="K36" s="682"/>
      <c r="L36" s="682"/>
      <c r="M36" s="682"/>
      <c r="N36" s="682"/>
      <c r="O36" s="682"/>
      <c r="P36" s="682"/>
      <c r="Q36" s="683"/>
      <c r="R36" s="684">
        <v>521080</v>
      </c>
      <c r="S36" s="685"/>
      <c r="T36" s="685"/>
      <c r="U36" s="685"/>
      <c r="V36" s="685"/>
      <c r="W36" s="685"/>
      <c r="X36" s="685"/>
      <c r="Y36" s="686"/>
      <c r="Z36" s="687">
        <v>3.2</v>
      </c>
      <c r="AA36" s="687"/>
      <c r="AB36" s="687"/>
      <c r="AC36" s="687"/>
      <c r="AD36" s="688" t="s">
        <v>183</v>
      </c>
      <c r="AE36" s="688"/>
      <c r="AF36" s="688"/>
      <c r="AG36" s="688"/>
      <c r="AH36" s="688"/>
      <c r="AI36" s="688"/>
      <c r="AJ36" s="688"/>
      <c r="AK36" s="688"/>
      <c r="AL36" s="689" t="s">
        <v>183</v>
      </c>
      <c r="AM36" s="690"/>
      <c r="AN36" s="690"/>
      <c r="AO36" s="691"/>
      <c r="AP36" s="235"/>
      <c r="AQ36" s="758" t="s">
        <v>334</v>
      </c>
      <c r="AR36" s="759"/>
      <c r="AS36" s="759"/>
      <c r="AT36" s="759"/>
      <c r="AU36" s="759"/>
      <c r="AV36" s="759"/>
      <c r="AW36" s="759"/>
      <c r="AX36" s="759"/>
      <c r="AY36" s="760"/>
      <c r="AZ36" s="673">
        <v>1503366</v>
      </c>
      <c r="BA36" s="674"/>
      <c r="BB36" s="674"/>
      <c r="BC36" s="674"/>
      <c r="BD36" s="674"/>
      <c r="BE36" s="674"/>
      <c r="BF36" s="761"/>
      <c r="BG36" s="695" t="s">
        <v>335</v>
      </c>
      <c r="BH36" s="696"/>
      <c r="BI36" s="696"/>
      <c r="BJ36" s="696"/>
      <c r="BK36" s="696"/>
      <c r="BL36" s="696"/>
      <c r="BM36" s="696"/>
      <c r="BN36" s="696"/>
      <c r="BO36" s="696"/>
      <c r="BP36" s="696"/>
      <c r="BQ36" s="696"/>
      <c r="BR36" s="696"/>
      <c r="BS36" s="696"/>
      <c r="BT36" s="696"/>
      <c r="BU36" s="697"/>
      <c r="BV36" s="673">
        <v>34899</v>
      </c>
      <c r="BW36" s="674"/>
      <c r="BX36" s="674"/>
      <c r="BY36" s="674"/>
      <c r="BZ36" s="674"/>
      <c r="CA36" s="674"/>
      <c r="CB36" s="761"/>
      <c r="CD36" s="699" t="s">
        <v>336</v>
      </c>
      <c r="CE36" s="700"/>
      <c r="CF36" s="700"/>
      <c r="CG36" s="700"/>
      <c r="CH36" s="700"/>
      <c r="CI36" s="700"/>
      <c r="CJ36" s="700"/>
      <c r="CK36" s="700"/>
      <c r="CL36" s="700"/>
      <c r="CM36" s="700"/>
      <c r="CN36" s="700"/>
      <c r="CO36" s="700"/>
      <c r="CP36" s="700"/>
      <c r="CQ36" s="701"/>
      <c r="CR36" s="684">
        <v>1275206</v>
      </c>
      <c r="CS36" s="685"/>
      <c r="CT36" s="685"/>
      <c r="CU36" s="685"/>
      <c r="CV36" s="685"/>
      <c r="CW36" s="685"/>
      <c r="CX36" s="685"/>
      <c r="CY36" s="686"/>
      <c r="CZ36" s="689">
        <v>8.6</v>
      </c>
      <c r="DA36" s="718"/>
      <c r="DB36" s="718"/>
      <c r="DC36" s="722"/>
      <c r="DD36" s="693">
        <v>1181651</v>
      </c>
      <c r="DE36" s="685"/>
      <c r="DF36" s="685"/>
      <c r="DG36" s="685"/>
      <c r="DH36" s="685"/>
      <c r="DI36" s="685"/>
      <c r="DJ36" s="685"/>
      <c r="DK36" s="686"/>
      <c r="DL36" s="693">
        <v>1023011</v>
      </c>
      <c r="DM36" s="685"/>
      <c r="DN36" s="685"/>
      <c r="DO36" s="685"/>
      <c r="DP36" s="685"/>
      <c r="DQ36" s="685"/>
      <c r="DR36" s="685"/>
      <c r="DS36" s="685"/>
      <c r="DT36" s="685"/>
      <c r="DU36" s="685"/>
      <c r="DV36" s="686"/>
      <c r="DW36" s="689">
        <v>12.4</v>
      </c>
      <c r="DX36" s="718"/>
      <c r="DY36" s="718"/>
      <c r="DZ36" s="718"/>
      <c r="EA36" s="718"/>
      <c r="EB36" s="718"/>
      <c r="EC36" s="719"/>
    </row>
    <row r="37" spans="2:133" ht="11.25" customHeight="1" x14ac:dyDescent="0.2">
      <c r="B37" s="681" t="s">
        <v>337</v>
      </c>
      <c r="C37" s="682"/>
      <c r="D37" s="682"/>
      <c r="E37" s="682"/>
      <c r="F37" s="682"/>
      <c r="G37" s="682"/>
      <c r="H37" s="682"/>
      <c r="I37" s="682"/>
      <c r="J37" s="682"/>
      <c r="K37" s="682"/>
      <c r="L37" s="682"/>
      <c r="M37" s="682"/>
      <c r="N37" s="682"/>
      <c r="O37" s="682"/>
      <c r="P37" s="682"/>
      <c r="Q37" s="683"/>
      <c r="R37" s="684">
        <v>1402609</v>
      </c>
      <c r="S37" s="685"/>
      <c r="T37" s="685"/>
      <c r="U37" s="685"/>
      <c r="V37" s="685"/>
      <c r="W37" s="685"/>
      <c r="X37" s="685"/>
      <c r="Y37" s="686"/>
      <c r="Z37" s="687">
        <v>8.5</v>
      </c>
      <c r="AA37" s="687"/>
      <c r="AB37" s="687"/>
      <c r="AC37" s="687"/>
      <c r="AD37" s="688" t="s">
        <v>183</v>
      </c>
      <c r="AE37" s="688"/>
      <c r="AF37" s="688"/>
      <c r="AG37" s="688"/>
      <c r="AH37" s="688"/>
      <c r="AI37" s="688"/>
      <c r="AJ37" s="688"/>
      <c r="AK37" s="688"/>
      <c r="AL37" s="689" t="s">
        <v>240</v>
      </c>
      <c r="AM37" s="690"/>
      <c r="AN37" s="690"/>
      <c r="AO37" s="691"/>
      <c r="AQ37" s="762" t="s">
        <v>338</v>
      </c>
      <c r="AR37" s="763"/>
      <c r="AS37" s="763"/>
      <c r="AT37" s="763"/>
      <c r="AU37" s="763"/>
      <c r="AV37" s="763"/>
      <c r="AW37" s="763"/>
      <c r="AX37" s="763"/>
      <c r="AY37" s="764"/>
      <c r="AZ37" s="684">
        <v>560808</v>
      </c>
      <c r="BA37" s="685"/>
      <c r="BB37" s="685"/>
      <c r="BC37" s="685"/>
      <c r="BD37" s="720"/>
      <c r="BE37" s="720"/>
      <c r="BF37" s="751"/>
      <c r="BG37" s="699" t="s">
        <v>339</v>
      </c>
      <c r="BH37" s="700"/>
      <c r="BI37" s="700"/>
      <c r="BJ37" s="700"/>
      <c r="BK37" s="700"/>
      <c r="BL37" s="700"/>
      <c r="BM37" s="700"/>
      <c r="BN37" s="700"/>
      <c r="BO37" s="700"/>
      <c r="BP37" s="700"/>
      <c r="BQ37" s="700"/>
      <c r="BR37" s="700"/>
      <c r="BS37" s="700"/>
      <c r="BT37" s="700"/>
      <c r="BU37" s="701"/>
      <c r="BV37" s="684">
        <v>26916</v>
      </c>
      <c r="BW37" s="685"/>
      <c r="BX37" s="685"/>
      <c r="BY37" s="685"/>
      <c r="BZ37" s="685"/>
      <c r="CA37" s="685"/>
      <c r="CB37" s="694"/>
      <c r="CD37" s="699" t="s">
        <v>340</v>
      </c>
      <c r="CE37" s="700"/>
      <c r="CF37" s="700"/>
      <c r="CG37" s="700"/>
      <c r="CH37" s="700"/>
      <c r="CI37" s="700"/>
      <c r="CJ37" s="700"/>
      <c r="CK37" s="700"/>
      <c r="CL37" s="700"/>
      <c r="CM37" s="700"/>
      <c r="CN37" s="700"/>
      <c r="CO37" s="700"/>
      <c r="CP37" s="700"/>
      <c r="CQ37" s="701"/>
      <c r="CR37" s="684">
        <v>780169</v>
      </c>
      <c r="CS37" s="720"/>
      <c r="CT37" s="720"/>
      <c r="CU37" s="720"/>
      <c r="CV37" s="720"/>
      <c r="CW37" s="720"/>
      <c r="CX37" s="720"/>
      <c r="CY37" s="721"/>
      <c r="CZ37" s="689">
        <v>5.3</v>
      </c>
      <c r="DA37" s="718"/>
      <c r="DB37" s="718"/>
      <c r="DC37" s="722"/>
      <c r="DD37" s="693">
        <v>778875</v>
      </c>
      <c r="DE37" s="720"/>
      <c r="DF37" s="720"/>
      <c r="DG37" s="720"/>
      <c r="DH37" s="720"/>
      <c r="DI37" s="720"/>
      <c r="DJ37" s="720"/>
      <c r="DK37" s="721"/>
      <c r="DL37" s="693">
        <v>728732</v>
      </c>
      <c r="DM37" s="720"/>
      <c r="DN37" s="720"/>
      <c r="DO37" s="720"/>
      <c r="DP37" s="720"/>
      <c r="DQ37" s="720"/>
      <c r="DR37" s="720"/>
      <c r="DS37" s="720"/>
      <c r="DT37" s="720"/>
      <c r="DU37" s="720"/>
      <c r="DV37" s="721"/>
      <c r="DW37" s="689">
        <v>8.9</v>
      </c>
      <c r="DX37" s="718"/>
      <c r="DY37" s="718"/>
      <c r="DZ37" s="718"/>
      <c r="EA37" s="718"/>
      <c r="EB37" s="718"/>
      <c r="EC37" s="719"/>
    </row>
    <row r="38" spans="2:133" ht="11.25" customHeight="1" x14ac:dyDescent="0.2">
      <c r="B38" s="681" t="s">
        <v>341</v>
      </c>
      <c r="C38" s="682"/>
      <c r="D38" s="682"/>
      <c r="E38" s="682"/>
      <c r="F38" s="682"/>
      <c r="G38" s="682"/>
      <c r="H38" s="682"/>
      <c r="I38" s="682"/>
      <c r="J38" s="682"/>
      <c r="K38" s="682"/>
      <c r="L38" s="682"/>
      <c r="M38" s="682"/>
      <c r="N38" s="682"/>
      <c r="O38" s="682"/>
      <c r="P38" s="682"/>
      <c r="Q38" s="683"/>
      <c r="R38" s="684">
        <v>1354618</v>
      </c>
      <c r="S38" s="685"/>
      <c r="T38" s="685"/>
      <c r="U38" s="685"/>
      <c r="V38" s="685"/>
      <c r="W38" s="685"/>
      <c r="X38" s="685"/>
      <c r="Y38" s="686"/>
      <c r="Z38" s="687">
        <v>8.1999999999999993</v>
      </c>
      <c r="AA38" s="687"/>
      <c r="AB38" s="687"/>
      <c r="AC38" s="687"/>
      <c r="AD38" s="688">
        <v>4160</v>
      </c>
      <c r="AE38" s="688"/>
      <c r="AF38" s="688"/>
      <c r="AG38" s="688"/>
      <c r="AH38" s="688"/>
      <c r="AI38" s="688"/>
      <c r="AJ38" s="688"/>
      <c r="AK38" s="688"/>
      <c r="AL38" s="689">
        <v>0.1</v>
      </c>
      <c r="AM38" s="690"/>
      <c r="AN38" s="690"/>
      <c r="AO38" s="691"/>
      <c r="AQ38" s="762" t="s">
        <v>342</v>
      </c>
      <c r="AR38" s="763"/>
      <c r="AS38" s="763"/>
      <c r="AT38" s="763"/>
      <c r="AU38" s="763"/>
      <c r="AV38" s="763"/>
      <c r="AW38" s="763"/>
      <c r="AX38" s="763"/>
      <c r="AY38" s="764"/>
      <c r="AZ38" s="684">
        <v>47010</v>
      </c>
      <c r="BA38" s="685"/>
      <c r="BB38" s="685"/>
      <c r="BC38" s="685"/>
      <c r="BD38" s="720"/>
      <c r="BE38" s="720"/>
      <c r="BF38" s="751"/>
      <c r="BG38" s="699" t="s">
        <v>343</v>
      </c>
      <c r="BH38" s="700"/>
      <c r="BI38" s="700"/>
      <c r="BJ38" s="700"/>
      <c r="BK38" s="700"/>
      <c r="BL38" s="700"/>
      <c r="BM38" s="700"/>
      <c r="BN38" s="700"/>
      <c r="BO38" s="700"/>
      <c r="BP38" s="700"/>
      <c r="BQ38" s="700"/>
      <c r="BR38" s="700"/>
      <c r="BS38" s="700"/>
      <c r="BT38" s="700"/>
      <c r="BU38" s="701"/>
      <c r="BV38" s="684">
        <v>4008</v>
      </c>
      <c r="BW38" s="685"/>
      <c r="BX38" s="685"/>
      <c r="BY38" s="685"/>
      <c r="BZ38" s="685"/>
      <c r="CA38" s="685"/>
      <c r="CB38" s="694"/>
      <c r="CD38" s="699" t="s">
        <v>344</v>
      </c>
      <c r="CE38" s="700"/>
      <c r="CF38" s="700"/>
      <c r="CG38" s="700"/>
      <c r="CH38" s="700"/>
      <c r="CI38" s="700"/>
      <c r="CJ38" s="700"/>
      <c r="CK38" s="700"/>
      <c r="CL38" s="700"/>
      <c r="CM38" s="700"/>
      <c r="CN38" s="700"/>
      <c r="CO38" s="700"/>
      <c r="CP38" s="700"/>
      <c r="CQ38" s="701"/>
      <c r="CR38" s="684">
        <v>1503366</v>
      </c>
      <c r="CS38" s="685"/>
      <c r="CT38" s="685"/>
      <c r="CU38" s="685"/>
      <c r="CV38" s="685"/>
      <c r="CW38" s="685"/>
      <c r="CX38" s="685"/>
      <c r="CY38" s="686"/>
      <c r="CZ38" s="689">
        <v>10.1</v>
      </c>
      <c r="DA38" s="718"/>
      <c r="DB38" s="718"/>
      <c r="DC38" s="722"/>
      <c r="DD38" s="693">
        <v>1323181</v>
      </c>
      <c r="DE38" s="685"/>
      <c r="DF38" s="685"/>
      <c r="DG38" s="685"/>
      <c r="DH38" s="685"/>
      <c r="DI38" s="685"/>
      <c r="DJ38" s="685"/>
      <c r="DK38" s="686"/>
      <c r="DL38" s="693">
        <v>1304801</v>
      </c>
      <c r="DM38" s="685"/>
      <c r="DN38" s="685"/>
      <c r="DO38" s="685"/>
      <c r="DP38" s="685"/>
      <c r="DQ38" s="685"/>
      <c r="DR38" s="685"/>
      <c r="DS38" s="685"/>
      <c r="DT38" s="685"/>
      <c r="DU38" s="685"/>
      <c r="DV38" s="686"/>
      <c r="DW38" s="689">
        <v>15.9</v>
      </c>
      <c r="DX38" s="718"/>
      <c r="DY38" s="718"/>
      <c r="DZ38" s="718"/>
      <c r="EA38" s="718"/>
      <c r="EB38" s="718"/>
      <c r="EC38" s="719"/>
    </row>
    <row r="39" spans="2:133" ht="11.25" customHeight="1" x14ac:dyDescent="0.2">
      <c r="B39" s="681" t="s">
        <v>345</v>
      </c>
      <c r="C39" s="682"/>
      <c r="D39" s="682"/>
      <c r="E39" s="682"/>
      <c r="F39" s="682"/>
      <c r="G39" s="682"/>
      <c r="H39" s="682"/>
      <c r="I39" s="682"/>
      <c r="J39" s="682"/>
      <c r="K39" s="682"/>
      <c r="L39" s="682"/>
      <c r="M39" s="682"/>
      <c r="N39" s="682"/>
      <c r="O39" s="682"/>
      <c r="P39" s="682"/>
      <c r="Q39" s="683"/>
      <c r="R39" s="684">
        <v>1952700</v>
      </c>
      <c r="S39" s="685"/>
      <c r="T39" s="685"/>
      <c r="U39" s="685"/>
      <c r="V39" s="685"/>
      <c r="W39" s="685"/>
      <c r="X39" s="685"/>
      <c r="Y39" s="686"/>
      <c r="Z39" s="687">
        <v>11.9</v>
      </c>
      <c r="AA39" s="687"/>
      <c r="AB39" s="687"/>
      <c r="AC39" s="687"/>
      <c r="AD39" s="688" t="s">
        <v>240</v>
      </c>
      <c r="AE39" s="688"/>
      <c r="AF39" s="688"/>
      <c r="AG39" s="688"/>
      <c r="AH39" s="688"/>
      <c r="AI39" s="688"/>
      <c r="AJ39" s="688"/>
      <c r="AK39" s="688"/>
      <c r="AL39" s="689" t="s">
        <v>183</v>
      </c>
      <c r="AM39" s="690"/>
      <c r="AN39" s="690"/>
      <c r="AO39" s="691"/>
      <c r="AQ39" s="762" t="s">
        <v>346</v>
      </c>
      <c r="AR39" s="763"/>
      <c r="AS39" s="763"/>
      <c r="AT39" s="763"/>
      <c r="AU39" s="763"/>
      <c r="AV39" s="763"/>
      <c r="AW39" s="763"/>
      <c r="AX39" s="763"/>
      <c r="AY39" s="764"/>
      <c r="AZ39" s="684" t="s">
        <v>240</v>
      </c>
      <c r="BA39" s="685"/>
      <c r="BB39" s="685"/>
      <c r="BC39" s="685"/>
      <c r="BD39" s="720"/>
      <c r="BE39" s="720"/>
      <c r="BF39" s="751"/>
      <c r="BG39" s="699" t="s">
        <v>347</v>
      </c>
      <c r="BH39" s="700"/>
      <c r="BI39" s="700"/>
      <c r="BJ39" s="700"/>
      <c r="BK39" s="700"/>
      <c r="BL39" s="700"/>
      <c r="BM39" s="700"/>
      <c r="BN39" s="700"/>
      <c r="BO39" s="700"/>
      <c r="BP39" s="700"/>
      <c r="BQ39" s="700"/>
      <c r="BR39" s="700"/>
      <c r="BS39" s="700"/>
      <c r="BT39" s="700"/>
      <c r="BU39" s="701"/>
      <c r="BV39" s="684">
        <v>6543</v>
      </c>
      <c r="BW39" s="685"/>
      <c r="BX39" s="685"/>
      <c r="BY39" s="685"/>
      <c r="BZ39" s="685"/>
      <c r="CA39" s="685"/>
      <c r="CB39" s="694"/>
      <c r="CD39" s="699" t="s">
        <v>348</v>
      </c>
      <c r="CE39" s="700"/>
      <c r="CF39" s="700"/>
      <c r="CG39" s="700"/>
      <c r="CH39" s="700"/>
      <c r="CI39" s="700"/>
      <c r="CJ39" s="700"/>
      <c r="CK39" s="700"/>
      <c r="CL39" s="700"/>
      <c r="CM39" s="700"/>
      <c r="CN39" s="700"/>
      <c r="CO39" s="700"/>
      <c r="CP39" s="700"/>
      <c r="CQ39" s="701"/>
      <c r="CR39" s="684">
        <v>240644</v>
      </c>
      <c r="CS39" s="720"/>
      <c r="CT39" s="720"/>
      <c r="CU39" s="720"/>
      <c r="CV39" s="720"/>
      <c r="CW39" s="720"/>
      <c r="CX39" s="720"/>
      <c r="CY39" s="721"/>
      <c r="CZ39" s="689">
        <v>1.6</v>
      </c>
      <c r="DA39" s="718"/>
      <c r="DB39" s="718"/>
      <c r="DC39" s="722"/>
      <c r="DD39" s="693">
        <v>4497</v>
      </c>
      <c r="DE39" s="720"/>
      <c r="DF39" s="720"/>
      <c r="DG39" s="720"/>
      <c r="DH39" s="720"/>
      <c r="DI39" s="720"/>
      <c r="DJ39" s="720"/>
      <c r="DK39" s="721"/>
      <c r="DL39" s="693" t="s">
        <v>240</v>
      </c>
      <c r="DM39" s="720"/>
      <c r="DN39" s="720"/>
      <c r="DO39" s="720"/>
      <c r="DP39" s="720"/>
      <c r="DQ39" s="720"/>
      <c r="DR39" s="720"/>
      <c r="DS39" s="720"/>
      <c r="DT39" s="720"/>
      <c r="DU39" s="720"/>
      <c r="DV39" s="721"/>
      <c r="DW39" s="689" t="s">
        <v>183</v>
      </c>
      <c r="DX39" s="718"/>
      <c r="DY39" s="718"/>
      <c r="DZ39" s="718"/>
      <c r="EA39" s="718"/>
      <c r="EB39" s="718"/>
      <c r="EC39" s="719"/>
    </row>
    <row r="40" spans="2:133" ht="11.25" customHeight="1" x14ac:dyDescent="0.2">
      <c r="B40" s="681" t="s">
        <v>349</v>
      </c>
      <c r="C40" s="682"/>
      <c r="D40" s="682"/>
      <c r="E40" s="682"/>
      <c r="F40" s="682"/>
      <c r="G40" s="682"/>
      <c r="H40" s="682"/>
      <c r="I40" s="682"/>
      <c r="J40" s="682"/>
      <c r="K40" s="682"/>
      <c r="L40" s="682"/>
      <c r="M40" s="682"/>
      <c r="N40" s="682"/>
      <c r="O40" s="682"/>
      <c r="P40" s="682"/>
      <c r="Q40" s="683"/>
      <c r="R40" s="684" t="s">
        <v>240</v>
      </c>
      <c r="S40" s="685"/>
      <c r="T40" s="685"/>
      <c r="U40" s="685"/>
      <c r="V40" s="685"/>
      <c r="W40" s="685"/>
      <c r="X40" s="685"/>
      <c r="Y40" s="686"/>
      <c r="Z40" s="687" t="s">
        <v>240</v>
      </c>
      <c r="AA40" s="687"/>
      <c r="AB40" s="687"/>
      <c r="AC40" s="687"/>
      <c r="AD40" s="688" t="s">
        <v>183</v>
      </c>
      <c r="AE40" s="688"/>
      <c r="AF40" s="688"/>
      <c r="AG40" s="688"/>
      <c r="AH40" s="688"/>
      <c r="AI40" s="688"/>
      <c r="AJ40" s="688"/>
      <c r="AK40" s="688"/>
      <c r="AL40" s="689" t="s">
        <v>240</v>
      </c>
      <c r="AM40" s="690"/>
      <c r="AN40" s="690"/>
      <c r="AO40" s="691"/>
      <c r="AQ40" s="762" t="s">
        <v>350</v>
      </c>
      <c r="AR40" s="763"/>
      <c r="AS40" s="763"/>
      <c r="AT40" s="763"/>
      <c r="AU40" s="763"/>
      <c r="AV40" s="763"/>
      <c r="AW40" s="763"/>
      <c r="AX40" s="763"/>
      <c r="AY40" s="764"/>
      <c r="AZ40" s="684" t="s">
        <v>183</v>
      </c>
      <c r="BA40" s="685"/>
      <c r="BB40" s="685"/>
      <c r="BC40" s="685"/>
      <c r="BD40" s="720"/>
      <c r="BE40" s="720"/>
      <c r="BF40" s="751"/>
      <c r="BG40" s="765" t="s">
        <v>351</v>
      </c>
      <c r="BH40" s="766"/>
      <c r="BI40" s="766"/>
      <c r="BJ40" s="766"/>
      <c r="BK40" s="766"/>
      <c r="BL40" s="236"/>
      <c r="BM40" s="700" t="s">
        <v>352</v>
      </c>
      <c r="BN40" s="700"/>
      <c r="BO40" s="700"/>
      <c r="BP40" s="700"/>
      <c r="BQ40" s="700"/>
      <c r="BR40" s="700"/>
      <c r="BS40" s="700"/>
      <c r="BT40" s="700"/>
      <c r="BU40" s="701"/>
      <c r="BV40" s="684">
        <v>111</v>
      </c>
      <c r="BW40" s="685"/>
      <c r="BX40" s="685"/>
      <c r="BY40" s="685"/>
      <c r="BZ40" s="685"/>
      <c r="CA40" s="685"/>
      <c r="CB40" s="694"/>
      <c r="CD40" s="699" t="s">
        <v>353</v>
      </c>
      <c r="CE40" s="700"/>
      <c r="CF40" s="700"/>
      <c r="CG40" s="700"/>
      <c r="CH40" s="700"/>
      <c r="CI40" s="700"/>
      <c r="CJ40" s="700"/>
      <c r="CK40" s="700"/>
      <c r="CL40" s="700"/>
      <c r="CM40" s="700"/>
      <c r="CN40" s="700"/>
      <c r="CO40" s="700"/>
      <c r="CP40" s="700"/>
      <c r="CQ40" s="701"/>
      <c r="CR40" s="684" t="s">
        <v>183</v>
      </c>
      <c r="CS40" s="685"/>
      <c r="CT40" s="685"/>
      <c r="CU40" s="685"/>
      <c r="CV40" s="685"/>
      <c r="CW40" s="685"/>
      <c r="CX40" s="685"/>
      <c r="CY40" s="686"/>
      <c r="CZ40" s="689" t="s">
        <v>240</v>
      </c>
      <c r="DA40" s="718"/>
      <c r="DB40" s="718"/>
      <c r="DC40" s="722"/>
      <c r="DD40" s="693" t="s">
        <v>183</v>
      </c>
      <c r="DE40" s="685"/>
      <c r="DF40" s="685"/>
      <c r="DG40" s="685"/>
      <c r="DH40" s="685"/>
      <c r="DI40" s="685"/>
      <c r="DJ40" s="685"/>
      <c r="DK40" s="686"/>
      <c r="DL40" s="693" t="s">
        <v>183</v>
      </c>
      <c r="DM40" s="685"/>
      <c r="DN40" s="685"/>
      <c r="DO40" s="685"/>
      <c r="DP40" s="685"/>
      <c r="DQ40" s="685"/>
      <c r="DR40" s="685"/>
      <c r="DS40" s="685"/>
      <c r="DT40" s="685"/>
      <c r="DU40" s="685"/>
      <c r="DV40" s="686"/>
      <c r="DW40" s="689" t="s">
        <v>240</v>
      </c>
      <c r="DX40" s="718"/>
      <c r="DY40" s="718"/>
      <c r="DZ40" s="718"/>
      <c r="EA40" s="718"/>
      <c r="EB40" s="718"/>
      <c r="EC40" s="719"/>
    </row>
    <row r="41" spans="2:133" ht="11.25" customHeight="1" x14ac:dyDescent="0.2">
      <c r="B41" s="681" t="s">
        <v>354</v>
      </c>
      <c r="C41" s="682"/>
      <c r="D41" s="682"/>
      <c r="E41" s="682"/>
      <c r="F41" s="682"/>
      <c r="G41" s="682"/>
      <c r="H41" s="682"/>
      <c r="I41" s="682"/>
      <c r="J41" s="682"/>
      <c r="K41" s="682"/>
      <c r="L41" s="682"/>
      <c r="M41" s="682"/>
      <c r="N41" s="682"/>
      <c r="O41" s="682"/>
      <c r="P41" s="682"/>
      <c r="Q41" s="683"/>
      <c r="R41" s="684">
        <v>396600</v>
      </c>
      <c r="S41" s="685"/>
      <c r="T41" s="685"/>
      <c r="U41" s="685"/>
      <c r="V41" s="685"/>
      <c r="W41" s="685"/>
      <c r="X41" s="685"/>
      <c r="Y41" s="686"/>
      <c r="Z41" s="687">
        <v>2.4</v>
      </c>
      <c r="AA41" s="687"/>
      <c r="AB41" s="687"/>
      <c r="AC41" s="687"/>
      <c r="AD41" s="688" t="s">
        <v>240</v>
      </c>
      <c r="AE41" s="688"/>
      <c r="AF41" s="688"/>
      <c r="AG41" s="688"/>
      <c r="AH41" s="688"/>
      <c r="AI41" s="688"/>
      <c r="AJ41" s="688"/>
      <c r="AK41" s="688"/>
      <c r="AL41" s="689" t="s">
        <v>240</v>
      </c>
      <c r="AM41" s="690"/>
      <c r="AN41" s="690"/>
      <c r="AO41" s="691"/>
      <c r="AQ41" s="762" t="s">
        <v>355</v>
      </c>
      <c r="AR41" s="763"/>
      <c r="AS41" s="763"/>
      <c r="AT41" s="763"/>
      <c r="AU41" s="763"/>
      <c r="AV41" s="763"/>
      <c r="AW41" s="763"/>
      <c r="AX41" s="763"/>
      <c r="AY41" s="764"/>
      <c r="AZ41" s="684">
        <v>272240</v>
      </c>
      <c r="BA41" s="685"/>
      <c r="BB41" s="685"/>
      <c r="BC41" s="685"/>
      <c r="BD41" s="720"/>
      <c r="BE41" s="720"/>
      <c r="BF41" s="751"/>
      <c r="BG41" s="765"/>
      <c r="BH41" s="766"/>
      <c r="BI41" s="766"/>
      <c r="BJ41" s="766"/>
      <c r="BK41" s="766"/>
      <c r="BL41" s="236"/>
      <c r="BM41" s="700" t="s">
        <v>356</v>
      </c>
      <c r="BN41" s="700"/>
      <c r="BO41" s="700"/>
      <c r="BP41" s="700"/>
      <c r="BQ41" s="700"/>
      <c r="BR41" s="700"/>
      <c r="BS41" s="700"/>
      <c r="BT41" s="700"/>
      <c r="BU41" s="701"/>
      <c r="BV41" s="684" t="s">
        <v>240</v>
      </c>
      <c r="BW41" s="685"/>
      <c r="BX41" s="685"/>
      <c r="BY41" s="685"/>
      <c r="BZ41" s="685"/>
      <c r="CA41" s="685"/>
      <c r="CB41" s="694"/>
      <c r="CD41" s="699" t="s">
        <v>357</v>
      </c>
      <c r="CE41" s="700"/>
      <c r="CF41" s="700"/>
      <c r="CG41" s="700"/>
      <c r="CH41" s="700"/>
      <c r="CI41" s="700"/>
      <c r="CJ41" s="700"/>
      <c r="CK41" s="700"/>
      <c r="CL41" s="700"/>
      <c r="CM41" s="700"/>
      <c r="CN41" s="700"/>
      <c r="CO41" s="700"/>
      <c r="CP41" s="700"/>
      <c r="CQ41" s="701"/>
      <c r="CR41" s="684" t="s">
        <v>240</v>
      </c>
      <c r="CS41" s="720"/>
      <c r="CT41" s="720"/>
      <c r="CU41" s="720"/>
      <c r="CV41" s="720"/>
      <c r="CW41" s="720"/>
      <c r="CX41" s="720"/>
      <c r="CY41" s="721"/>
      <c r="CZ41" s="689" t="s">
        <v>183</v>
      </c>
      <c r="DA41" s="718"/>
      <c r="DB41" s="718"/>
      <c r="DC41" s="722"/>
      <c r="DD41" s="693" t="s">
        <v>240</v>
      </c>
      <c r="DE41" s="720"/>
      <c r="DF41" s="720"/>
      <c r="DG41" s="720"/>
      <c r="DH41" s="720"/>
      <c r="DI41" s="720"/>
      <c r="DJ41" s="720"/>
      <c r="DK41" s="721"/>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2">
      <c r="B42" s="734" t="s">
        <v>358</v>
      </c>
      <c r="C42" s="735"/>
      <c r="D42" s="735"/>
      <c r="E42" s="735"/>
      <c r="F42" s="735"/>
      <c r="G42" s="735"/>
      <c r="H42" s="735"/>
      <c r="I42" s="735"/>
      <c r="J42" s="735"/>
      <c r="K42" s="735"/>
      <c r="L42" s="735"/>
      <c r="M42" s="735"/>
      <c r="N42" s="735"/>
      <c r="O42" s="735"/>
      <c r="P42" s="735"/>
      <c r="Q42" s="736"/>
      <c r="R42" s="769">
        <v>16430706</v>
      </c>
      <c r="S42" s="770"/>
      <c r="T42" s="770"/>
      <c r="U42" s="770"/>
      <c r="V42" s="770"/>
      <c r="W42" s="770"/>
      <c r="X42" s="770"/>
      <c r="Y42" s="778"/>
      <c r="Z42" s="779">
        <v>100</v>
      </c>
      <c r="AA42" s="779"/>
      <c r="AB42" s="779"/>
      <c r="AC42" s="779"/>
      <c r="AD42" s="780">
        <v>7834639</v>
      </c>
      <c r="AE42" s="780"/>
      <c r="AF42" s="780"/>
      <c r="AG42" s="780"/>
      <c r="AH42" s="780"/>
      <c r="AI42" s="780"/>
      <c r="AJ42" s="780"/>
      <c r="AK42" s="780"/>
      <c r="AL42" s="781">
        <v>100</v>
      </c>
      <c r="AM42" s="756"/>
      <c r="AN42" s="756"/>
      <c r="AO42" s="782"/>
      <c r="AQ42" s="783" t="s">
        <v>359</v>
      </c>
      <c r="AR42" s="784"/>
      <c r="AS42" s="784"/>
      <c r="AT42" s="784"/>
      <c r="AU42" s="784"/>
      <c r="AV42" s="784"/>
      <c r="AW42" s="784"/>
      <c r="AX42" s="784"/>
      <c r="AY42" s="785"/>
      <c r="AZ42" s="769">
        <v>623308</v>
      </c>
      <c r="BA42" s="770"/>
      <c r="BB42" s="770"/>
      <c r="BC42" s="770"/>
      <c r="BD42" s="755"/>
      <c r="BE42" s="755"/>
      <c r="BF42" s="757"/>
      <c r="BG42" s="767"/>
      <c r="BH42" s="768"/>
      <c r="BI42" s="768"/>
      <c r="BJ42" s="768"/>
      <c r="BK42" s="768"/>
      <c r="BL42" s="237"/>
      <c r="BM42" s="710" t="s">
        <v>360</v>
      </c>
      <c r="BN42" s="710"/>
      <c r="BO42" s="710"/>
      <c r="BP42" s="710"/>
      <c r="BQ42" s="710"/>
      <c r="BR42" s="710"/>
      <c r="BS42" s="710"/>
      <c r="BT42" s="710"/>
      <c r="BU42" s="711"/>
      <c r="BV42" s="769">
        <v>327</v>
      </c>
      <c r="BW42" s="770"/>
      <c r="BX42" s="770"/>
      <c r="BY42" s="770"/>
      <c r="BZ42" s="770"/>
      <c r="CA42" s="770"/>
      <c r="CB42" s="777"/>
      <c r="CD42" s="681" t="s">
        <v>361</v>
      </c>
      <c r="CE42" s="682"/>
      <c r="CF42" s="682"/>
      <c r="CG42" s="682"/>
      <c r="CH42" s="682"/>
      <c r="CI42" s="682"/>
      <c r="CJ42" s="682"/>
      <c r="CK42" s="682"/>
      <c r="CL42" s="682"/>
      <c r="CM42" s="682"/>
      <c r="CN42" s="682"/>
      <c r="CO42" s="682"/>
      <c r="CP42" s="682"/>
      <c r="CQ42" s="683"/>
      <c r="CR42" s="684">
        <v>3885540</v>
      </c>
      <c r="CS42" s="685"/>
      <c r="CT42" s="685"/>
      <c r="CU42" s="685"/>
      <c r="CV42" s="685"/>
      <c r="CW42" s="685"/>
      <c r="CX42" s="685"/>
      <c r="CY42" s="686"/>
      <c r="CZ42" s="689">
        <v>26.2</v>
      </c>
      <c r="DA42" s="690"/>
      <c r="DB42" s="690"/>
      <c r="DC42" s="702"/>
      <c r="DD42" s="693">
        <v>467684</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2">
      <c r="BV43" s="238"/>
      <c r="BW43" s="238"/>
      <c r="BX43" s="238"/>
      <c r="BY43" s="238"/>
      <c r="BZ43" s="238"/>
      <c r="CA43" s="238"/>
      <c r="CB43" s="238"/>
      <c r="CD43" s="681" t="s">
        <v>362</v>
      </c>
      <c r="CE43" s="682"/>
      <c r="CF43" s="682"/>
      <c r="CG43" s="682"/>
      <c r="CH43" s="682"/>
      <c r="CI43" s="682"/>
      <c r="CJ43" s="682"/>
      <c r="CK43" s="682"/>
      <c r="CL43" s="682"/>
      <c r="CM43" s="682"/>
      <c r="CN43" s="682"/>
      <c r="CO43" s="682"/>
      <c r="CP43" s="682"/>
      <c r="CQ43" s="683"/>
      <c r="CR43" s="684">
        <v>78454</v>
      </c>
      <c r="CS43" s="720"/>
      <c r="CT43" s="720"/>
      <c r="CU43" s="720"/>
      <c r="CV43" s="720"/>
      <c r="CW43" s="720"/>
      <c r="CX43" s="720"/>
      <c r="CY43" s="721"/>
      <c r="CZ43" s="689">
        <v>0.5</v>
      </c>
      <c r="DA43" s="718"/>
      <c r="DB43" s="718"/>
      <c r="DC43" s="722"/>
      <c r="DD43" s="693">
        <v>78454</v>
      </c>
      <c r="DE43" s="720"/>
      <c r="DF43" s="720"/>
      <c r="DG43" s="720"/>
      <c r="DH43" s="720"/>
      <c r="DI43" s="720"/>
      <c r="DJ43" s="720"/>
      <c r="DK43" s="721"/>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2">
      <c r="CD44" s="796" t="s">
        <v>310</v>
      </c>
      <c r="CE44" s="797"/>
      <c r="CF44" s="681" t="s">
        <v>363</v>
      </c>
      <c r="CG44" s="682"/>
      <c r="CH44" s="682"/>
      <c r="CI44" s="682"/>
      <c r="CJ44" s="682"/>
      <c r="CK44" s="682"/>
      <c r="CL44" s="682"/>
      <c r="CM44" s="682"/>
      <c r="CN44" s="682"/>
      <c r="CO44" s="682"/>
      <c r="CP44" s="682"/>
      <c r="CQ44" s="683"/>
      <c r="CR44" s="684">
        <v>3880680</v>
      </c>
      <c r="CS44" s="685"/>
      <c r="CT44" s="685"/>
      <c r="CU44" s="685"/>
      <c r="CV44" s="685"/>
      <c r="CW44" s="685"/>
      <c r="CX44" s="685"/>
      <c r="CY44" s="686"/>
      <c r="CZ44" s="689">
        <v>26.2</v>
      </c>
      <c r="DA44" s="690"/>
      <c r="DB44" s="690"/>
      <c r="DC44" s="702"/>
      <c r="DD44" s="693">
        <v>463049</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2">
      <c r="CD45" s="798"/>
      <c r="CE45" s="799"/>
      <c r="CF45" s="681" t="s">
        <v>364</v>
      </c>
      <c r="CG45" s="682"/>
      <c r="CH45" s="682"/>
      <c r="CI45" s="682"/>
      <c r="CJ45" s="682"/>
      <c r="CK45" s="682"/>
      <c r="CL45" s="682"/>
      <c r="CM45" s="682"/>
      <c r="CN45" s="682"/>
      <c r="CO45" s="682"/>
      <c r="CP45" s="682"/>
      <c r="CQ45" s="683"/>
      <c r="CR45" s="684">
        <v>753770</v>
      </c>
      <c r="CS45" s="720"/>
      <c r="CT45" s="720"/>
      <c r="CU45" s="720"/>
      <c r="CV45" s="720"/>
      <c r="CW45" s="720"/>
      <c r="CX45" s="720"/>
      <c r="CY45" s="721"/>
      <c r="CZ45" s="689">
        <v>5.0999999999999996</v>
      </c>
      <c r="DA45" s="718"/>
      <c r="DB45" s="718"/>
      <c r="DC45" s="722"/>
      <c r="DD45" s="693">
        <v>87852</v>
      </c>
      <c r="DE45" s="720"/>
      <c r="DF45" s="720"/>
      <c r="DG45" s="720"/>
      <c r="DH45" s="720"/>
      <c r="DI45" s="720"/>
      <c r="DJ45" s="720"/>
      <c r="DK45" s="721"/>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2">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8"/>
      <c r="CE46" s="799"/>
      <c r="CF46" s="681" t="s">
        <v>366</v>
      </c>
      <c r="CG46" s="682"/>
      <c r="CH46" s="682"/>
      <c r="CI46" s="682"/>
      <c r="CJ46" s="682"/>
      <c r="CK46" s="682"/>
      <c r="CL46" s="682"/>
      <c r="CM46" s="682"/>
      <c r="CN46" s="682"/>
      <c r="CO46" s="682"/>
      <c r="CP46" s="682"/>
      <c r="CQ46" s="683"/>
      <c r="CR46" s="684">
        <v>3037225</v>
      </c>
      <c r="CS46" s="685"/>
      <c r="CT46" s="685"/>
      <c r="CU46" s="685"/>
      <c r="CV46" s="685"/>
      <c r="CW46" s="685"/>
      <c r="CX46" s="685"/>
      <c r="CY46" s="686"/>
      <c r="CZ46" s="689">
        <v>20.5</v>
      </c>
      <c r="DA46" s="690"/>
      <c r="DB46" s="690"/>
      <c r="DC46" s="702"/>
      <c r="DD46" s="693">
        <v>349475</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2">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8"/>
      <c r="CE47" s="799"/>
      <c r="CF47" s="681" t="s">
        <v>368</v>
      </c>
      <c r="CG47" s="682"/>
      <c r="CH47" s="682"/>
      <c r="CI47" s="682"/>
      <c r="CJ47" s="682"/>
      <c r="CK47" s="682"/>
      <c r="CL47" s="682"/>
      <c r="CM47" s="682"/>
      <c r="CN47" s="682"/>
      <c r="CO47" s="682"/>
      <c r="CP47" s="682"/>
      <c r="CQ47" s="683"/>
      <c r="CR47" s="684">
        <v>4860</v>
      </c>
      <c r="CS47" s="720"/>
      <c r="CT47" s="720"/>
      <c r="CU47" s="720"/>
      <c r="CV47" s="720"/>
      <c r="CW47" s="720"/>
      <c r="CX47" s="720"/>
      <c r="CY47" s="721"/>
      <c r="CZ47" s="689">
        <v>0</v>
      </c>
      <c r="DA47" s="718"/>
      <c r="DB47" s="718"/>
      <c r="DC47" s="722"/>
      <c r="DD47" s="693">
        <v>4635</v>
      </c>
      <c r="DE47" s="720"/>
      <c r="DF47" s="720"/>
      <c r="DG47" s="720"/>
      <c r="DH47" s="720"/>
      <c r="DI47" s="720"/>
      <c r="DJ47" s="720"/>
      <c r="DK47" s="721"/>
      <c r="DL47" s="771"/>
      <c r="DM47" s="772"/>
      <c r="DN47" s="772"/>
      <c r="DO47" s="772"/>
      <c r="DP47" s="772"/>
      <c r="DQ47" s="772"/>
      <c r="DR47" s="772"/>
      <c r="DS47" s="772"/>
      <c r="DT47" s="772"/>
      <c r="DU47" s="772"/>
      <c r="DV47" s="773"/>
      <c r="DW47" s="774"/>
      <c r="DX47" s="775"/>
      <c r="DY47" s="775"/>
      <c r="DZ47" s="775"/>
      <c r="EA47" s="775"/>
      <c r="EB47" s="775"/>
      <c r="EC47" s="776"/>
    </row>
    <row r="48" spans="2:133" ht="10.8" x14ac:dyDescent="0.2">
      <c r="B48" s="241" t="s">
        <v>369</v>
      </c>
      <c r="CD48" s="800"/>
      <c r="CE48" s="801"/>
      <c r="CF48" s="681" t="s">
        <v>370</v>
      </c>
      <c r="CG48" s="682"/>
      <c r="CH48" s="682"/>
      <c r="CI48" s="682"/>
      <c r="CJ48" s="682"/>
      <c r="CK48" s="682"/>
      <c r="CL48" s="682"/>
      <c r="CM48" s="682"/>
      <c r="CN48" s="682"/>
      <c r="CO48" s="682"/>
      <c r="CP48" s="682"/>
      <c r="CQ48" s="683"/>
      <c r="CR48" s="684" t="s">
        <v>183</v>
      </c>
      <c r="CS48" s="685"/>
      <c r="CT48" s="685"/>
      <c r="CU48" s="685"/>
      <c r="CV48" s="685"/>
      <c r="CW48" s="685"/>
      <c r="CX48" s="685"/>
      <c r="CY48" s="686"/>
      <c r="CZ48" s="689" t="s">
        <v>183</v>
      </c>
      <c r="DA48" s="690"/>
      <c r="DB48" s="690"/>
      <c r="DC48" s="702"/>
      <c r="DD48" s="693" t="s">
        <v>240</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2">
      <c r="CD49" s="734" t="s">
        <v>371</v>
      </c>
      <c r="CE49" s="735"/>
      <c r="CF49" s="735"/>
      <c r="CG49" s="735"/>
      <c r="CH49" s="735"/>
      <c r="CI49" s="735"/>
      <c r="CJ49" s="735"/>
      <c r="CK49" s="735"/>
      <c r="CL49" s="735"/>
      <c r="CM49" s="735"/>
      <c r="CN49" s="735"/>
      <c r="CO49" s="735"/>
      <c r="CP49" s="735"/>
      <c r="CQ49" s="736"/>
      <c r="CR49" s="769">
        <v>14822983</v>
      </c>
      <c r="CS49" s="755"/>
      <c r="CT49" s="755"/>
      <c r="CU49" s="755"/>
      <c r="CV49" s="755"/>
      <c r="CW49" s="755"/>
      <c r="CX49" s="755"/>
      <c r="CY49" s="786"/>
      <c r="CZ49" s="781">
        <v>100</v>
      </c>
      <c r="DA49" s="787"/>
      <c r="DB49" s="787"/>
      <c r="DC49" s="788"/>
      <c r="DD49" s="789">
        <v>8512524</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NzNNOmFEz5jGfABV5HdYF95SvHg0OkZhsA/45awvuKuNdLUm8nvoRoRoz5gKS4CeRJbawxWgN66NLfv2WNee+Q==" saltValue="5oDP+BJadfDAs/Ekz+Oe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1" t="s">
        <v>373</v>
      </c>
      <c r="DK2" s="832"/>
      <c r="DL2" s="832"/>
      <c r="DM2" s="832"/>
      <c r="DN2" s="832"/>
      <c r="DO2" s="833"/>
      <c r="DP2" s="250"/>
      <c r="DQ2" s="831" t="s">
        <v>374</v>
      </c>
      <c r="DR2" s="832"/>
      <c r="DS2" s="832"/>
      <c r="DT2" s="832"/>
      <c r="DU2" s="832"/>
      <c r="DV2" s="832"/>
      <c r="DW2" s="832"/>
      <c r="DX2" s="832"/>
      <c r="DY2" s="832"/>
      <c r="DZ2" s="833"/>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4" t="s">
        <v>375</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5" t="s">
        <v>377</v>
      </c>
      <c r="B5" s="826"/>
      <c r="C5" s="826"/>
      <c r="D5" s="826"/>
      <c r="E5" s="826"/>
      <c r="F5" s="826"/>
      <c r="G5" s="826"/>
      <c r="H5" s="826"/>
      <c r="I5" s="826"/>
      <c r="J5" s="826"/>
      <c r="K5" s="826"/>
      <c r="L5" s="826"/>
      <c r="M5" s="826"/>
      <c r="N5" s="826"/>
      <c r="O5" s="826"/>
      <c r="P5" s="827"/>
      <c r="Q5" s="802" t="s">
        <v>378</v>
      </c>
      <c r="R5" s="803"/>
      <c r="S5" s="803"/>
      <c r="T5" s="803"/>
      <c r="U5" s="804"/>
      <c r="V5" s="802" t="s">
        <v>379</v>
      </c>
      <c r="W5" s="803"/>
      <c r="X5" s="803"/>
      <c r="Y5" s="803"/>
      <c r="Z5" s="804"/>
      <c r="AA5" s="802" t="s">
        <v>380</v>
      </c>
      <c r="AB5" s="803"/>
      <c r="AC5" s="803"/>
      <c r="AD5" s="803"/>
      <c r="AE5" s="803"/>
      <c r="AF5" s="835" t="s">
        <v>381</v>
      </c>
      <c r="AG5" s="803"/>
      <c r="AH5" s="803"/>
      <c r="AI5" s="803"/>
      <c r="AJ5" s="814"/>
      <c r="AK5" s="803" t="s">
        <v>382</v>
      </c>
      <c r="AL5" s="803"/>
      <c r="AM5" s="803"/>
      <c r="AN5" s="803"/>
      <c r="AO5" s="804"/>
      <c r="AP5" s="802" t="s">
        <v>383</v>
      </c>
      <c r="AQ5" s="803"/>
      <c r="AR5" s="803"/>
      <c r="AS5" s="803"/>
      <c r="AT5" s="804"/>
      <c r="AU5" s="802" t="s">
        <v>384</v>
      </c>
      <c r="AV5" s="803"/>
      <c r="AW5" s="803"/>
      <c r="AX5" s="803"/>
      <c r="AY5" s="814"/>
      <c r="AZ5" s="257"/>
      <c r="BA5" s="257"/>
      <c r="BB5" s="257"/>
      <c r="BC5" s="257"/>
      <c r="BD5" s="257"/>
      <c r="BE5" s="258"/>
      <c r="BF5" s="258"/>
      <c r="BG5" s="258"/>
      <c r="BH5" s="258"/>
      <c r="BI5" s="258"/>
      <c r="BJ5" s="258"/>
      <c r="BK5" s="258"/>
      <c r="BL5" s="258"/>
      <c r="BM5" s="258"/>
      <c r="BN5" s="258"/>
      <c r="BO5" s="258"/>
      <c r="BP5" s="258"/>
      <c r="BQ5" s="825" t="s">
        <v>385</v>
      </c>
      <c r="BR5" s="826"/>
      <c r="BS5" s="826"/>
      <c r="BT5" s="826"/>
      <c r="BU5" s="826"/>
      <c r="BV5" s="826"/>
      <c r="BW5" s="826"/>
      <c r="BX5" s="826"/>
      <c r="BY5" s="826"/>
      <c r="BZ5" s="826"/>
      <c r="CA5" s="826"/>
      <c r="CB5" s="826"/>
      <c r="CC5" s="826"/>
      <c r="CD5" s="826"/>
      <c r="CE5" s="826"/>
      <c r="CF5" s="826"/>
      <c r="CG5" s="827"/>
      <c r="CH5" s="802" t="s">
        <v>386</v>
      </c>
      <c r="CI5" s="803"/>
      <c r="CJ5" s="803"/>
      <c r="CK5" s="803"/>
      <c r="CL5" s="804"/>
      <c r="CM5" s="802" t="s">
        <v>387</v>
      </c>
      <c r="CN5" s="803"/>
      <c r="CO5" s="803"/>
      <c r="CP5" s="803"/>
      <c r="CQ5" s="804"/>
      <c r="CR5" s="802" t="s">
        <v>388</v>
      </c>
      <c r="CS5" s="803"/>
      <c r="CT5" s="803"/>
      <c r="CU5" s="803"/>
      <c r="CV5" s="804"/>
      <c r="CW5" s="802" t="s">
        <v>389</v>
      </c>
      <c r="CX5" s="803"/>
      <c r="CY5" s="803"/>
      <c r="CZ5" s="803"/>
      <c r="DA5" s="804"/>
      <c r="DB5" s="802" t="s">
        <v>390</v>
      </c>
      <c r="DC5" s="803"/>
      <c r="DD5" s="803"/>
      <c r="DE5" s="803"/>
      <c r="DF5" s="804"/>
      <c r="DG5" s="808" t="s">
        <v>391</v>
      </c>
      <c r="DH5" s="809"/>
      <c r="DI5" s="809"/>
      <c r="DJ5" s="809"/>
      <c r="DK5" s="810"/>
      <c r="DL5" s="808" t="s">
        <v>392</v>
      </c>
      <c r="DM5" s="809"/>
      <c r="DN5" s="809"/>
      <c r="DO5" s="809"/>
      <c r="DP5" s="810"/>
      <c r="DQ5" s="802" t="s">
        <v>393</v>
      </c>
      <c r="DR5" s="803"/>
      <c r="DS5" s="803"/>
      <c r="DT5" s="803"/>
      <c r="DU5" s="804"/>
      <c r="DV5" s="802" t="s">
        <v>384</v>
      </c>
      <c r="DW5" s="803"/>
      <c r="DX5" s="803"/>
      <c r="DY5" s="803"/>
      <c r="DZ5" s="814"/>
      <c r="EA5" s="255"/>
    </row>
    <row r="6" spans="1:131" s="256" customFormat="1" ht="26.25" customHeight="1" thickBot="1" x14ac:dyDescent="0.25">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3"/>
      <c r="BA6" s="253"/>
      <c r="BB6" s="253"/>
      <c r="BC6" s="253"/>
      <c r="BD6" s="253"/>
      <c r="BE6" s="254"/>
      <c r="BF6" s="254"/>
      <c r="BG6" s="254"/>
      <c r="BH6" s="254"/>
      <c r="BI6" s="254"/>
      <c r="BJ6" s="254"/>
      <c r="BK6" s="254"/>
      <c r="BL6" s="254"/>
      <c r="BM6" s="254"/>
      <c r="BN6" s="254"/>
      <c r="BO6" s="254"/>
      <c r="BP6" s="254"/>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5"/>
    </row>
    <row r="7" spans="1:131" s="256" customFormat="1" ht="26.25" customHeight="1" thickTop="1" x14ac:dyDescent="0.2">
      <c r="A7" s="259">
        <v>1</v>
      </c>
      <c r="B7" s="816" t="s">
        <v>394</v>
      </c>
      <c r="C7" s="817"/>
      <c r="D7" s="817"/>
      <c r="E7" s="817"/>
      <c r="F7" s="817"/>
      <c r="G7" s="817"/>
      <c r="H7" s="817"/>
      <c r="I7" s="817"/>
      <c r="J7" s="817"/>
      <c r="K7" s="817"/>
      <c r="L7" s="817"/>
      <c r="M7" s="817"/>
      <c r="N7" s="817"/>
      <c r="O7" s="817"/>
      <c r="P7" s="818"/>
      <c r="Q7" s="819">
        <v>16437</v>
      </c>
      <c r="R7" s="820"/>
      <c r="S7" s="820"/>
      <c r="T7" s="820"/>
      <c r="U7" s="820"/>
      <c r="V7" s="820">
        <v>14875</v>
      </c>
      <c r="W7" s="820"/>
      <c r="X7" s="820"/>
      <c r="Y7" s="820"/>
      <c r="Z7" s="820"/>
      <c r="AA7" s="820">
        <f>Q7-V7</f>
        <v>1562</v>
      </c>
      <c r="AB7" s="820"/>
      <c r="AC7" s="820"/>
      <c r="AD7" s="820"/>
      <c r="AE7" s="821"/>
      <c r="AF7" s="822">
        <v>1196</v>
      </c>
      <c r="AG7" s="823"/>
      <c r="AH7" s="823"/>
      <c r="AI7" s="823"/>
      <c r="AJ7" s="824"/>
      <c r="AK7" s="859">
        <v>515</v>
      </c>
      <c r="AL7" s="860"/>
      <c r="AM7" s="860"/>
      <c r="AN7" s="860"/>
      <c r="AO7" s="860"/>
      <c r="AP7" s="860">
        <v>17068</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600</v>
      </c>
      <c r="BT7" s="864"/>
      <c r="BU7" s="864"/>
      <c r="BV7" s="864"/>
      <c r="BW7" s="864"/>
      <c r="BX7" s="864"/>
      <c r="BY7" s="864"/>
      <c r="BZ7" s="864"/>
      <c r="CA7" s="864"/>
      <c r="CB7" s="864"/>
      <c r="CC7" s="864"/>
      <c r="CD7" s="864"/>
      <c r="CE7" s="864"/>
      <c r="CF7" s="864"/>
      <c r="CG7" s="865"/>
      <c r="CH7" s="856">
        <v>-14</v>
      </c>
      <c r="CI7" s="857"/>
      <c r="CJ7" s="857"/>
      <c r="CK7" s="857"/>
      <c r="CL7" s="858"/>
      <c r="CM7" s="856">
        <v>52</v>
      </c>
      <c r="CN7" s="857"/>
      <c r="CO7" s="857"/>
      <c r="CP7" s="857"/>
      <c r="CQ7" s="858"/>
      <c r="CR7" s="856">
        <v>30</v>
      </c>
      <c r="CS7" s="857"/>
      <c r="CT7" s="857"/>
      <c r="CU7" s="857"/>
      <c r="CV7" s="858"/>
      <c r="CW7" s="856"/>
      <c r="CX7" s="857"/>
      <c r="CY7" s="857"/>
      <c r="CZ7" s="857"/>
      <c r="DA7" s="858"/>
      <c r="DB7" s="856"/>
      <c r="DC7" s="857"/>
      <c r="DD7" s="857"/>
      <c r="DE7" s="857"/>
      <c r="DF7" s="858"/>
      <c r="DG7" s="856"/>
      <c r="DH7" s="857"/>
      <c r="DI7" s="857"/>
      <c r="DJ7" s="857"/>
      <c r="DK7" s="858"/>
      <c r="DL7" s="856"/>
      <c r="DM7" s="857"/>
      <c r="DN7" s="857"/>
      <c r="DO7" s="857"/>
      <c r="DP7" s="858"/>
      <c r="DQ7" s="856"/>
      <c r="DR7" s="857"/>
      <c r="DS7" s="857"/>
      <c r="DT7" s="857"/>
      <c r="DU7" s="858"/>
      <c r="DV7" s="837"/>
      <c r="DW7" s="838"/>
      <c r="DX7" s="838"/>
      <c r="DY7" s="838"/>
      <c r="DZ7" s="839"/>
      <c r="EA7" s="255"/>
    </row>
    <row r="8" spans="1:131" s="256" customFormat="1" ht="26.25" customHeight="1" x14ac:dyDescent="0.2">
      <c r="A8" s="262">
        <v>2</v>
      </c>
      <c r="B8" s="840" t="s">
        <v>395</v>
      </c>
      <c r="C8" s="841"/>
      <c r="D8" s="841"/>
      <c r="E8" s="841"/>
      <c r="F8" s="841"/>
      <c r="G8" s="841"/>
      <c r="H8" s="841"/>
      <c r="I8" s="841"/>
      <c r="J8" s="841"/>
      <c r="K8" s="841"/>
      <c r="L8" s="841"/>
      <c r="M8" s="841"/>
      <c r="N8" s="841"/>
      <c r="O8" s="841"/>
      <c r="P8" s="842"/>
      <c r="Q8" s="843">
        <v>123</v>
      </c>
      <c r="R8" s="844"/>
      <c r="S8" s="844"/>
      <c r="T8" s="844"/>
      <c r="U8" s="844"/>
      <c r="V8" s="844">
        <v>78</v>
      </c>
      <c r="W8" s="844"/>
      <c r="X8" s="844"/>
      <c r="Y8" s="844"/>
      <c r="Z8" s="844"/>
      <c r="AA8" s="844">
        <v>45</v>
      </c>
      <c r="AB8" s="844"/>
      <c r="AC8" s="844"/>
      <c r="AD8" s="844"/>
      <c r="AE8" s="845"/>
      <c r="AF8" s="846">
        <v>46</v>
      </c>
      <c r="AG8" s="847"/>
      <c r="AH8" s="847"/>
      <c r="AI8" s="847"/>
      <c r="AJ8" s="848"/>
      <c r="AK8" s="849">
        <v>21</v>
      </c>
      <c r="AL8" s="850"/>
      <c r="AM8" s="850"/>
      <c r="AN8" s="850"/>
      <c r="AO8" s="850"/>
      <c r="AP8" s="850" t="s">
        <v>533</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3">
        <v>2</v>
      </c>
      <c r="BR8" s="264"/>
      <c r="BS8" s="853"/>
      <c r="BT8" s="854"/>
      <c r="BU8" s="854"/>
      <c r="BV8" s="854"/>
      <c r="BW8" s="854"/>
      <c r="BX8" s="854"/>
      <c r="BY8" s="854"/>
      <c r="BZ8" s="854"/>
      <c r="CA8" s="854"/>
      <c r="CB8" s="854"/>
      <c r="CC8" s="854"/>
      <c r="CD8" s="854"/>
      <c r="CE8" s="854"/>
      <c r="CF8" s="854"/>
      <c r="CG8" s="855"/>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5"/>
    </row>
    <row r="9" spans="1:131" s="256" customFormat="1" ht="26.25" customHeight="1" x14ac:dyDescent="0.2">
      <c r="A9" s="262">
        <v>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3">
        <v>3</v>
      </c>
      <c r="BR9" s="264"/>
      <c r="BS9" s="853"/>
      <c r="BT9" s="854"/>
      <c r="BU9" s="854"/>
      <c r="BV9" s="854"/>
      <c r="BW9" s="854"/>
      <c r="BX9" s="854"/>
      <c r="BY9" s="854"/>
      <c r="BZ9" s="854"/>
      <c r="CA9" s="854"/>
      <c r="CB9" s="854"/>
      <c r="CC9" s="854"/>
      <c r="CD9" s="854"/>
      <c r="CE9" s="854"/>
      <c r="CF9" s="854"/>
      <c r="CG9" s="855"/>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x14ac:dyDescent="0.2">
      <c r="A10" s="262">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3">
        <v>4</v>
      </c>
      <c r="BR10" s="264"/>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2">
      <c r="A11" s="262">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3">
        <v>5</v>
      </c>
      <c r="BR11" s="264"/>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2">
      <c r="A12" s="262">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3">
        <v>6</v>
      </c>
      <c r="BR12" s="264"/>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2">
      <c r="A13" s="262">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3">
        <v>7</v>
      </c>
      <c r="BR13" s="264"/>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2">
      <c r="A14" s="262">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3">
        <v>8</v>
      </c>
      <c r="BR14" s="264"/>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2">
      <c r="A15" s="262">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3">
        <v>9</v>
      </c>
      <c r="BR15" s="264"/>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2">
      <c r="A16" s="262">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3">
        <v>10</v>
      </c>
      <c r="BR16" s="264"/>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2">
      <c r="A17" s="262">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3">
        <v>11</v>
      </c>
      <c r="BR17" s="264"/>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2">
      <c r="A18" s="262">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3">
        <v>12</v>
      </c>
      <c r="BR18" s="264"/>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2">
      <c r="A19" s="262">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3">
        <v>13</v>
      </c>
      <c r="BR19" s="264"/>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2">
      <c r="A20" s="262">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3">
        <v>14</v>
      </c>
      <c r="BR20" s="264"/>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5">
      <c r="A21" s="262">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3">
        <v>15</v>
      </c>
      <c r="BR21" s="264"/>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2">
      <c r="A22" s="262">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87"/>
      <c r="AL22" s="888"/>
      <c r="AM22" s="888"/>
      <c r="AN22" s="888"/>
      <c r="AO22" s="888"/>
      <c r="AP22" s="888"/>
      <c r="AQ22" s="888"/>
      <c r="AR22" s="888"/>
      <c r="AS22" s="888"/>
      <c r="AT22" s="888"/>
      <c r="AU22" s="889"/>
      <c r="AV22" s="889"/>
      <c r="AW22" s="889"/>
      <c r="AX22" s="889"/>
      <c r="AY22" s="890"/>
      <c r="AZ22" s="891" t="s">
        <v>396</v>
      </c>
      <c r="BA22" s="891"/>
      <c r="BB22" s="891"/>
      <c r="BC22" s="891"/>
      <c r="BD22" s="892"/>
      <c r="BE22" s="254"/>
      <c r="BF22" s="254"/>
      <c r="BG22" s="254"/>
      <c r="BH22" s="254"/>
      <c r="BI22" s="254"/>
      <c r="BJ22" s="254"/>
      <c r="BK22" s="254"/>
      <c r="BL22" s="254"/>
      <c r="BM22" s="254"/>
      <c r="BN22" s="254"/>
      <c r="BO22" s="254"/>
      <c r="BP22" s="254"/>
      <c r="BQ22" s="263">
        <v>16</v>
      </c>
      <c r="BR22" s="264"/>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5">
      <c r="A23" s="265" t="s">
        <v>397</v>
      </c>
      <c r="B23" s="875" t="s">
        <v>398</v>
      </c>
      <c r="C23" s="876"/>
      <c r="D23" s="876"/>
      <c r="E23" s="876"/>
      <c r="F23" s="876"/>
      <c r="G23" s="876"/>
      <c r="H23" s="876"/>
      <c r="I23" s="876"/>
      <c r="J23" s="876"/>
      <c r="K23" s="876"/>
      <c r="L23" s="876"/>
      <c r="M23" s="876"/>
      <c r="N23" s="876"/>
      <c r="O23" s="876"/>
      <c r="P23" s="877"/>
      <c r="Q23" s="878">
        <v>16545</v>
      </c>
      <c r="R23" s="879"/>
      <c r="S23" s="879"/>
      <c r="T23" s="879"/>
      <c r="U23" s="879"/>
      <c r="V23" s="879">
        <v>14937</v>
      </c>
      <c r="W23" s="879"/>
      <c r="X23" s="879"/>
      <c r="Y23" s="879"/>
      <c r="Z23" s="879"/>
      <c r="AA23" s="879">
        <v>1608</v>
      </c>
      <c r="AB23" s="879"/>
      <c r="AC23" s="879"/>
      <c r="AD23" s="879"/>
      <c r="AE23" s="880"/>
      <c r="AF23" s="881">
        <v>1242</v>
      </c>
      <c r="AG23" s="879"/>
      <c r="AH23" s="879"/>
      <c r="AI23" s="879"/>
      <c r="AJ23" s="882"/>
      <c r="AK23" s="883"/>
      <c r="AL23" s="884"/>
      <c r="AM23" s="884"/>
      <c r="AN23" s="884"/>
      <c r="AO23" s="884"/>
      <c r="AP23" s="879">
        <v>17068</v>
      </c>
      <c r="AQ23" s="879"/>
      <c r="AR23" s="879"/>
      <c r="AS23" s="879"/>
      <c r="AT23" s="879"/>
      <c r="AU23" s="885"/>
      <c r="AV23" s="885"/>
      <c r="AW23" s="885"/>
      <c r="AX23" s="885"/>
      <c r="AY23" s="886"/>
      <c r="AZ23" s="894" t="s">
        <v>399</v>
      </c>
      <c r="BA23" s="895"/>
      <c r="BB23" s="895"/>
      <c r="BC23" s="895"/>
      <c r="BD23" s="896"/>
      <c r="BE23" s="254"/>
      <c r="BF23" s="254"/>
      <c r="BG23" s="254"/>
      <c r="BH23" s="254"/>
      <c r="BI23" s="254"/>
      <c r="BJ23" s="254"/>
      <c r="BK23" s="254"/>
      <c r="BL23" s="254"/>
      <c r="BM23" s="254"/>
      <c r="BN23" s="254"/>
      <c r="BO23" s="254"/>
      <c r="BP23" s="254"/>
      <c r="BQ23" s="263">
        <v>17</v>
      </c>
      <c r="BR23" s="264"/>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2">
      <c r="A24" s="893" t="s">
        <v>400</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5">
      <c r="A25" s="834" t="s">
        <v>401</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3"/>
      <c r="BK25" s="253"/>
      <c r="BL25" s="253"/>
      <c r="BM25" s="253"/>
      <c r="BN25" s="253"/>
      <c r="BO25" s="266"/>
      <c r="BP25" s="266"/>
      <c r="BQ25" s="263">
        <v>19</v>
      </c>
      <c r="BR25" s="264"/>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2">
      <c r="A26" s="825" t="s">
        <v>377</v>
      </c>
      <c r="B26" s="826"/>
      <c r="C26" s="826"/>
      <c r="D26" s="826"/>
      <c r="E26" s="826"/>
      <c r="F26" s="826"/>
      <c r="G26" s="826"/>
      <c r="H26" s="826"/>
      <c r="I26" s="826"/>
      <c r="J26" s="826"/>
      <c r="K26" s="826"/>
      <c r="L26" s="826"/>
      <c r="M26" s="826"/>
      <c r="N26" s="826"/>
      <c r="O26" s="826"/>
      <c r="P26" s="827"/>
      <c r="Q26" s="802" t="s">
        <v>402</v>
      </c>
      <c r="R26" s="803"/>
      <c r="S26" s="803"/>
      <c r="T26" s="803"/>
      <c r="U26" s="804"/>
      <c r="V26" s="802" t="s">
        <v>403</v>
      </c>
      <c r="W26" s="803"/>
      <c r="X26" s="803"/>
      <c r="Y26" s="803"/>
      <c r="Z26" s="804"/>
      <c r="AA26" s="802" t="s">
        <v>404</v>
      </c>
      <c r="AB26" s="803"/>
      <c r="AC26" s="803"/>
      <c r="AD26" s="803"/>
      <c r="AE26" s="803"/>
      <c r="AF26" s="897" t="s">
        <v>405</v>
      </c>
      <c r="AG26" s="898"/>
      <c r="AH26" s="898"/>
      <c r="AI26" s="898"/>
      <c r="AJ26" s="899"/>
      <c r="AK26" s="803" t="s">
        <v>406</v>
      </c>
      <c r="AL26" s="803"/>
      <c r="AM26" s="803"/>
      <c r="AN26" s="803"/>
      <c r="AO26" s="804"/>
      <c r="AP26" s="802" t="s">
        <v>407</v>
      </c>
      <c r="AQ26" s="803"/>
      <c r="AR26" s="803"/>
      <c r="AS26" s="803"/>
      <c r="AT26" s="804"/>
      <c r="AU26" s="802" t="s">
        <v>408</v>
      </c>
      <c r="AV26" s="803"/>
      <c r="AW26" s="803"/>
      <c r="AX26" s="803"/>
      <c r="AY26" s="804"/>
      <c r="AZ26" s="802" t="s">
        <v>409</v>
      </c>
      <c r="BA26" s="803"/>
      <c r="BB26" s="803"/>
      <c r="BC26" s="803"/>
      <c r="BD26" s="804"/>
      <c r="BE26" s="802" t="s">
        <v>384</v>
      </c>
      <c r="BF26" s="803"/>
      <c r="BG26" s="803"/>
      <c r="BH26" s="803"/>
      <c r="BI26" s="814"/>
      <c r="BJ26" s="253"/>
      <c r="BK26" s="253"/>
      <c r="BL26" s="253"/>
      <c r="BM26" s="253"/>
      <c r="BN26" s="253"/>
      <c r="BO26" s="266"/>
      <c r="BP26" s="266"/>
      <c r="BQ26" s="263">
        <v>20</v>
      </c>
      <c r="BR26" s="264"/>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5">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0"/>
      <c r="AG27" s="901"/>
      <c r="AH27" s="901"/>
      <c r="AI27" s="901"/>
      <c r="AJ27" s="902"/>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3"/>
      <c r="BK27" s="253"/>
      <c r="BL27" s="253"/>
      <c r="BM27" s="253"/>
      <c r="BN27" s="253"/>
      <c r="BO27" s="266"/>
      <c r="BP27" s="266"/>
      <c r="BQ27" s="263">
        <v>21</v>
      </c>
      <c r="BR27" s="264"/>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2">
      <c r="A28" s="267">
        <v>1</v>
      </c>
      <c r="B28" s="816" t="s">
        <v>410</v>
      </c>
      <c r="C28" s="817"/>
      <c r="D28" s="817"/>
      <c r="E28" s="817"/>
      <c r="F28" s="817"/>
      <c r="G28" s="817"/>
      <c r="H28" s="817"/>
      <c r="I28" s="817"/>
      <c r="J28" s="817"/>
      <c r="K28" s="817"/>
      <c r="L28" s="817"/>
      <c r="M28" s="817"/>
      <c r="N28" s="817"/>
      <c r="O28" s="817"/>
      <c r="P28" s="818"/>
      <c r="Q28" s="907">
        <v>3196</v>
      </c>
      <c r="R28" s="908"/>
      <c r="S28" s="908"/>
      <c r="T28" s="908"/>
      <c r="U28" s="908"/>
      <c r="V28" s="908">
        <v>3161</v>
      </c>
      <c r="W28" s="908"/>
      <c r="X28" s="908"/>
      <c r="Y28" s="908"/>
      <c r="Z28" s="908"/>
      <c r="AA28" s="908">
        <f>Q28-V28</f>
        <v>35</v>
      </c>
      <c r="AB28" s="908"/>
      <c r="AC28" s="908"/>
      <c r="AD28" s="908"/>
      <c r="AE28" s="909"/>
      <c r="AF28" s="910">
        <v>35</v>
      </c>
      <c r="AG28" s="908"/>
      <c r="AH28" s="908"/>
      <c r="AI28" s="908"/>
      <c r="AJ28" s="911"/>
      <c r="AK28" s="912">
        <v>272</v>
      </c>
      <c r="AL28" s="903"/>
      <c r="AM28" s="903"/>
      <c r="AN28" s="903"/>
      <c r="AO28" s="903"/>
      <c r="AP28" s="903" t="s">
        <v>533</v>
      </c>
      <c r="AQ28" s="903"/>
      <c r="AR28" s="903"/>
      <c r="AS28" s="903"/>
      <c r="AT28" s="903"/>
      <c r="AU28" s="903" t="s">
        <v>533</v>
      </c>
      <c r="AV28" s="903"/>
      <c r="AW28" s="903"/>
      <c r="AX28" s="903"/>
      <c r="AY28" s="903"/>
      <c r="AZ28" s="904"/>
      <c r="BA28" s="904"/>
      <c r="BB28" s="904"/>
      <c r="BC28" s="904"/>
      <c r="BD28" s="904"/>
      <c r="BE28" s="905"/>
      <c r="BF28" s="905"/>
      <c r="BG28" s="905"/>
      <c r="BH28" s="905"/>
      <c r="BI28" s="906"/>
      <c r="BJ28" s="253"/>
      <c r="BK28" s="253"/>
      <c r="BL28" s="253"/>
      <c r="BM28" s="253"/>
      <c r="BN28" s="253"/>
      <c r="BO28" s="266"/>
      <c r="BP28" s="266"/>
      <c r="BQ28" s="263">
        <v>22</v>
      </c>
      <c r="BR28" s="264"/>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2">
      <c r="A29" s="267">
        <v>2</v>
      </c>
      <c r="B29" s="840" t="s">
        <v>411</v>
      </c>
      <c r="C29" s="841"/>
      <c r="D29" s="841"/>
      <c r="E29" s="841"/>
      <c r="F29" s="841"/>
      <c r="G29" s="841"/>
      <c r="H29" s="841"/>
      <c r="I29" s="841"/>
      <c r="J29" s="841"/>
      <c r="K29" s="841"/>
      <c r="L29" s="841"/>
      <c r="M29" s="841"/>
      <c r="N29" s="841"/>
      <c r="O29" s="841"/>
      <c r="P29" s="842"/>
      <c r="Q29" s="843">
        <v>284</v>
      </c>
      <c r="R29" s="844"/>
      <c r="S29" s="844"/>
      <c r="T29" s="844"/>
      <c r="U29" s="844"/>
      <c r="V29" s="844">
        <v>283</v>
      </c>
      <c r="W29" s="844"/>
      <c r="X29" s="844"/>
      <c r="Y29" s="844"/>
      <c r="Z29" s="844"/>
      <c r="AA29" s="844">
        <f t="shared" ref="AA29:AA35" si="0">Q29-V29</f>
        <v>1</v>
      </c>
      <c r="AB29" s="844"/>
      <c r="AC29" s="844"/>
      <c r="AD29" s="844"/>
      <c r="AE29" s="845"/>
      <c r="AF29" s="846">
        <v>2</v>
      </c>
      <c r="AG29" s="847"/>
      <c r="AH29" s="847"/>
      <c r="AI29" s="847"/>
      <c r="AJ29" s="848"/>
      <c r="AK29" s="915">
        <v>65</v>
      </c>
      <c r="AL29" s="916"/>
      <c r="AM29" s="916"/>
      <c r="AN29" s="916"/>
      <c r="AO29" s="916"/>
      <c r="AP29" s="916" t="s">
        <v>533</v>
      </c>
      <c r="AQ29" s="916"/>
      <c r="AR29" s="916"/>
      <c r="AS29" s="916"/>
      <c r="AT29" s="916"/>
      <c r="AU29" s="916" t="s">
        <v>533</v>
      </c>
      <c r="AV29" s="916"/>
      <c r="AW29" s="916"/>
      <c r="AX29" s="916"/>
      <c r="AY29" s="916"/>
      <c r="AZ29" s="917"/>
      <c r="BA29" s="917"/>
      <c r="BB29" s="917"/>
      <c r="BC29" s="917"/>
      <c r="BD29" s="917"/>
      <c r="BE29" s="913"/>
      <c r="BF29" s="913"/>
      <c r="BG29" s="913"/>
      <c r="BH29" s="913"/>
      <c r="BI29" s="914"/>
      <c r="BJ29" s="253"/>
      <c r="BK29" s="253"/>
      <c r="BL29" s="253"/>
      <c r="BM29" s="253"/>
      <c r="BN29" s="253"/>
      <c r="BO29" s="266"/>
      <c r="BP29" s="266"/>
      <c r="BQ29" s="263">
        <v>23</v>
      </c>
      <c r="BR29" s="264"/>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2">
      <c r="A30" s="267">
        <v>3</v>
      </c>
      <c r="B30" s="840" t="s">
        <v>412</v>
      </c>
      <c r="C30" s="841"/>
      <c r="D30" s="841"/>
      <c r="E30" s="841"/>
      <c r="F30" s="841"/>
      <c r="G30" s="841"/>
      <c r="H30" s="841"/>
      <c r="I30" s="841"/>
      <c r="J30" s="841"/>
      <c r="K30" s="841"/>
      <c r="L30" s="841"/>
      <c r="M30" s="841"/>
      <c r="N30" s="841"/>
      <c r="O30" s="841"/>
      <c r="P30" s="842"/>
      <c r="Q30" s="843">
        <v>2052</v>
      </c>
      <c r="R30" s="844"/>
      <c r="S30" s="844"/>
      <c r="T30" s="844"/>
      <c r="U30" s="844"/>
      <c r="V30" s="844">
        <v>2001</v>
      </c>
      <c r="W30" s="844"/>
      <c r="X30" s="844"/>
      <c r="Y30" s="844"/>
      <c r="Z30" s="844"/>
      <c r="AA30" s="844">
        <f t="shared" si="0"/>
        <v>51</v>
      </c>
      <c r="AB30" s="844"/>
      <c r="AC30" s="844"/>
      <c r="AD30" s="844"/>
      <c r="AE30" s="845"/>
      <c r="AF30" s="846">
        <v>51</v>
      </c>
      <c r="AG30" s="847"/>
      <c r="AH30" s="847"/>
      <c r="AI30" s="847"/>
      <c r="AJ30" s="848"/>
      <c r="AK30" s="915">
        <v>303</v>
      </c>
      <c r="AL30" s="916"/>
      <c r="AM30" s="916"/>
      <c r="AN30" s="916"/>
      <c r="AO30" s="916"/>
      <c r="AP30" s="916" t="s">
        <v>533</v>
      </c>
      <c r="AQ30" s="916"/>
      <c r="AR30" s="916"/>
      <c r="AS30" s="916"/>
      <c r="AT30" s="916"/>
      <c r="AU30" s="916" t="s">
        <v>533</v>
      </c>
      <c r="AV30" s="916"/>
      <c r="AW30" s="916"/>
      <c r="AX30" s="916"/>
      <c r="AY30" s="916"/>
      <c r="AZ30" s="917"/>
      <c r="BA30" s="917"/>
      <c r="BB30" s="917"/>
      <c r="BC30" s="917"/>
      <c r="BD30" s="917"/>
      <c r="BE30" s="913"/>
      <c r="BF30" s="913"/>
      <c r="BG30" s="913"/>
      <c r="BH30" s="913"/>
      <c r="BI30" s="914"/>
      <c r="BJ30" s="253"/>
      <c r="BK30" s="253"/>
      <c r="BL30" s="253"/>
      <c r="BM30" s="253"/>
      <c r="BN30" s="253"/>
      <c r="BO30" s="266"/>
      <c r="BP30" s="266"/>
      <c r="BQ30" s="263">
        <v>24</v>
      </c>
      <c r="BR30" s="264"/>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2">
      <c r="A31" s="267">
        <v>4</v>
      </c>
      <c r="B31" s="840" t="s">
        <v>413</v>
      </c>
      <c r="C31" s="841"/>
      <c r="D31" s="841"/>
      <c r="E31" s="841"/>
      <c r="F31" s="841"/>
      <c r="G31" s="841"/>
      <c r="H31" s="841"/>
      <c r="I31" s="841"/>
      <c r="J31" s="841"/>
      <c r="K31" s="841"/>
      <c r="L31" s="841"/>
      <c r="M31" s="841"/>
      <c r="N31" s="841"/>
      <c r="O31" s="841"/>
      <c r="P31" s="842"/>
      <c r="Q31" s="843">
        <v>7</v>
      </c>
      <c r="R31" s="844"/>
      <c r="S31" s="844"/>
      <c r="T31" s="844"/>
      <c r="U31" s="844"/>
      <c r="V31" s="844">
        <v>7</v>
      </c>
      <c r="W31" s="844"/>
      <c r="X31" s="844"/>
      <c r="Y31" s="844"/>
      <c r="Z31" s="844"/>
      <c r="AA31" s="844" t="s">
        <v>602</v>
      </c>
      <c r="AB31" s="844"/>
      <c r="AC31" s="844"/>
      <c r="AD31" s="844"/>
      <c r="AE31" s="845"/>
      <c r="AF31" s="846" t="s">
        <v>183</v>
      </c>
      <c r="AG31" s="847"/>
      <c r="AH31" s="847"/>
      <c r="AI31" s="847"/>
      <c r="AJ31" s="848"/>
      <c r="AK31" s="915">
        <v>7</v>
      </c>
      <c r="AL31" s="916"/>
      <c r="AM31" s="916"/>
      <c r="AN31" s="916"/>
      <c r="AO31" s="916"/>
      <c r="AP31" s="916" t="s">
        <v>533</v>
      </c>
      <c r="AQ31" s="916"/>
      <c r="AR31" s="916"/>
      <c r="AS31" s="916"/>
      <c r="AT31" s="916"/>
      <c r="AU31" s="916" t="s">
        <v>533</v>
      </c>
      <c r="AV31" s="916"/>
      <c r="AW31" s="916"/>
      <c r="AX31" s="916"/>
      <c r="AY31" s="916"/>
      <c r="AZ31" s="917"/>
      <c r="BA31" s="917"/>
      <c r="BB31" s="917"/>
      <c r="BC31" s="917"/>
      <c r="BD31" s="917"/>
      <c r="BE31" s="913"/>
      <c r="BF31" s="913"/>
      <c r="BG31" s="913"/>
      <c r="BH31" s="913"/>
      <c r="BI31" s="914"/>
      <c r="BJ31" s="253"/>
      <c r="BK31" s="253"/>
      <c r="BL31" s="253"/>
      <c r="BM31" s="253"/>
      <c r="BN31" s="253"/>
      <c r="BO31" s="266"/>
      <c r="BP31" s="266"/>
      <c r="BQ31" s="263">
        <v>25</v>
      </c>
      <c r="BR31" s="264"/>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2">
      <c r="A32" s="267">
        <v>5</v>
      </c>
      <c r="B32" s="840" t="s">
        <v>414</v>
      </c>
      <c r="C32" s="841"/>
      <c r="D32" s="841"/>
      <c r="E32" s="841"/>
      <c r="F32" s="841"/>
      <c r="G32" s="841"/>
      <c r="H32" s="841"/>
      <c r="I32" s="841"/>
      <c r="J32" s="841"/>
      <c r="K32" s="841"/>
      <c r="L32" s="841"/>
      <c r="M32" s="841"/>
      <c r="N32" s="841"/>
      <c r="O32" s="841"/>
      <c r="P32" s="842"/>
      <c r="Q32" s="843">
        <v>255</v>
      </c>
      <c r="R32" s="844"/>
      <c r="S32" s="844"/>
      <c r="T32" s="844"/>
      <c r="U32" s="844"/>
      <c r="V32" s="844">
        <v>229</v>
      </c>
      <c r="W32" s="844"/>
      <c r="X32" s="844"/>
      <c r="Y32" s="844"/>
      <c r="Z32" s="844"/>
      <c r="AA32" s="844">
        <f t="shared" si="0"/>
        <v>26</v>
      </c>
      <c r="AB32" s="844"/>
      <c r="AC32" s="844"/>
      <c r="AD32" s="844"/>
      <c r="AE32" s="845"/>
      <c r="AF32" s="846">
        <v>391</v>
      </c>
      <c r="AG32" s="847"/>
      <c r="AH32" s="847"/>
      <c r="AI32" s="847"/>
      <c r="AJ32" s="848"/>
      <c r="AK32" s="915" t="s">
        <v>602</v>
      </c>
      <c r="AL32" s="916"/>
      <c r="AM32" s="916"/>
      <c r="AN32" s="916"/>
      <c r="AO32" s="916"/>
      <c r="AP32" s="916">
        <v>2464</v>
      </c>
      <c r="AQ32" s="916"/>
      <c r="AR32" s="916"/>
      <c r="AS32" s="916"/>
      <c r="AT32" s="916"/>
      <c r="AU32" s="916" t="s">
        <v>533</v>
      </c>
      <c r="AV32" s="916"/>
      <c r="AW32" s="916"/>
      <c r="AX32" s="916"/>
      <c r="AY32" s="916"/>
      <c r="AZ32" s="917" t="s">
        <v>601</v>
      </c>
      <c r="BA32" s="917"/>
      <c r="BB32" s="917"/>
      <c r="BC32" s="917"/>
      <c r="BD32" s="917"/>
      <c r="BE32" s="913" t="s">
        <v>415</v>
      </c>
      <c r="BF32" s="913"/>
      <c r="BG32" s="913"/>
      <c r="BH32" s="913"/>
      <c r="BI32" s="914"/>
      <c r="BJ32" s="253"/>
      <c r="BK32" s="253"/>
      <c r="BL32" s="253"/>
      <c r="BM32" s="253"/>
      <c r="BN32" s="253"/>
      <c r="BO32" s="266"/>
      <c r="BP32" s="266"/>
      <c r="BQ32" s="263">
        <v>26</v>
      </c>
      <c r="BR32" s="264"/>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2">
      <c r="A33" s="267">
        <v>6</v>
      </c>
      <c r="B33" s="840" t="s">
        <v>416</v>
      </c>
      <c r="C33" s="841"/>
      <c r="D33" s="841"/>
      <c r="E33" s="841"/>
      <c r="F33" s="841"/>
      <c r="G33" s="841"/>
      <c r="H33" s="841"/>
      <c r="I33" s="841"/>
      <c r="J33" s="841"/>
      <c r="K33" s="841"/>
      <c r="L33" s="841"/>
      <c r="M33" s="841"/>
      <c r="N33" s="841"/>
      <c r="O33" s="841"/>
      <c r="P33" s="842"/>
      <c r="Q33" s="843">
        <v>272</v>
      </c>
      <c r="R33" s="844"/>
      <c r="S33" s="844"/>
      <c r="T33" s="844"/>
      <c r="U33" s="844"/>
      <c r="V33" s="844">
        <v>253</v>
      </c>
      <c r="W33" s="844"/>
      <c r="X33" s="844"/>
      <c r="Y33" s="844"/>
      <c r="Z33" s="844"/>
      <c r="AA33" s="844">
        <f t="shared" si="0"/>
        <v>19</v>
      </c>
      <c r="AB33" s="844"/>
      <c r="AC33" s="844"/>
      <c r="AD33" s="844"/>
      <c r="AE33" s="845"/>
      <c r="AF33" s="846">
        <v>19</v>
      </c>
      <c r="AG33" s="847"/>
      <c r="AH33" s="847"/>
      <c r="AI33" s="847"/>
      <c r="AJ33" s="848"/>
      <c r="AK33" s="915">
        <v>62</v>
      </c>
      <c r="AL33" s="916"/>
      <c r="AM33" s="916"/>
      <c r="AN33" s="916"/>
      <c r="AO33" s="916"/>
      <c r="AP33" s="916">
        <v>1227</v>
      </c>
      <c r="AQ33" s="916"/>
      <c r="AR33" s="916"/>
      <c r="AS33" s="916"/>
      <c r="AT33" s="916"/>
      <c r="AU33" s="916">
        <v>683</v>
      </c>
      <c r="AV33" s="916"/>
      <c r="AW33" s="916"/>
      <c r="AX33" s="916"/>
      <c r="AY33" s="916"/>
      <c r="AZ33" s="917" t="s">
        <v>533</v>
      </c>
      <c r="BA33" s="917"/>
      <c r="BB33" s="917"/>
      <c r="BC33" s="917"/>
      <c r="BD33" s="917"/>
      <c r="BE33" s="913" t="s">
        <v>417</v>
      </c>
      <c r="BF33" s="913"/>
      <c r="BG33" s="913"/>
      <c r="BH33" s="913"/>
      <c r="BI33" s="914"/>
      <c r="BJ33" s="253"/>
      <c r="BK33" s="253"/>
      <c r="BL33" s="253"/>
      <c r="BM33" s="253"/>
      <c r="BN33" s="253"/>
      <c r="BO33" s="266"/>
      <c r="BP33" s="266"/>
      <c r="BQ33" s="263">
        <v>27</v>
      </c>
      <c r="BR33" s="264"/>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2">
      <c r="A34" s="267">
        <v>7</v>
      </c>
      <c r="B34" s="840" t="s">
        <v>418</v>
      </c>
      <c r="C34" s="841"/>
      <c r="D34" s="841"/>
      <c r="E34" s="841"/>
      <c r="F34" s="841"/>
      <c r="G34" s="841"/>
      <c r="H34" s="841"/>
      <c r="I34" s="841"/>
      <c r="J34" s="841"/>
      <c r="K34" s="841"/>
      <c r="L34" s="841"/>
      <c r="M34" s="841"/>
      <c r="N34" s="841"/>
      <c r="O34" s="841"/>
      <c r="P34" s="842"/>
      <c r="Q34" s="843">
        <v>1275</v>
      </c>
      <c r="R34" s="844"/>
      <c r="S34" s="844"/>
      <c r="T34" s="844"/>
      <c r="U34" s="844"/>
      <c r="V34" s="844">
        <v>1204</v>
      </c>
      <c r="W34" s="844"/>
      <c r="X34" s="844"/>
      <c r="Y34" s="844"/>
      <c r="Z34" s="844"/>
      <c r="AA34" s="844">
        <f t="shared" si="0"/>
        <v>71</v>
      </c>
      <c r="AB34" s="844"/>
      <c r="AC34" s="844"/>
      <c r="AD34" s="844"/>
      <c r="AE34" s="845"/>
      <c r="AF34" s="846">
        <v>71</v>
      </c>
      <c r="AG34" s="847"/>
      <c r="AH34" s="847"/>
      <c r="AI34" s="847"/>
      <c r="AJ34" s="848"/>
      <c r="AK34" s="915">
        <v>405</v>
      </c>
      <c r="AL34" s="916"/>
      <c r="AM34" s="916"/>
      <c r="AN34" s="916"/>
      <c r="AO34" s="916"/>
      <c r="AP34" s="916">
        <v>7091</v>
      </c>
      <c r="AQ34" s="916"/>
      <c r="AR34" s="916"/>
      <c r="AS34" s="916"/>
      <c r="AT34" s="916"/>
      <c r="AU34" s="916">
        <v>5531</v>
      </c>
      <c r="AV34" s="916"/>
      <c r="AW34" s="916"/>
      <c r="AX34" s="916"/>
      <c r="AY34" s="916"/>
      <c r="AZ34" s="917" t="s">
        <v>533</v>
      </c>
      <c r="BA34" s="917"/>
      <c r="BB34" s="917"/>
      <c r="BC34" s="917"/>
      <c r="BD34" s="917"/>
      <c r="BE34" s="913" t="s">
        <v>419</v>
      </c>
      <c r="BF34" s="913"/>
      <c r="BG34" s="913"/>
      <c r="BH34" s="913"/>
      <c r="BI34" s="914"/>
      <c r="BJ34" s="253"/>
      <c r="BK34" s="253"/>
      <c r="BL34" s="253"/>
      <c r="BM34" s="253"/>
      <c r="BN34" s="253"/>
      <c r="BO34" s="266"/>
      <c r="BP34" s="266"/>
      <c r="BQ34" s="263">
        <v>28</v>
      </c>
      <c r="BR34" s="264"/>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2">
      <c r="A35" s="267">
        <v>8</v>
      </c>
      <c r="B35" s="840" t="s">
        <v>420</v>
      </c>
      <c r="C35" s="841"/>
      <c r="D35" s="841"/>
      <c r="E35" s="841"/>
      <c r="F35" s="841"/>
      <c r="G35" s="841"/>
      <c r="H35" s="841"/>
      <c r="I35" s="841"/>
      <c r="J35" s="841"/>
      <c r="K35" s="841"/>
      <c r="L35" s="841"/>
      <c r="M35" s="841"/>
      <c r="N35" s="841"/>
      <c r="O35" s="841"/>
      <c r="P35" s="842"/>
      <c r="Q35" s="843">
        <v>572</v>
      </c>
      <c r="R35" s="844"/>
      <c r="S35" s="844"/>
      <c r="T35" s="844"/>
      <c r="U35" s="844"/>
      <c r="V35" s="844">
        <v>535</v>
      </c>
      <c r="W35" s="844"/>
      <c r="X35" s="844"/>
      <c r="Y35" s="844"/>
      <c r="Z35" s="844"/>
      <c r="AA35" s="844">
        <f t="shared" si="0"/>
        <v>37</v>
      </c>
      <c r="AB35" s="844"/>
      <c r="AC35" s="844"/>
      <c r="AD35" s="844"/>
      <c r="AE35" s="845"/>
      <c r="AF35" s="846">
        <v>37</v>
      </c>
      <c r="AG35" s="847"/>
      <c r="AH35" s="847"/>
      <c r="AI35" s="847"/>
      <c r="AJ35" s="848"/>
      <c r="AK35" s="915">
        <v>155</v>
      </c>
      <c r="AL35" s="916"/>
      <c r="AM35" s="916"/>
      <c r="AN35" s="916"/>
      <c r="AO35" s="916"/>
      <c r="AP35" s="916">
        <v>1121</v>
      </c>
      <c r="AQ35" s="916"/>
      <c r="AR35" s="916"/>
      <c r="AS35" s="916"/>
      <c r="AT35" s="916"/>
      <c r="AU35" s="916">
        <v>1101</v>
      </c>
      <c r="AV35" s="916"/>
      <c r="AW35" s="916"/>
      <c r="AX35" s="916"/>
      <c r="AY35" s="916"/>
      <c r="AZ35" s="917" t="s">
        <v>533</v>
      </c>
      <c r="BA35" s="917"/>
      <c r="BB35" s="917"/>
      <c r="BC35" s="917"/>
      <c r="BD35" s="917"/>
      <c r="BE35" s="913" t="s">
        <v>421</v>
      </c>
      <c r="BF35" s="913"/>
      <c r="BG35" s="913"/>
      <c r="BH35" s="913"/>
      <c r="BI35" s="914"/>
      <c r="BJ35" s="253"/>
      <c r="BK35" s="253"/>
      <c r="BL35" s="253"/>
      <c r="BM35" s="253"/>
      <c r="BN35" s="253"/>
      <c r="BO35" s="266"/>
      <c r="BP35" s="266"/>
      <c r="BQ35" s="263">
        <v>29</v>
      </c>
      <c r="BR35" s="264"/>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2">
      <c r="A36" s="267">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2">
      <c r="A37" s="267">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2">
      <c r="A38" s="267">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2">
      <c r="A39" s="267">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2">
      <c r="A40" s="262">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2">
      <c r="A41" s="262">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2">
      <c r="A42" s="262">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2">
      <c r="A43" s="262">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2">
      <c r="A44" s="262">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2">
      <c r="A45" s="262">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2">
      <c r="A46" s="262">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2">
      <c r="A47" s="262">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2">
      <c r="A48" s="262">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2">
      <c r="A49" s="262">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2">
      <c r="A50" s="262">
        <v>23</v>
      </c>
      <c r="B50" s="840"/>
      <c r="C50" s="841"/>
      <c r="D50" s="841"/>
      <c r="E50" s="841"/>
      <c r="F50" s="841"/>
      <c r="G50" s="841"/>
      <c r="H50" s="841"/>
      <c r="I50" s="841"/>
      <c r="J50" s="841"/>
      <c r="K50" s="841"/>
      <c r="L50" s="841"/>
      <c r="M50" s="841"/>
      <c r="N50" s="841"/>
      <c r="O50" s="841"/>
      <c r="P50" s="842"/>
      <c r="Q50" s="918"/>
      <c r="R50" s="919"/>
      <c r="S50" s="919"/>
      <c r="T50" s="919"/>
      <c r="U50" s="919"/>
      <c r="V50" s="919"/>
      <c r="W50" s="919"/>
      <c r="X50" s="919"/>
      <c r="Y50" s="919"/>
      <c r="Z50" s="919"/>
      <c r="AA50" s="919"/>
      <c r="AB50" s="919"/>
      <c r="AC50" s="919"/>
      <c r="AD50" s="919"/>
      <c r="AE50" s="920"/>
      <c r="AF50" s="846"/>
      <c r="AG50" s="847"/>
      <c r="AH50" s="847"/>
      <c r="AI50" s="847"/>
      <c r="AJ50" s="848"/>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2">
      <c r="A51" s="262">
        <v>24</v>
      </c>
      <c r="B51" s="840"/>
      <c r="C51" s="841"/>
      <c r="D51" s="841"/>
      <c r="E51" s="841"/>
      <c r="F51" s="841"/>
      <c r="G51" s="841"/>
      <c r="H51" s="841"/>
      <c r="I51" s="841"/>
      <c r="J51" s="841"/>
      <c r="K51" s="841"/>
      <c r="L51" s="841"/>
      <c r="M51" s="841"/>
      <c r="N51" s="841"/>
      <c r="O51" s="841"/>
      <c r="P51" s="842"/>
      <c r="Q51" s="918"/>
      <c r="R51" s="919"/>
      <c r="S51" s="919"/>
      <c r="T51" s="919"/>
      <c r="U51" s="919"/>
      <c r="V51" s="919"/>
      <c r="W51" s="919"/>
      <c r="X51" s="919"/>
      <c r="Y51" s="919"/>
      <c r="Z51" s="919"/>
      <c r="AA51" s="919"/>
      <c r="AB51" s="919"/>
      <c r="AC51" s="919"/>
      <c r="AD51" s="919"/>
      <c r="AE51" s="920"/>
      <c r="AF51" s="846"/>
      <c r="AG51" s="847"/>
      <c r="AH51" s="847"/>
      <c r="AI51" s="847"/>
      <c r="AJ51" s="848"/>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2">
      <c r="A52" s="262">
        <v>25</v>
      </c>
      <c r="B52" s="840"/>
      <c r="C52" s="841"/>
      <c r="D52" s="841"/>
      <c r="E52" s="841"/>
      <c r="F52" s="841"/>
      <c r="G52" s="841"/>
      <c r="H52" s="841"/>
      <c r="I52" s="841"/>
      <c r="J52" s="841"/>
      <c r="K52" s="841"/>
      <c r="L52" s="841"/>
      <c r="M52" s="841"/>
      <c r="N52" s="841"/>
      <c r="O52" s="841"/>
      <c r="P52" s="842"/>
      <c r="Q52" s="918"/>
      <c r="R52" s="919"/>
      <c r="S52" s="919"/>
      <c r="T52" s="919"/>
      <c r="U52" s="919"/>
      <c r="V52" s="919"/>
      <c r="W52" s="919"/>
      <c r="X52" s="919"/>
      <c r="Y52" s="919"/>
      <c r="Z52" s="919"/>
      <c r="AA52" s="919"/>
      <c r="AB52" s="919"/>
      <c r="AC52" s="919"/>
      <c r="AD52" s="919"/>
      <c r="AE52" s="920"/>
      <c r="AF52" s="846"/>
      <c r="AG52" s="847"/>
      <c r="AH52" s="847"/>
      <c r="AI52" s="847"/>
      <c r="AJ52" s="848"/>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2">
      <c r="A53" s="262">
        <v>26</v>
      </c>
      <c r="B53" s="840"/>
      <c r="C53" s="841"/>
      <c r="D53" s="841"/>
      <c r="E53" s="841"/>
      <c r="F53" s="841"/>
      <c r="G53" s="841"/>
      <c r="H53" s="841"/>
      <c r="I53" s="841"/>
      <c r="J53" s="841"/>
      <c r="K53" s="841"/>
      <c r="L53" s="841"/>
      <c r="M53" s="841"/>
      <c r="N53" s="841"/>
      <c r="O53" s="841"/>
      <c r="P53" s="842"/>
      <c r="Q53" s="918"/>
      <c r="R53" s="919"/>
      <c r="S53" s="919"/>
      <c r="T53" s="919"/>
      <c r="U53" s="919"/>
      <c r="V53" s="919"/>
      <c r="W53" s="919"/>
      <c r="X53" s="919"/>
      <c r="Y53" s="919"/>
      <c r="Z53" s="919"/>
      <c r="AA53" s="919"/>
      <c r="AB53" s="919"/>
      <c r="AC53" s="919"/>
      <c r="AD53" s="919"/>
      <c r="AE53" s="920"/>
      <c r="AF53" s="846"/>
      <c r="AG53" s="847"/>
      <c r="AH53" s="847"/>
      <c r="AI53" s="847"/>
      <c r="AJ53" s="848"/>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2">
      <c r="A54" s="262">
        <v>27</v>
      </c>
      <c r="B54" s="840"/>
      <c r="C54" s="841"/>
      <c r="D54" s="841"/>
      <c r="E54" s="841"/>
      <c r="F54" s="841"/>
      <c r="G54" s="841"/>
      <c r="H54" s="841"/>
      <c r="I54" s="841"/>
      <c r="J54" s="841"/>
      <c r="K54" s="841"/>
      <c r="L54" s="841"/>
      <c r="M54" s="841"/>
      <c r="N54" s="841"/>
      <c r="O54" s="841"/>
      <c r="P54" s="842"/>
      <c r="Q54" s="918"/>
      <c r="R54" s="919"/>
      <c r="S54" s="919"/>
      <c r="T54" s="919"/>
      <c r="U54" s="919"/>
      <c r="V54" s="919"/>
      <c r="W54" s="919"/>
      <c r="X54" s="919"/>
      <c r="Y54" s="919"/>
      <c r="Z54" s="919"/>
      <c r="AA54" s="919"/>
      <c r="AB54" s="919"/>
      <c r="AC54" s="919"/>
      <c r="AD54" s="919"/>
      <c r="AE54" s="920"/>
      <c r="AF54" s="846"/>
      <c r="AG54" s="847"/>
      <c r="AH54" s="847"/>
      <c r="AI54" s="847"/>
      <c r="AJ54" s="848"/>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2">
      <c r="A55" s="262">
        <v>28</v>
      </c>
      <c r="B55" s="840"/>
      <c r="C55" s="841"/>
      <c r="D55" s="841"/>
      <c r="E55" s="841"/>
      <c r="F55" s="841"/>
      <c r="G55" s="841"/>
      <c r="H55" s="841"/>
      <c r="I55" s="841"/>
      <c r="J55" s="841"/>
      <c r="K55" s="841"/>
      <c r="L55" s="841"/>
      <c r="M55" s="841"/>
      <c r="N55" s="841"/>
      <c r="O55" s="841"/>
      <c r="P55" s="842"/>
      <c r="Q55" s="918"/>
      <c r="R55" s="919"/>
      <c r="S55" s="919"/>
      <c r="T55" s="919"/>
      <c r="U55" s="919"/>
      <c r="V55" s="919"/>
      <c r="W55" s="919"/>
      <c r="X55" s="919"/>
      <c r="Y55" s="919"/>
      <c r="Z55" s="919"/>
      <c r="AA55" s="919"/>
      <c r="AB55" s="919"/>
      <c r="AC55" s="919"/>
      <c r="AD55" s="919"/>
      <c r="AE55" s="920"/>
      <c r="AF55" s="846"/>
      <c r="AG55" s="847"/>
      <c r="AH55" s="847"/>
      <c r="AI55" s="847"/>
      <c r="AJ55" s="848"/>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2">
      <c r="A56" s="262">
        <v>29</v>
      </c>
      <c r="B56" s="840"/>
      <c r="C56" s="841"/>
      <c r="D56" s="841"/>
      <c r="E56" s="841"/>
      <c r="F56" s="841"/>
      <c r="G56" s="841"/>
      <c r="H56" s="841"/>
      <c r="I56" s="841"/>
      <c r="J56" s="841"/>
      <c r="K56" s="841"/>
      <c r="L56" s="841"/>
      <c r="M56" s="841"/>
      <c r="N56" s="841"/>
      <c r="O56" s="841"/>
      <c r="P56" s="842"/>
      <c r="Q56" s="918"/>
      <c r="R56" s="919"/>
      <c r="S56" s="919"/>
      <c r="T56" s="919"/>
      <c r="U56" s="919"/>
      <c r="V56" s="919"/>
      <c r="W56" s="919"/>
      <c r="X56" s="919"/>
      <c r="Y56" s="919"/>
      <c r="Z56" s="919"/>
      <c r="AA56" s="919"/>
      <c r="AB56" s="919"/>
      <c r="AC56" s="919"/>
      <c r="AD56" s="919"/>
      <c r="AE56" s="920"/>
      <c r="AF56" s="846"/>
      <c r="AG56" s="847"/>
      <c r="AH56" s="847"/>
      <c r="AI56" s="847"/>
      <c r="AJ56" s="848"/>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2">
      <c r="A57" s="262">
        <v>30</v>
      </c>
      <c r="B57" s="840"/>
      <c r="C57" s="841"/>
      <c r="D57" s="841"/>
      <c r="E57" s="841"/>
      <c r="F57" s="841"/>
      <c r="G57" s="841"/>
      <c r="H57" s="841"/>
      <c r="I57" s="841"/>
      <c r="J57" s="841"/>
      <c r="K57" s="841"/>
      <c r="L57" s="841"/>
      <c r="M57" s="841"/>
      <c r="N57" s="841"/>
      <c r="O57" s="841"/>
      <c r="P57" s="842"/>
      <c r="Q57" s="918"/>
      <c r="R57" s="919"/>
      <c r="S57" s="919"/>
      <c r="T57" s="919"/>
      <c r="U57" s="919"/>
      <c r="V57" s="919"/>
      <c r="W57" s="919"/>
      <c r="X57" s="919"/>
      <c r="Y57" s="919"/>
      <c r="Z57" s="919"/>
      <c r="AA57" s="919"/>
      <c r="AB57" s="919"/>
      <c r="AC57" s="919"/>
      <c r="AD57" s="919"/>
      <c r="AE57" s="920"/>
      <c r="AF57" s="846"/>
      <c r="AG57" s="847"/>
      <c r="AH57" s="847"/>
      <c r="AI57" s="847"/>
      <c r="AJ57" s="848"/>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2">
      <c r="A58" s="262">
        <v>31</v>
      </c>
      <c r="B58" s="840"/>
      <c r="C58" s="841"/>
      <c r="D58" s="841"/>
      <c r="E58" s="841"/>
      <c r="F58" s="841"/>
      <c r="G58" s="841"/>
      <c r="H58" s="841"/>
      <c r="I58" s="841"/>
      <c r="J58" s="841"/>
      <c r="K58" s="841"/>
      <c r="L58" s="841"/>
      <c r="M58" s="841"/>
      <c r="N58" s="841"/>
      <c r="O58" s="841"/>
      <c r="P58" s="842"/>
      <c r="Q58" s="918"/>
      <c r="R58" s="919"/>
      <c r="S58" s="919"/>
      <c r="T58" s="919"/>
      <c r="U58" s="919"/>
      <c r="V58" s="919"/>
      <c r="W58" s="919"/>
      <c r="X58" s="919"/>
      <c r="Y58" s="919"/>
      <c r="Z58" s="919"/>
      <c r="AA58" s="919"/>
      <c r="AB58" s="919"/>
      <c r="AC58" s="919"/>
      <c r="AD58" s="919"/>
      <c r="AE58" s="920"/>
      <c r="AF58" s="846"/>
      <c r="AG58" s="847"/>
      <c r="AH58" s="847"/>
      <c r="AI58" s="847"/>
      <c r="AJ58" s="848"/>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2">
      <c r="A59" s="262">
        <v>32</v>
      </c>
      <c r="B59" s="840"/>
      <c r="C59" s="841"/>
      <c r="D59" s="841"/>
      <c r="E59" s="841"/>
      <c r="F59" s="841"/>
      <c r="G59" s="841"/>
      <c r="H59" s="841"/>
      <c r="I59" s="841"/>
      <c r="J59" s="841"/>
      <c r="K59" s="841"/>
      <c r="L59" s="841"/>
      <c r="M59" s="841"/>
      <c r="N59" s="841"/>
      <c r="O59" s="841"/>
      <c r="P59" s="842"/>
      <c r="Q59" s="918"/>
      <c r="R59" s="919"/>
      <c r="S59" s="919"/>
      <c r="T59" s="919"/>
      <c r="U59" s="919"/>
      <c r="V59" s="919"/>
      <c r="W59" s="919"/>
      <c r="X59" s="919"/>
      <c r="Y59" s="919"/>
      <c r="Z59" s="919"/>
      <c r="AA59" s="919"/>
      <c r="AB59" s="919"/>
      <c r="AC59" s="919"/>
      <c r="AD59" s="919"/>
      <c r="AE59" s="920"/>
      <c r="AF59" s="846"/>
      <c r="AG59" s="847"/>
      <c r="AH59" s="847"/>
      <c r="AI59" s="847"/>
      <c r="AJ59" s="848"/>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2">
      <c r="A60" s="262">
        <v>33</v>
      </c>
      <c r="B60" s="840"/>
      <c r="C60" s="841"/>
      <c r="D60" s="841"/>
      <c r="E60" s="841"/>
      <c r="F60" s="841"/>
      <c r="G60" s="841"/>
      <c r="H60" s="841"/>
      <c r="I60" s="841"/>
      <c r="J60" s="841"/>
      <c r="K60" s="841"/>
      <c r="L60" s="841"/>
      <c r="M60" s="841"/>
      <c r="N60" s="841"/>
      <c r="O60" s="841"/>
      <c r="P60" s="842"/>
      <c r="Q60" s="918"/>
      <c r="R60" s="919"/>
      <c r="S60" s="919"/>
      <c r="T60" s="919"/>
      <c r="U60" s="919"/>
      <c r="V60" s="919"/>
      <c r="W60" s="919"/>
      <c r="X60" s="919"/>
      <c r="Y60" s="919"/>
      <c r="Z60" s="919"/>
      <c r="AA60" s="919"/>
      <c r="AB60" s="919"/>
      <c r="AC60" s="919"/>
      <c r="AD60" s="919"/>
      <c r="AE60" s="920"/>
      <c r="AF60" s="846"/>
      <c r="AG60" s="847"/>
      <c r="AH60" s="847"/>
      <c r="AI60" s="847"/>
      <c r="AJ60" s="848"/>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5">
      <c r="A61" s="262">
        <v>34</v>
      </c>
      <c r="B61" s="840"/>
      <c r="C61" s="841"/>
      <c r="D61" s="841"/>
      <c r="E61" s="841"/>
      <c r="F61" s="841"/>
      <c r="G61" s="841"/>
      <c r="H61" s="841"/>
      <c r="I61" s="841"/>
      <c r="J61" s="841"/>
      <c r="K61" s="841"/>
      <c r="L61" s="841"/>
      <c r="M61" s="841"/>
      <c r="N61" s="841"/>
      <c r="O61" s="841"/>
      <c r="P61" s="842"/>
      <c r="Q61" s="918"/>
      <c r="R61" s="919"/>
      <c r="S61" s="919"/>
      <c r="T61" s="919"/>
      <c r="U61" s="919"/>
      <c r="V61" s="919"/>
      <c r="W61" s="919"/>
      <c r="X61" s="919"/>
      <c r="Y61" s="919"/>
      <c r="Z61" s="919"/>
      <c r="AA61" s="919"/>
      <c r="AB61" s="919"/>
      <c r="AC61" s="919"/>
      <c r="AD61" s="919"/>
      <c r="AE61" s="920"/>
      <c r="AF61" s="846"/>
      <c r="AG61" s="847"/>
      <c r="AH61" s="847"/>
      <c r="AI61" s="847"/>
      <c r="AJ61" s="848"/>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2">
      <c r="A62" s="262">
        <v>35</v>
      </c>
      <c r="B62" s="840"/>
      <c r="C62" s="841"/>
      <c r="D62" s="841"/>
      <c r="E62" s="841"/>
      <c r="F62" s="841"/>
      <c r="G62" s="841"/>
      <c r="H62" s="841"/>
      <c r="I62" s="841"/>
      <c r="J62" s="841"/>
      <c r="K62" s="841"/>
      <c r="L62" s="841"/>
      <c r="M62" s="841"/>
      <c r="N62" s="841"/>
      <c r="O62" s="841"/>
      <c r="P62" s="842"/>
      <c r="Q62" s="918"/>
      <c r="R62" s="919"/>
      <c r="S62" s="919"/>
      <c r="T62" s="919"/>
      <c r="U62" s="919"/>
      <c r="V62" s="919"/>
      <c r="W62" s="919"/>
      <c r="X62" s="919"/>
      <c r="Y62" s="919"/>
      <c r="Z62" s="919"/>
      <c r="AA62" s="919"/>
      <c r="AB62" s="919"/>
      <c r="AC62" s="919"/>
      <c r="AD62" s="919"/>
      <c r="AE62" s="920"/>
      <c r="AF62" s="846"/>
      <c r="AG62" s="847"/>
      <c r="AH62" s="847"/>
      <c r="AI62" s="847"/>
      <c r="AJ62" s="848"/>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422</v>
      </c>
      <c r="BK62" s="891"/>
      <c r="BL62" s="891"/>
      <c r="BM62" s="891"/>
      <c r="BN62" s="892"/>
      <c r="BO62" s="266"/>
      <c r="BP62" s="266"/>
      <c r="BQ62" s="263">
        <v>56</v>
      </c>
      <c r="BR62" s="264"/>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5">
      <c r="A63" s="265" t="s">
        <v>397</v>
      </c>
      <c r="B63" s="875" t="s">
        <v>423</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606</v>
      </c>
      <c r="AG63" s="927"/>
      <c r="AH63" s="927"/>
      <c r="AI63" s="927"/>
      <c r="AJ63" s="928"/>
      <c r="AK63" s="929"/>
      <c r="AL63" s="924"/>
      <c r="AM63" s="924"/>
      <c r="AN63" s="924"/>
      <c r="AO63" s="924"/>
      <c r="AP63" s="927">
        <v>11903</v>
      </c>
      <c r="AQ63" s="927"/>
      <c r="AR63" s="927"/>
      <c r="AS63" s="927"/>
      <c r="AT63" s="927"/>
      <c r="AU63" s="927">
        <v>7315</v>
      </c>
      <c r="AV63" s="927"/>
      <c r="AW63" s="927"/>
      <c r="AX63" s="927"/>
      <c r="AY63" s="927"/>
      <c r="AZ63" s="931"/>
      <c r="BA63" s="931"/>
      <c r="BB63" s="931"/>
      <c r="BC63" s="931"/>
      <c r="BD63" s="931"/>
      <c r="BE63" s="932"/>
      <c r="BF63" s="932"/>
      <c r="BG63" s="932"/>
      <c r="BH63" s="932"/>
      <c r="BI63" s="933"/>
      <c r="BJ63" s="934" t="s">
        <v>183</v>
      </c>
      <c r="BK63" s="935"/>
      <c r="BL63" s="935"/>
      <c r="BM63" s="935"/>
      <c r="BN63" s="936"/>
      <c r="BO63" s="266"/>
      <c r="BP63" s="266"/>
      <c r="BQ63" s="263">
        <v>57</v>
      </c>
      <c r="BR63" s="264"/>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5">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2">
      <c r="A66" s="825" t="s">
        <v>425</v>
      </c>
      <c r="B66" s="826"/>
      <c r="C66" s="826"/>
      <c r="D66" s="826"/>
      <c r="E66" s="826"/>
      <c r="F66" s="826"/>
      <c r="G66" s="826"/>
      <c r="H66" s="826"/>
      <c r="I66" s="826"/>
      <c r="J66" s="826"/>
      <c r="K66" s="826"/>
      <c r="L66" s="826"/>
      <c r="M66" s="826"/>
      <c r="N66" s="826"/>
      <c r="O66" s="826"/>
      <c r="P66" s="827"/>
      <c r="Q66" s="802" t="s">
        <v>426</v>
      </c>
      <c r="R66" s="803"/>
      <c r="S66" s="803"/>
      <c r="T66" s="803"/>
      <c r="U66" s="804"/>
      <c r="V66" s="802" t="s">
        <v>427</v>
      </c>
      <c r="W66" s="803"/>
      <c r="X66" s="803"/>
      <c r="Y66" s="803"/>
      <c r="Z66" s="804"/>
      <c r="AA66" s="802" t="s">
        <v>428</v>
      </c>
      <c r="AB66" s="803"/>
      <c r="AC66" s="803"/>
      <c r="AD66" s="803"/>
      <c r="AE66" s="804"/>
      <c r="AF66" s="937" t="s">
        <v>429</v>
      </c>
      <c r="AG66" s="898"/>
      <c r="AH66" s="898"/>
      <c r="AI66" s="898"/>
      <c r="AJ66" s="938"/>
      <c r="AK66" s="802" t="s">
        <v>430</v>
      </c>
      <c r="AL66" s="826"/>
      <c r="AM66" s="826"/>
      <c r="AN66" s="826"/>
      <c r="AO66" s="827"/>
      <c r="AP66" s="802" t="s">
        <v>431</v>
      </c>
      <c r="AQ66" s="803"/>
      <c r="AR66" s="803"/>
      <c r="AS66" s="803"/>
      <c r="AT66" s="804"/>
      <c r="AU66" s="802" t="s">
        <v>432</v>
      </c>
      <c r="AV66" s="803"/>
      <c r="AW66" s="803"/>
      <c r="AX66" s="803"/>
      <c r="AY66" s="804"/>
      <c r="AZ66" s="802" t="s">
        <v>384</v>
      </c>
      <c r="BA66" s="803"/>
      <c r="BB66" s="803"/>
      <c r="BC66" s="803"/>
      <c r="BD66" s="814"/>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5">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39"/>
      <c r="AG67" s="901"/>
      <c r="AH67" s="901"/>
      <c r="AI67" s="901"/>
      <c r="AJ67" s="940"/>
      <c r="AK67" s="941"/>
      <c r="AL67" s="829"/>
      <c r="AM67" s="829"/>
      <c r="AN67" s="829"/>
      <c r="AO67" s="830"/>
      <c r="AP67" s="805"/>
      <c r="AQ67" s="806"/>
      <c r="AR67" s="806"/>
      <c r="AS67" s="806"/>
      <c r="AT67" s="807"/>
      <c r="AU67" s="805"/>
      <c r="AV67" s="806"/>
      <c r="AW67" s="806"/>
      <c r="AX67" s="806"/>
      <c r="AY67" s="807"/>
      <c r="AZ67" s="805"/>
      <c r="BA67" s="806"/>
      <c r="BB67" s="806"/>
      <c r="BC67" s="806"/>
      <c r="BD67" s="815"/>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2">
      <c r="A68" s="259">
        <v>1</v>
      </c>
      <c r="B68" s="954" t="s">
        <v>603</v>
      </c>
      <c r="C68" s="955"/>
      <c r="D68" s="955"/>
      <c r="E68" s="955"/>
      <c r="F68" s="955"/>
      <c r="G68" s="955"/>
      <c r="H68" s="955"/>
      <c r="I68" s="955"/>
      <c r="J68" s="955"/>
      <c r="K68" s="955"/>
      <c r="L68" s="955"/>
      <c r="M68" s="955"/>
      <c r="N68" s="955"/>
      <c r="O68" s="955"/>
      <c r="P68" s="956"/>
      <c r="Q68" s="957">
        <v>4635</v>
      </c>
      <c r="R68" s="951"/>
      <c r="S68" s="951"/>
      <c r="T68" s="951"/>
      <c r="U68" s="951"/>
      <c r="V68" s="951">
        <v>4629</v>
      </c>
      <c r="W68" s="951"/>
      <c r="X68" s="951"/>
      <c r="Y68" s="951"/>
      <c r="Z68" s="951"/>
      <c r="AA68" s="951">
        <v>6</v>
      </c>
      <c r="AB68" s="951"/>
      <c r="AC68" s="951"/>
      <c r="AD68" s="951"/>
      <c r="AE68" s="951"/>
      <c r="AF68" s="951">
        <v>6</v>
      </c>
      <c r="AG68" s="951"/>
      <c r="AH68" s="951"/>
      <c r="AI68" s="951"/>
      <c r="AJ68" s="951"/>
      <c r="AK68" s="951">
        <v>62</v>
      </c>
      <c r="AL68" s="951"/>
      <c r="AM68" s="951"/>
      <c r="AN68" s="951"/>
      <c r="AO68" s="951"/>
      <c r="AP68" s="951" t="s">
        <v>602</v>
      </c>
      <c r="AQ68" s="951"/>
      <c r="AR68" s="951"/>
      <c r="AS68" s="951"/>
      <c r="AT68" s="951"/>
      <c r="AU68" s="951" t="s">
        <v>602</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2">
      <c r="A69" s="262">
        <v>2</v>
      </c>
      <c r="B69" s="958" t="s">
        <v>604</v>
      </c>
      <c r="C69" s="959"/>
      <c r="D69" s="959"/>
      <c r="E69" s="959"/>
      <c r="F69" s="959"/>
      <c r="G69" s="959"/>
      <c r="H69" s="959"/>
      <c r="I69" s="959"/>
      <c r="J69" s="959"/>
      <c r="K69" s="959"/>
      <c r="L69" s="959"/>
      <c r="M69" s="959"/>
      <c r="N69" s="959"/>
      <c r="O69" s="959"/>
      <c r="P69" s="960"/>
      <c r="Q69" s="961">
        <v>921</v>
      </c>
      <c r="R69" s="916"/>
      <c r="S69" s="916"/>
      <c r="T69" s="916"/>
      <c r="U69" s="916"/>
      <c r="V69" s="916">
        <v>884</v>
      </c>
      <c r="W69" s="916"/>
      <c r="X69" s="916"/>
      <c r="Y69" s="916"/>
      <c r="Z69" s="916"/>
      <c r="AA69" s="916">
        <v>37</v>
      </c>
      <c r="AB69" s="916"/>
      <c r="AC69" s="916"/>
      <c r="AD69" s="916"/>
      <c r="AE69" s="916"/>
      <c r="AF69" s="916">
        <v>36</v>
      </c>
      <c r="AG69" s="916"/>
      <c r="AH69" s="916"/>
      <c r="AI69" s="916"/>
      <c r="AJ69" s="916"/>
      <c r="AK69" s="916">
        <v>9</v>
      </c>
      <c r="AL69" s="916"/>
      <c r="AM69" s="916"/>
      <c r="AN69" s="916"/>
      <c r="AO69" s="916"/>
      <c r="AP69" s="916">
        <v>4048</v>
      </c>
      <c r="AQ69" s="916"/>
      <c r="AR69" s="916"/>
      <c r="AS69" s="916"/>
      <c r="AT69" s="916"/>
      <c r="AU69" s="916">
        <v>198</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2">
      <c r="A70" s="262">
        <v>3</v>
      </c>
      <c r="B70" s="958" t="s">
        <v>605</v>
      </c>
      <c r="C70" s="959"/>
      <c r="D70" s="959"/>
      <c r="E70" s="959"/>
      <c r="F70" s="959"/>
      <c r="G70" s="959"/>
      <c r="H70" s="959"/>
      <c r="I70" s="959"/>
      <c r="J70" s="959"/>
      <c r="K70" s="959"/>
      <c r="L70" s="959"/>
      <c r="M70" s="959"/>
      <c r="N70" s="959"/>
      <c r="O70" s="959"/>
      <c r="P70" s="960"/>
      <c r="Q70" s="961">
        <v>56</v>
      </c>
      <c r="R70" s="916"/>
      <c r="S70" s="916"/>
      <c r="T70" s="916"/>
      <c r="U70" s="916"/>
      <c r="V70" s="916">
        <v>54</v>
      </c>
      <c r="W70" s="916"/>
      <c r="X70" s="916"/>
      <c r="Y70" s="916"/>
      <c r="Z70" s="916"/>
      <c r="AA70" s="916">
        <v>2</v>
      </c>
      <c r="AB70" s="916"/>
      <c r="AC70" s="916"/>
      <c r="AD70" s="916"/>
      <c r="AE70" s="916"/>
      <c r="AF70" s="916">
        <v>3</v>
      </c>
      <c r="AG70" s="916"/>
      <c r="AH70" s="916"/>
      <c r="AI70" s="916"/>
      <c r="AJ70" s="916"/>
      <c r="AK70" s="916">
        <v>3</v>
      </c>
      <c r="AL70" s="916"/>
      <c r="AM70" s="916"/>
      <c r="AN70" s="916"/>
      <c r="AO70" s="916"/>
      <c r="AP70" s="916" t="s">
        <v>602</v>
      </c>
      <c r="AQ70" s="916"/>
      <c r="AR70" s="916"/>
      <c r="AS70" s="916"/>
      <c r="AT70" s="916"/>
      <c r="AU70" s="916" t="s">
        <v>602</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2">
      <c r="A71" s="262">
        <v>4</v>
      </c>
      <c r="B71" s="958" t="s">
        <v>606</v>
      </c>
      <c r="C71" s="959"/>
      <c r="D71" s="959"/>
      <c r="E71" s="959"/>
      <c r="F71" s="959"/>
      <c r="G71" s="959"/>
      <c r="H71" s="959"/>
      <c r="I71" s="959"/>
      <c r="J71" s="959"/>
      <c r="K71" s="959"/>
      <c r="L71" s="959"/>
      <c r="M71" s="959"/>
      <c r="N71" s="959"/>
      <c r="O71" s="959"/>
      <c r="P71" s="960"/>
      <c r="Q71" s="961">
        <v>1377</v>
      </c>
      <c r="R71" s="916"/>
      <c r="S71" s="916"/>
      <c r="T71" s="916"/>
      <c r="U71" s="916"/>
      <c r="V71" s="916">
        <v>1335</v>
      </c>
      <c r="W71" s="916"/>
      <c r="X71" s="916"/>
      <c r="Y71" s="916"/>
      <c r="Z71" s="916"/>
      <c r="AA71" s="916">
        <v>42</v>
      </c>
      <c r="AB71" s="916"/>
      <c r="AC71" s="916"/>
      <c r="AD71" s="916"/>
      <c r="AE71" s="916"/>
      <c r="AF71" s="916">
        <v>42</v>
      </c>
      <c r="AG71" s="916"/>
      <c r="AH71" s="916"/>
      <c r="AI71" s="916"/>
      <c r="AJ71" s="916"/>
      <c r="AK71" s="916">
        <v>1</v>
      </c>
      <c r="AL71" s="916"/>
      <c r="AM71" s="916"/>
      <c r="AN71" s="916"/>
      <c r="AO71" s="916"/>
      <c r="AP71" s="916">
        <v>2050</v>
      </c>
      <c r="AQ71" s="916"/>
      <c r="AR71" s="916"/>
      <c r="AS71" s="916"/>
      <c r="AT71" s="916"/>
      <c r="AU71" s="916">
        <v>295</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2">
      <c r="A72" s="262">
        <v>5</v>
      </c>
      <c r="B72" s="958" t="s">
        <v>607</v>
      </c>
      <c r="C72" s="959"/>
      <c r="D72" s="959"/>
      <c r="E72" s="959"/>
      <c r="F72" s="959"/>
      <c r="G72" s="959"/>
      <c r="H72" s="959"/>
      <c r="I72" s="959"/>
      <c r="J72" s="959"/>
      <c r="K72" s="959"/>
      <c r="L72" s="959"/>
      <c r="M72" s="959"/>
      <c r="N72" s="959"/>
      <c r="O72" s="959"/>
      <c r="P72" s="960"/>
      <c r="Q72" s="961">
        <v>10</v>
      </c>
      <c r="R72" s="916"/>
      <c r="S72" s="916"/>
      <c r="T72" s="916"/>
      <c r="U72" s="916"/>
      <c r="V72" s="916">
        <v>9</v>
      </c>
      <c r="W72" s="916"/>
      <c r="X72" s="916"/>
      <c r="Y72" s="916"/>
      <c r="Z72" s="916"/>
      <c r="AA72" s="916">
        <v>1</v>
      </c>
      <c r="AB72" s="916"/>
      <c r="AC72" s="916"/>
      <c r="AD72" s="916"/>
      <c r="AE72" s="916"/>
      <c r="AF72" s="916">
        <v>1</v>
      </c>
      <c r="AG72" s="916"/>
      <c r="AH72" s="916"/>
      <c r="AI72" s="916"/>
      <c r="AJ72" s="916"/>
      <c r="AK72" s="916" t="s">
        <v>602</v>
      </c>
      <c r="AL72" s="916"/>
      <c r="AM72" s="916"/>
      <c r="AN72" s="916"/>
      <c r="AO72" s="916"/>
      <c r="AP72" s="916" t="s">
        <v>602</v>
      </c>
      <c r="AQ72" s="916"/>
      <c r="AR72" s="916"/>
      <c r="AS72" s="916"/>
      <c r="AT72" s="916"/>
      <c r="AU72" s="916" t="s">
        <v>602</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2">
      <c r="A73" s="262">
        <v>6</v>
      </c>
      <c r="B73" s="958" t="s">
        <v>608</v>
      </c>
      <c r="C73" s="959"/>
      <c r="D73" s="959"/>
      <c r="E73" s="959"/>
      <c r="F73" s="959"/>
      <c r="G73" s="959"/>
      <c r="H73" s="959"/>
      <c r="I73" s="959"/>
      <c r="J73" s="959"/>
      <c r="K73" s="959"/>
      <c r="L73" s="959"/>
      <c r="M73" s="959"/>
      <c r="N73" s="959"/>
      <c r="O73" s="959"/>
      <c r="P73" s="960"/>
      <c r="Q73" s="961">
        <v>36</v>
      </c>
      <c r="R73" s="916"/>
      <c r="S73" s="916"/>
      <c r="T73" s="916"/>
      <c r="U73" s="916"/>
      <c r="V73" s="916">
        <v>33</v>
      </c>
      <c r="W73" s="916"/>
      <c r="X73" s="916"/>
      <c r="Y73" s="916"/>
      <c r="Z73" s="916"/>
      <c r="AA73" s="916">
        <v>3</v>
      </c>
      <c r="AB73" s="916"/>
      <c r="AC73" s="916"/>
      <c r="AD73" s="916"/>
      <c r="AE73" s="916"/>
      <c r="AF73" s="916">
        <v>3</v>
      </c>
      <c r="AG73" s="916"/>
      <c r="AH73" s="916"/>
      <c r="AI73" s="916"/>
      <c r="AJ73" s="916"/>
      <c r="AK73" s="916">
        <v>0</v>
      </c>
      <c r="AL73" s="916"/>
      <c r="AM73" s="916"/>
      <c r="AN73" s="916"/>
      <c r="AO73" s="916"/>
      <c r="AP73" s="916" t="s">
        <v>602</v>
      </c>
      <c r="AQ73" s="916"/>
      <c r="AR73" s="916"/>
      <c r="AS73" s="916"/>
      <c r="AT73" s="916"/>
      <c r="AU73" s="916" t="s">
        <v>602</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2">
      <c r="A74" s="262">
        <v>7</v>
      </c>
      <c r="B74" s="958" t="s">
        <v>609</v>
      </c>
      <c r="C74" s="959"/>
      <c r="D74" s="959"/>
      <c r="E74" s="959"/>
      <c r="F74" s="959"/>
      <c r="G74" s="959"/>
      <c r="H74" s="959"/>
      <c r="I74" s="959"/>
      <c r="J74" s="959"/>
      <c r="K74" s="959"/>
      <c r="L74" s="959"/>
      <c r="M74" s="959"/>
      <c r="N74" s="959"/>
      <c r="O74" s="959"/>
      <c r="P74" s="960"/>
      <c r="Q74" s="961">
        <v>52</v>
      </c>
      <c r="R74" s="916"/>
      <c r="S74" s="916"/>
      <c r="T74" s="916"/>
      <c r="U74" s="916"/>
      <c r="V74" s="916">
        <v>50</v>
      </c>
      <c r="W74" s="916"/>
      <c r="X74" s="916"/>
      <c r="Y74" s="916"/>
      <c r="Z74" s="916"/>
      <c r="AA74" s="916">
        <v>2</v>
      </c>
      <c r="AB74" s="916"/>
      <c r="AC74" s="916"/>
      <c r="AD74" s="916"/>
      <c r="AE74" s="916"/>
      <c r="AF74" s="916">
        <v>2</v>
      </c>
      <c r="AG74" s="916"/>
      <c r="AH74" s="916"/>
      <c r="AI74" s="916"/>
      <c r="AJ74" s="916"/>
      <c r="AK74" s="916">
        <v>3</v>
      </c>
      <c r="AL74" s="916"/>
      <c r="AM74" s="916"/>
      <c r="AN74" s="916"/>
      <c r="AO74" s="916"/>
      <c r="AP74" s="916">
        <v>12</v>
      </c>
      <c r="AQ74" s="916"/>
      <c r="AR74" s="916"/>
      <c r="AS74" s="916"/>
      <c r="AT74" s="916"/>
      <c r="AU74" s="916">
        <v>3</v>
      </c>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2">
      <c r="A75" s="262">
        <v>8</v>
      </c>
      <c r="B75" s="958" t="s">
        <v>610</v>
      </c>
      <c r="C75" s="959"/>
      <c r="D75" s="959"/>
      <c r="E75" s="959"/>
      <c r="F75" s="959"/>
      <c r="G75" s="959"/>
      <c r="H75" s="959"/>
      <c r="I75" s="959"/>
      <c r="J75" s="959"/>
      <c r="K75" s="959"/>
      <c r="L75" s="959"/>
      <c r="M75" s="959"/>
      <c r="N75" s="959"/>
      <c r="O75" s="959"/>
      <c r="P75" s="960"/>
      <c r="Q75" s="964">
        <v>295</v>
      </c>
      <c r="R75" s="965"/>
      <c r="S75" s="965"/>
      <c r="T75" s="965"/>
      <c r="U75" s="915"/>
      <c r="V75" s="966">
        <v>288</v>
      </c>
      <c r="W75" s="965"/>
      <c r="X75" s="965"/>
      <c r="Y75" s="965"/>
      <c r="Z75" s="915"/>
      <c r="AA75" s="966">
        <v>7</v>
      </c>
      <c r="AB75" s="965"/>
      <c r="AC75" s="965"/>
      <c r="AD75" s="965"/>
      <c r="AE75" s="915"/>
      <c r="AF75" s="966">
        <v>7</v>
      </c>
      <c r="AG75" s="965"/>
      <c r="AH75" s="965"/>
      <c r="AI75" s="965"/>
      <c r="AJ75" s="915"/>
      <c r="AK75" s="966">
        <v>51</v>
      </c>
      <c r="AL75" s="965"/>
      <c r="AM75" s="965"/>
      <c r="AN75" s="965"/>
      <c r="AO75" s="915"/>
      <c r="AP75" s="966" t="s">
        <v>602</v>
      </c>
      <c r="AQ75" s="965"/>
      <c r="AR75" s="965"/>
      <c r="AS75" s="965"/>
      <c r="AT75" s="915"/>
      <c r="AU75" s="966" t="s">
        <v>602</v>
      </c>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2">
      <c r="A76" s="262">
        <v>9</v>
      </c>
      <c r="B76" s="958" t="s">
        <v>611</v>
      </c>
      <c r="C76" s="959"/>
      <c r="D76" s="959"/>
      <c r="E76" s="959"/>
      <c r="F76" s="959"/>
      <c r="G76" s="959"/>
      <c r="H76" s="959"/>
      <c r="I76" s="959"/>
      <c r="J76" s="959"/>
      <c r="K76" s="959"/>
      <c r="L76" s="959"/>
      <c r="M76" s="959"/>
      <c r="N76" s="959"/>
      <c r="O76" s="959"/>
      <c r="P76" s="960"/>
      <c r="Q76" s="964">
        <v>26</v>
      </c>
      <c r="R76" s="965"/>
      <c r="S76" s="965"/>
      <c r="T76" s="965"/>
      <c r="U76" s="915"/>
      <c r="V76" s="966">
        <v>23</v>
      </c>
      <c r="W76" s="965"/>
      <c r="X76" s="965"/>
      <c r="Y76" s="965"/>
      <c r="Z76" s="915"/>
      <c r="AA76" s="966">
        <v>3</v>
      </c>
      <c r="AB76" s="965"/>
      <c r="AC76" s="965"/>
      <c r="AD76" s="965"/>
      <c r="AE76" s="915"/>
      <c r="AF76" s="966">
        <v>2</v>
      </c>
      <c r="AG76" s="965"/>
      <c r="AH76" s="965"/>
      <c r="AI76" s="965"/>
      <c r="AJ76" s="915"/>
      <c r="AK76" s="966" t="s">
        <v>602</v>
      </c>
      <c r="AL76" s="965"/>
      <c r="AM76" s="965"/>
      <c r="AN76" s="965"/>
      <c r="AO76" s="915"/>
      <c r="AP76" s="966" t="s">
        <v>602</v>
      </c>
      <c r="AQ76" s="965"/>
      <c r="AR76" s="965"/>
      <c r="AS76" s="965"/>
      <c r="AT76" s="915"/>
      <c r="AU76" s="966" t="s">
        <v>602</v>
      </c>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2">
      <c r="A77" s="262">
        <v>10</v>
      </c>
      <c r="B77" s="958" t="s">
        <v>612</v>
      </c>
      <c r="C77" s="959"/>
      <c r="D77" s="959"/>
      <c r="E77" s="959"/>
      <c r="F77" s="959"/>
      <c r="G77" s="959"/>
      <c r="H77" s="959"/>
      <c r="I77" s="959"/>
      <c r="J77" s="959"/>
      <c r="K77" s="959"/>
      <c r="L77" s="959"/>
      <c r="M77" s="959"/>
      <c r="N77" s="959"/>
      <c r="O77" s="959"/>
      <c r="P77" s="960"/>
      <c r="Q77" s="964">
        <v>270</v>
      </c>
      <c r="R77" s="965"/>
      <c r="S77" s="965"/>
      <c r="T77" s="965"/>
      <c r="U77" s="915"/>
      <c r="V77" s="966">
        <v>258</v>
      </c>
      <c r="W77" s="965"/>
      <c r="X77" s="965"/>
      <c r="Y77" s="965"/>
      <c r="Z77" s="915"/>
      <c r="AA77" s="966">
        <v>12</v>
      </c>
      <c r="AB77" s="965"/>
      <c r="AC77" s="965"/>
      <c r="AD77" s="965"/>
      <c r="AE77" s="915"/>
      <c r="AF77" s="966">
        <v>12</v>
      </c>
      <c r="AG77" s="965"/>
      <c r="AH77" s="965"/>
      <c r="AI77" s="965"/>
      <c r="AJ77" s="915"/>
      <c r="AK77" s="966">
        <v>14</v>
      </c>
      <c r="AL77" s="965"/>
      <c r="AM77" s="965"/>
      <c r="AN77" s="965"/>
      <c r="AO77" s="915"/>
      <c r="AP77" s="966" t="s">
        <v>602</v>
      </c>
      <c r="AQ77" s="965"/>
      <c r="AR77" s="965"/>
      <c r="AS77" s="965"/>
      <c r="AT77" s="915"/>
      <c r="AU77" s="966" t="s">
        <v>602</v>
      </c>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2">
      <c r="A78" s="262">
        <v>11</v>
      </c>
      <c r="B78" s="958" t="s">
        <v>613</v>
      </c>
      <c r="C78" s="959"/>
      <c r="D78" s="959"/>
      <c r="E78" s="959"/>
      <c r="F78" s="959"/>
      <c r="G78" s="959"/>
      <c r="H78" s="959"/>
      <c r="I78" s="959"/>
      <c r="J78" s="959"/>
      <c r="K78" s="959"/>
      <c r="L78" s="959"/>
      <c r="M78" s="959"/>
      <c r="N78" s="959"/>
      <c r="O78" s="959"/>
      <c r="P78" s="960"/>
      <c r="Q78" s="961">
        <v>181</v>
      </c>
      <c r="R78" s="916"/>
      <c r="S78" s="916"/>
      <c r="T78" s="916"/>
      <c r="U78" s="916"/>
      <c r="V78" s="916">
        <v>175</v>
      </c>
      <c r="W78" s="916"/>
      <c r="X78" s="916"/>
      <c r="Y78" s="916"/>
      <c r="Z78" s="916"/>
      <c r="AA78" s="916">
        <v>6</v>
      </c>
      <c r="AB78" s="916"/>
      <c r="AC78" s="916"/>
      <c r="AD78" s="916"/>
      <c r="AE78" s="916"/>
      <c r="AF78" s="916">
        <v>7</v>
      </c>
      <c r="AG78" s="916"/>
      <c r="AH78" s="916"/>
      <c r="AI78" s="916"/>
      <c r="AJ78" s="916"/>
      <c r="AK78" s="916" t="s">
        <v>602</v>
      </c>
      <c r="AL78" s="916"/>
      <c r="AM78" s="916"/>
      <c r="AN78" s="916"/>
      <c r="AO78" s="916"/>
      <c r="AP78" s="916" t="s">
        <v>602</v>
      </c>
      <c r="AQ78" s="916"/>
      <c r="AR78" s="916"/>
      <c r="AS78" s="916"/>
      <c r="AT78" s="916"/>
      <c r="AU78" s="916" t="s">
        <v>602</v>
      </c>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2">
      <c r="A79" s="262">
        <v>12</v>
      </c>
      <c r="B79" s="958" t="s">
        <v>614</v>
      </c>
      <c r="C79" s="959"/>
      <c r="D79" s="959"/>
      <c r="E79" s="959"/>
      <c r="F79" s="959"/>
      <c r="G79" s="959"/>
      <c r="H79" s="959"/>
      <c r="I79" s="959"/>
      <c r="J79" s="959"/>
      <c r="K79" s="959"/>
      <c r="L79" s="959"/>
      <c r="M79" s="959"/>
      <c r="N79" s="959"/>
      <c r="O79" s="959"/>
      <c r="P79" s="960"/>
      <c r="Q79" s="961">
        <v>51</v>
      </c>
      <c r="R79" s="916"/>
      <c r="S79" s="916"/>
      <c r="T79" s="916"/>
      <c r="U79" s="916"/>
      <c r="V79" s="916">
        <v>48</v>
      </c>
      <c r="W79" s="916"/>
      <c r="X79" s="916"/>
      <c r="Y79" s="916"/>
      <c r="Z79" s="916"/>
      <c r="AA79" s="916">
        <v>3</v>
      </c>
      <c r="AB79" s="916"/>
      <c r="AC79" s="916"/>
      <c r="AD79" s="916"/>
      <c r="AE79" s="916"/>
      <c r="AF79" s="916">
        <v>3</v>
      </c>
      <c r="AG79" s="916"/>
      <c r="AH79" s="916"/>
      <c r="AI79" s="916"/>
      <c r="AJ79" s="916"/>
      <c r="AK79" s="916" t="s">
        <v>602</v>
      </c>
      <c r="AL79" s="916"/>
      <c r="AM79" s="916"/>
      <c r="AN79" s="916"/>
      <c r="AO79" s="916"/>
      <c r="AP79" s="916" t="s">
        <v>602</v>
      </c>
      <c r="AQ79" s="916"/>
      <c r="AR79" s="916"/>
      <c r="AS79" s="916"/>
      <c r="AT79" s="916"/>
      <c r="AU79" s="916" t="s">
        <v>602</v>
      </c>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2">
      <c r="A80" s="262">
        <v>13</v>
      </c>
      <c r="B80" s="958" t="s">
        <v>615</v>
      </c>
      <c r="C80" s="959"/>
      <c r="D80" s="959"/>
      <c r="E80" s="959"/>
      <c r="F80" s="959"/>
      <c r="G80" s="959"/>
      <c r="H80" s="959"/>
      <c r="I80" s="959"/>
      <c r="J80" s="959"/>
      <c r="K80" s="959"/>
      <c r="L80" s="959"/>
      <c r="M80" s="959"/>
      <c r="N80" s="959"/>
      <c r="O80" s="959"/>
      <c r="P80" s="960"/>
      <c r="Q80" s="961">
        <v>2</v>
      </c>
      <c r="R80" s="916"/>
      <c r="S80" s="916"/>
      <c r="T80" s="916"/>
      <c r="U80" s="916"/>
      <c r="V80" s="916">
        <v>2</v>
      </c>
      <c r="W80" s="916"/>
      <c r="X80" s="916"/>
      <c r="Y80" s="916"/>
      <c r="Z80" s="916"/>
      <c r="AA80" s="916" t="s">
        <v>602</v>
      </c>
      <c r="AB80" s="916"/>
      <c r="AC80" s="916"/>
      <c r="AD80" s="916"/>
      <c r="AE80" s="916"/>
      <c r="AF80" s="916" t="s">
        <v>533</v>
      </c>
      <c r="AG80" s="916"/>
      <c r="AH80" s="916"/>
      <c r="AI80" s="916"/>
      <c r="AJ80" s="916"/>
      <c r="AK80" s="916" t="s">
        <v>602</v>
      </c>
      <c r="AL80" s="916"/>
      <c r="AM80" s="916"/>
      <c r="AN80" s="916"/>
      <c r="AO80" s="916"/>
      <c r="AP80" s="916" t="s">
        <v>602</v>
      </c>
      <c r="AQ80" s="916"/>
      <c r="AR80" s="916"/>
      <c r="AS80" s="916"/>
      <c r="AT80" s="916"/>
      <c r="AU80" s="916" t="s">
        <v>602</v>
      </c>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2">
      <c r="A81" s="262">
        <v>14</v>
      </c>
      <c r="B81" s="958" t="s">
        <v>616</v>
      </c>
      <c r="C81" s="959"/>
      <c r="D81" s="959"/>
      <c r="E81" s="959"/>
      <c r="F81" s="959"/>
      <c r="G81" s="959"/>
      <c r="H81" s="959"/>
      <c r="I81" s="959"/>
      <c r="J81" s="959"/>
      <c r="K81" s="959"/>
      <c r="L81" s="959"/>
      <c r="M81" s="959"/>
      <c r="N81" s="959"/>
      <c r="O81" s="959"/>
      <c r="P81" s="960"/>
      <c r="Q81" s="961">
        <v>3616</v>
      </c>
      <c r="R81" s="916"/>
      <c r="S81" s="916"/>
      <c r="T81" s="916"/>
      <c r="U81" s="916"/>
      <c r="V81" s="916">
        <v>3559</v>
      </c>
      <c r="W81" s="916"/>
      <c r="X81" s="916"/>
      <c r="Y81" s="916"/>
      <c r="Z81" s="916"/>
      <c r="AA81" s="916">
        <v>57</v>
      </c>
      <c r="AB81" s="916"/>
      <c r="AC81" s="916"/>
      <c r="AD81" s="916"/>
      <c r="AE81" s="916"/>
      <c r="AF81" s="916">
        <v>57</v>
      </c>
      <c r="AG81" s="916"/>
      <c r="AH81" s="916"/>
      <c r="AI81" s="916"/>
      <c r="AJ81" s="916"/>
      <c r="AK81" s="916">
        <v>88</v>
      </c>
      <c r="AL81" s="916"/>
      <c r="AM81" s="916"/>
      <c r="AN81" s="916"/>
      <c r="AO81" s="916"/>
      <c r="AP81" s="916">
        <v>1357</v>
      </c>
      <c r="AQ81" s="916"/>
      <c r="AR81" s="916"/>
      <c r="AS81" s="916"/>
      <c r="AT81" s="916"/>
      <c r="AU81" s="916">
        <v>172</v>
      </c>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2">
      <c r="A82" s="262">
        <v>15</v>
      </c>
      <c r="B82" s="958" t="s">
        <v>617</v>
      </c>
      <c r="C82" s="959"/>
      <c r="D82" s="959"/>
      <c r="E82" s="959"/>
      <c r="F82" s="959"/>
      <c r="G82" s="959"/>
      <c r="H82" s="959"/>
      <c r="I82" s="959"/>
      <c r="J82" s="959"/>
      <c r="K82" s="959"/>
      <c r="L82" s="959"/>
      <c r="M82" s="959"/>
      <c r="N82" s="959"/>
      <c r="O82" s="959"/>
      <c r="P82" s="960"/>
      <c r="Q82" s="961">
        <v>0</v>
      </c>
      <c r="R82" s="916"/>
      <c r="S82" s="916"/>
      <c r="T82" s="916"/>
      <c r="U82" s="916"/>
      <c r="V82" s="916">
        <v>0</v>
      </c>
      <c r="W82" s="916"/>
      <c r="X82" s="916"/>
      <c r="Y82" s="916"/>
      <c r="Z82" s="916"/>
      <c r="AA82" s="916" t="s">
        <v>602</v>
      </c>
      <c r="AB82" s="916"/>
      <c r="AC82" s="916"/>
      <c r="AD82" s="916"/>
      <c r="AE82" s="916"/>
      <c r="AF82" s="916" t="s">
        <v>533</v>
      </c>
      <c r="AG82" s="916"/>
      <c r="AH82" s="916"/>
      <c r="AI82" s="916"/>
      <c r="AJ82" s="916"/>
      <c r="AK82" s="916" t="s">
        <v>602</v>
      </c>
      <c r="AL82" s="916"/>
      <c r="AM82" s="916"/>
      <c r="AN82" s="916"/>
      <c r="AO82" s="916"/>
      <c r="AP82" s="916" t="s">
        <v>602</v>
      </c>
      <c r="AQ82" s="916"/>
      <c r="AR82" s="916"/>
      <c r="AS82" s="916"/>
      <c r="AT82" s="916"/>
      <c r="AU82" s="916" t="s">
        <v>602</v>
      </c>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2">
      <c r="A83" s="262">
        <v>16</v>
      </c>
      <c r="B83" s="958" t="s">
        <v>618</v>
      </c>
      <c r="C83" s="959"/>
      <c r="D83" s="959"/>
      <c r="E83" s="959"/>
      <c r="F83" s="959"/>
      <c r="G83" s="959"/>
      <c r="H83" s="959"/>
      <c r="I83" s="959"/>
      <c r="J83" s="959"/>
      <c r="K83" s="959"/>
      <c r="L83" s="959"/>
      <c r="M83" s="959"/>
      <c r="N83" s="959"/>
      <c r="O83" s="959"/>
      <c r="P83" s="960"/>
      <c r="Q83" s="961">
        <v>18</v>
      </c>
      <c r="R83" s="916"/>
      <c r="S83" s="916"/>
      <c r="T83" s="916"/>
      <c r="U83" s="916"/>
      <c r="V83" s="916">
        <v>18</v>
      </c>
      <c r="W83" s="916"/>
      <c r="X83" s="916"/>
      <c r="Y83" s="916"/>
      <c r="Z83" s="916"/>
      <c r="AA83" s="916">
        <v>0</v>
      </c>
      <c r="AB83" s="916"/>
      <c r="AC83" s="916"/>
      <c r="AD83" s="916"/>
      <c r="AE83" s="916"/>
      <c r="AF83" s="916">
        <v>0</v>
      </c>
      <c r="AG83" s="916"/>
      <c r="AH83" s="916"/>
      <c r="AI83" s="916"/>
      <c r="AJ83" s="916"/>
      <c r="AK83" s="916" t="s">
        <v>602</v>
      </c>
      <c r="AL83" s="916"/>
      <c r="AM83" s="916"/>
      <c r="AN83" s="916"/>
      <c r="AO83" s="916"/>
      <c r="AP83" s="916" t="s">
        <v>602</v>
      </c>
      <c r="AQ83" s="916"/>
      <c r="AR83" s="916"/>
      <c r="AS83" s="916"/>
      <c r="AT83" s="916"/>
      <c r="AU83" s="916" t="s">
        <v>602</v>
      </c>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2">
      <c r="A84" s="262">
        <v>17</v>
      </c>
      <c r="B84" s="958" t="s">
        <v>619</v>
      </c>
      <c r="C84" s="959"/>
      <c r="D84" s="959"/>
      <c r="E84" s="959"/>
      <c r="F84" s="959"/>
      <c r="G84" s="959"/>
      <c r="H84" s="959"/>
      <c r="I84" s="959"/>
      <c r="J84" s="959"/>
      <c r="K84" s="959"/>
      <c r="L84" s="959"/>
      <c r="M84" s="959"/>
      <c r="N84" s="959"/>
      <c r="O84" s="959"/>
      <c r="P84" s="960"/>
      <c r="Q84" s="961">
        <v>155</v>
      </c>
      <c r="R84" s="916"/>
      <c r="S84" s="916"/>
      <c r="T84" s="916"/>
      <c r="U84" s="916"/>
      <c r="V84" s="916">
        <v>130</v>
      </c>
      <c r="W84" s="916"/>
      <c r="X84" s="916"/>
      <c r="Y84" s="916"/>
      <c r="Z84" s="916"/>
      <c r="AA84" s="916">
        <v>25</v>
      </c>
      <c r="AB84" s="916"/>
      <c r="AC84" s="916"/>
      <c r="AD84" s="916"/>
      <c r="AE84" s="916"/>
      <c r="AF84" s="916">
        <v>25</v>
      </c>
      <c r="AG84" s="916"/>
      <c r="AH84" s="916"/>
      <c r="AI84" s="916"/>
      <c r="AJ84" s="916"/>
      <c r="AK84" s="916" t="s">
        <v>602</v>
      </c>
      <c r="AL84" s="916"/>
      <c r="AM84" s="916"/>
      <c r="AN84" s="916"/>
      <c r="AO84" s="916"/>
      <c r="AP84" s="916" t="s">
        <v>602</v>
      </c>
      <c r="AQ84" s="916"/>
      <c r="AR84" s="916"/>
      <c r="AS84" s="916"/>
      <c r="AT84" s="916"/>
      <c r="AU84" s="916" t="s">
        <v>602</v>
      </c>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2">
      <c r="A85" s="262">
        <v>18</v>
      </c>
      <c r="B85" s="958" t="s">
        <v>621</v>
      </c>
      <c r="C85" s="959"/>
      <c r="D85" s="959"/>
      <c r="E85" s="959"/>
      <c r="F85" s="959"/>
      <c r="G85" s="959"/>
      <c r="H85" s="959"/>
      <c r="I85" s="959"/>
      <c r="J85" s="959"/>
      <c r="K85" s="959"/>
      <c r="L85" s="959"/>
      <c r="M85" s="959"/>
      <c r="N85" s="959"/>
      <c r="O85" s="959"/>
      <c r="P85" s="960"/>
      <c r="Q85" s="961">
        <v>558</v>
      </c>
      <c r="R85" s="916"/>
      <c r="S85" s="916"/>
      <c r="T85" s="916"/>
      <c r="U85" s="916"/>
      <c r="V85" s="916">
        <v>540</v>
      </c>
      <c r="W85" s="916"/>
      <c r="X85" s="916"/>
      <c r="Y85" s="916"/>
      <c r="Z85" s="916"/>
      <c r="AA85" s="916">
        <v>18</v>
      </c>
      <c r="AB85" s="916"/>
      <c r="AC85" s="916"/>
      <c r="AD85" s="916"/>
      <c r="AE85" s="916"/>
      <c r="AF85" s="916">
        <v>18</v>
      </c>
      <c r="AG85" s="916"/>
      <c r="AH85" s="916"/>
      <c r="AI85" s="916"/>
      <c r="AJ85" s="916"/>
      <c r="AK85" s="916">
        <v>33</v>
      </c>
      <c r="AL85" s="916"/>
      <c r="AM85" s="916"/>
      <c r="AN85" s="916"/>
      <c r="AO85" s="916"/>
      <c r="AP85" s="916" t="s">
        <v>602</v>
      </c>
      <c r="AQ85" s="916"/>
      <c r="AR85" s="916"/>
      <c r="AS85" s="916"/>
      <c r="AT85" s="916"/>
      <c r="AU85" s="916" t="s">
        <v>602</v>
      </c>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2">
      <c r="A86" s="262">
        <v>19</v>
      </c>
      <c r="B86" s="958" t="s">
        <v>622</v>
      </c>
      <c r="C86" s="959"/>
      <c r="D86" s="959"/>
      <c r="E86" s="959"/>
      <c r="F86" s="959"/>
      <c r="G86" s="959"/>
      <c r="H86" s="959"/>
      <c r="I86" s="959"/>
      <c r="J86" s="959"/>
      <c r="K86" s="959"/>
      <c r="L86" s="959"/>
      <c r="M86" s="959"/>
      <c r="N86" s="959"/>
      <c r="O86" s="959"/>
      <c r="P86" s="960"/>
      <c r="Q86" s="961">
        <v>105567</v>
      </c>
      <c r="R86" s="916"/>
      <c r="S86" s="916"/>
      <c r="T86" s="916"/>
      <c r="U86" s="916"/>
      <c r="V86" s="916">
        <v>104756</v>
      </c>
      <c r="W86" s="916"/>
      <c r="X86" s="916"/>
      <c r="Y86" s="916"/>
      <c r="Z86" s="916"/>
      <c r="AA86" s="916">
        <v>811</v>
      </c>
      <c r="AB86" s="916"/>
      <c r="AC86" s="916"/>
      <c r="AD86" s="916"/>
      <c r="AE86" s="916"/>
      <c r="AF86" s="916">
        <v>811</v>
      </c>
      <c r="AG86" s="916"/>
      <c r="AH86" s="916"/>
      <c r="AI86" s="916"/>
      <c r="AJ86" s="916"/>
      <c r="AK86" s="916">
        <v>353</v>
      </c>
      <c r="AL86" s="916"/>
      <c r="AM86" s="916"/>
      <c r="AN86" s="916"/>
      <c r="AO86" s="916"/>
      <c r="AP86" s="916" t="s">
        <v>602</v>
      </c>
      <c r="AQ86" s="916"/>
      <c r="AR86" s="916"/>
      <c r="AS86" s="916"/>
      <c r="AT86" s="916"/>
      <c r="AU86" s="916" t="s">
        <v>602</v>
      </c>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2">
      <c r="A87" s="270">
        <v>20</v>
      </c>
      <c r="B87" s="967" t="s">
        <v>620</v>
      </c>
      <c r="C87" s="968"/>
      <c r="D87" s="968"/>
      <c r="E87" s="968"/>
      <c r="F87" s="968"/>
      <c r="G87" s="968"/>
      <c r="H87" s="968"/>
      <c r="I87" s="968"/>
      <c r="J87" s="968"/>
      <c r="K87" s="968"/>
      <c r="L87" s="968"/>
      <c r="M87" s="968"/>
      <c r="N87" s="968"/>
      <c r="O87" s="968"/>
      <c r="P87" s="969"/>
      <c r="Q87" s="970">
        <v>14</v>
      </c>
      <c r="R87" s="971"/>
      <c r="S87" s="971"/>
      <c r="T87" s="971"/>
      <c r="U87" s="971"/>
      <c r="V87" s="971">
        <v>8</v>
      </c>
      <c r="W87" s="971"/>
      <c r="X87" s="971"/>
      <c r="Y87" s="971"/>
      <c r="Z87" s="971"/>
      <c r="AA87" s="971">
        <v>6</v>
      </c>
      <c r="AB87" s="971"/>
      <c r="AC87" s="971"/>
      <c r="AD87" s="971"/>
      <c r="AE87" s="971"/>
      <c r="AF87" s="971">
        <v>6</v>
      </c>
      <c r="AG87" s="971"/>
      <c r="AH87" s="971"/>
      <c r="AI87" s="971"/>
      <c r="AJ87" s="971"/>
      <c r="AK87" s="971" t="s">
        <v>602</v>
      </c>
      <c r="AL87" s="971"/>
      <c r="AM87" s="971"/>
      <c r="AN87" s="971"/>
      <c r="AO87" s="971"/>
      <c r="AP87" s="971" t="s">
        <v>602</v>
      </c>
      <c r="AQ87" s="971"/>
      <c r="AR87" s="971"/>
      <c r="AS87" s="971"/>
      <c r="AT87" s="971"/>
      <c r="AU87" s="971" t="s">
        <v>602</v>
      </c>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5">
      <c r="A88" s="265" t="s">
        <v>397</v>
      </c>
      <c r="B88" s="875" t="s">
        <v>433</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1041</v>
      </c>
      <c r="AG88" s="927"/>
      <c r="AH88" s="927"/>
      <c r="AI88" s="927"/>
      <c r="AJ88" s="927"/>
      <c r="AK88" s="924"/>
      <c r="AL88" s="924"/>
      <c r="AM88" s="924"/>
      <c r="AN88" s="924"/>
      <c r="AO88" s="924"/>
      <c r="AP88" s="927">
        <v>7467</v>
      </c>
      <c r="AQ88" s="927"/>
      <c r="AR88" s="927"/>
      <c r="AS88" s="927"/>
      <c r="AT88" s="927"/>
      <c r="AU88" s="927">
        <v>668</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5" t="s">
        <v>434</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30</v>
      </c>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435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436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6" t="s">
        <v>439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2">
      <c r="A109" s="999" t="s">
        <v>441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442</v>
      </c>
      <c r="AB109" s="980"/>
      <c r="AC109" s="980"/>
      <c r="AD109" s="980"/>
      <c r="AE109" s="981"/>
      <c r="AF109" s="979" t="s">
        <v>314</v>
      </c>
      <c r="AG109" s="980"/>
      <c r="AH109" s="980"/>
      <c r="AI109" s="980"/>
      <c r="AJ109" s="981"/>
      <c r="AK109" s="979" t="s">
        <v>313</v>
      </c>
      <c r="AL109" s="980"/>
      <c r="AM109" s="980"/>
      <c r="AN109" s="980"/>
      <c r="AO109" s="981"/>
      <c r="AP109" s="979" t="s">
        <v>443</v>
      </c>
      <c r="AQ109" s="980"/>
      <c r="AR109" s="980"/>
      <c r="AS109" s="980"/>
      <c r="AT109" s="982"/>
      <c r="AU109" s="999" t="s">
        <v>441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442</v>
      </c>
      <c r="BR109" s="980"/>
      <c r="BS109" s="980"/>
      <c r="BT109" s="980"/>
      <c r="BU109" s="981"/>
      <c r="BV109" s="979" t="s">
        <v>314</v>
      </c>
      <c r="BW109" s="980"/>
      <c r="BX109" s="980"/>
      <c r="BY109" s="980"/>
      <c r="BZ109" s="981"/>
      <c r="CA109" s="979" t="s">
        <v>313</v>
      </c>
      <c r="CB109" s="980"/>
      <c r="CC109" s="980"/>
      <c r="CD109" s="980"/>
      <c r="CE109" s="981"/>
      <c r="CF109" s="1000" t="s">
        <v>443</v>
      </c>
      <c r="CG109" s="1000"/>
      <c r="CH109" s="1000"/>
      <c r="CI109" s="1000"/>
      <c r="CJ109" s="1000"/>
      <c r="CK109" s="979" t="s">
        <v>444</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442</v>
      </c>
      <c r="DH109" s="980"/>
      <c r="DI109" s="980"/>
      <c r="DJ109" s="980"/>
      <c r="DK109" s="981"/>
      <c r="DL109" s="979" t="s">
        <v>314</v>
      </c>
      <c r="DM109" s="980"/>
      <c r="DN109" s="980"/>
      <c r="DO109" s="980"/>
      <c r="DP109" s="981"/>
      <c r="DQ109" s="979" t="s">
        <v>313</v>
      </c>
      <c r="DR109" s="980"/>
      <c r="DS109" s="980"/>
      <c r="DT109" s="980"/>
      <c r="DU109" s="981"/>
      <c r="DV109" s="979" t="s">
        <v>443</v>
      </c>
      <c r="DW109" s="980"/>
      <c r="DX109" s="980"/>
      <c r="DY109" s="980"/>
      <c r="DZ109" s="982"/>
    </row>
    <row r="110" spans="1:131" s="247" customFormat="1" ht="26.25" customHeight="1" x14ac:dyDescent="0.2">
      <c r="A110" s="983" t="s">
        <v>445</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1237469</v>
      </c>
      <c r="AB110" s="987"/>
      <c r="AC110" s="987"/>
      <c r="AD110" s="987"/>
      <c r="AE110" s="988"/>
      <c r="AF110" s="989">
        <v>1225629</v>
      </c>
      <c r="AG110" s="987"/>
      <c r="AH110" s="987"/>
      <c r="AI110" s="987"/>
      <c r="AJ110" s="988"/>
      <c r="AK110" s="989">
        <v>1258800</v>
      </c>
      <c r="AL110" s="987"/>
      <c r="AM110" s="987"/>
      <c r="AN110" s="987"/>
      <c r="AO110" s="988"/>
      <c r="AP110" s="990">
        <v>18.3</v>
      </c>
      <c r="AQ110" s="991"/>
      <c r="AR110" s="991"/>
      <c r="AS110" s="991"/>
      <c r="AT110" s="992"/>
      <c r="AU110" s="993" t="s">
        <v>73</v>
      </c>
      <c r="AV110" s="994"/>
      <c r="AW110" s="994"/>
      <c r="AX110" s="994"/>
      <c r="AY110" s="994"/>
      <c r="AZ110" s="1035" t="s">
        <v>446</v>
      </c>
      <c r="BA110" s="984"/>
      <c r="BB110" s="984"/>
      <c r="BC110" s="984"/>
      <c r="BD110" s="984"/>
      <c r="BE110" s="984"/>
      <c r="BF110" s="984"/>
      <c r="BG110" s="984"/>
      <c r="BH110" s="984"/>
      <c r="BI110" s="984"/>
      <c r="BJ110" s="984"/>
      <c r="BK110" s="984"/>
      <c r="BL110" s="984"/>
      <c r="BM110" s="984"/>
      <c r="BN110" s="984"/>
      <c r="BO110" s="984"/>
      <c r="BP110" s="985"/>
      <c r="BQ110" s="1021">
        <v>13913787</v>
      </c>
      <c r="BR110" s="1022"/>
      <c r="BS110" s="1022"/>
      <c r="BT110" s="1022"/>
      <c r="BU110" s="1022"/>
      <c r="BV110" s="1022">
        <v>16301272</v>
      </c>
      <c r="BW110" s="1022"/>
      <c r="BX110" s="1022"/>
      <c r="BY110" s="1022"/>
      <c r="BZ110" s="1022"/>
      <c r="CA110" s="1022">
        <v>17068237</v>
      </c>
      <c r="CB110" s="1022"/>
      <c r="CC110" s="1022"/>
      <c r="CD110" s="1022"/>
      <c r="CE110" s="1022"/>
      <c r="CF110" s="1036">
        <v>248.4</v>
      </c>
      <c r="CG110" s="1037"/>
      <c r="CH110" s="1037"/>
      <c r="CI110" s="1037"/>
      <c r="CJ110" s="1037"/>
      <c r="CK110" s="1038" t="s">
        <v>447</v>
      </c>
      <c r="CL110" s="1039"/>
      <c r="CM110" s="1018" t="s">
        <v>448</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449</v>
      </c>
      <c r="DH110" s="1022"/>
      <c r="DI110" s="1022"/>
      <c r="DJ110" s="1022"/>
      <c r="DK110" s="1022"/>
      <c r="DL110" s="1022" t="s">
        <v>449</v>
      </c>
      <c r="DM110" s="1022"/>
      <c r="DN110" s="1022"/>
      <c r="DO110" s="1022"/>
      <c r="DP110" s="1022"/>
      <c r="DQ110" s="1022" t="s">
        <v>450</v>
      </c>
      <c r="DR110" s="1022"/>
      <c r="DS110" s="1022"/>
      <c r="DT110" s="1022"/>
      <c r="DU110" s="1022"/>
      <c r="DV110" s="1023" t="s">
        <v>451</v>
      </c>
      <c r="DW110" s="1023"/>
      <c r="DX110" s="1023"/>
      <c r="DY110" s="1023"/>
      <c r="DZ110" s="1024"/>
    </row>
    <row r="111" spans="1:131" s="247" customFormat="1" ht="26.25" customHeight="1" x14ac:dyDescent="0.2">
      <c r="A111" s="1025" t="s">
        <v>452</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453</v>
      </c>
      <c r="AB111" s="1029"/>
      <c r="AC111" s="1029"/>
      <c r="AD111" s="1029"/>
      <c r="AE111" s="1030"/>
      <c r="AF111" s="1031" t="s">
        <v>454</v>
      </c>
      <c r="AG111" s="1029"/>
      <c r="AH111" s="1029"/>
      <c r="AI111" s="1029"/>
      <c r="AJ111" s="1030"/>
      <c r="AK111" s="1031" t="s">
        <v>453</v>
      </c>
      <c r="AL111" s="1029"/>
      <c r="AM111" s="1029"/>
      <c r="AN111" s="1029"/>
      <c r="AO111" s="1030"/>
      <c r="AP111" s="1032" t="s">
        <v>449</v>
      </c>
      <c r="AQ111" s="1033"/>
      <c r="AR111" s="1033"/>
      <c r="AS111" s="1033"/>
      <c r="AT111" s="1034"/>
      <c r="AU111" s="995"/>
      <c r="AV111" s="996"/>
      <c r="AW111" s="996"/>
      <c r="AX111" s="996"/>
      <c r="AY111" s="996"/>
      <c r="AZ111" s="1044" t="s">
        <v>455</v>
      </c>
      <c r="BA111" s="1045"/>
      <c r="BB111" s="1045"/>
      <c r="BC111" s="1045"/>
      <c r="BD111" s="1045"/>
      <c r="BE111" s="1045"/>
      <c r="BF111" s="1045"/>
      <c r="BG111" s="1045"/>
      <c r="BH111" s="1045"/>
      <c r="BI111" s="1045"/>
      <c r="BJ111" s="1045"/>
      <c r="BK111" s="1045"/>
      <c r="BL111" s="1045"/>
      <c r="BM111" s="1045"/>
      <c r="BN111" s="1045"/>
      <c r="BO111" s="1045"/>
      <c r="BP111" s="1046"/>
      <c r="BQ111" s="1014">
        <v>170714</v>
      </c>
      <c r="BR111" s="1015"/>
      <c r="BS111" s="1015"/>
      <c r="BT111" s="1015"/>
      <c r="BU111" s="1015"/>
      <c r="BV111" s="1015">
        <v>157198</v>
      </c>
      <c r="BW111" s="1015"/>
      <c r="BX111" s="1015"/>
      <c r="BY111" s="1015"/>
      <c r="BZ111" s="1015"/>
      <c r="CA111" s="1015">
        <v>144755</v>
      </c>
      <c r="CB111" s="1015"/>
      <c r="CC111" s="1015"/>
      <c r="CD111" s="1015"/>
      <c r="CE111" s="1015"/>
      <c r="CF111" s="1009">
        <v>2.1</v>
      </c>
      <c r="CG111" s="1010"/>
      <c r="CH111" s="1010"/>
      <c r="CI111" s="1010"/>
      <c r="CJ111" s="1010"/>
      <c r="CK111" s="1040"/>
      <c r="CL111" s="1041"/>
      <c r="CM111" s="1011" t="s">
        <v>456</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450</v>
      </c>
      <c r="DH111" s="1015"/>
      <c r="DI111" s="1015"/>
      <c r="DJ111" s="1015"/>
      <c r="DK111" s="1015"/>
      <c r="DL111" s="1015" t="s">
        <v>453</v>
      </c>
      <c r="DM111" s="1015"/>
      <c r="DN111" s="1015"/>
      <c r="DO111" s="1015"/>
      <c r="DP111" s="1015"/>
      <c r="DQ111" s="1015" t="s">
        <v>453</v>
      </c>
      <c r="DR111" s="1015"/>
      <c r="DS111" s="1015"/>
      <c r="DT111" s="1015"/>
      <c r="DU111" s="1015"/>
      <c r="DV111" s="1016" t="s">
        <v>449</v>
      </c>
      <c r="DW111" s="1016"/>
      <c r="DX111" s="1016"/>
      <c r="DY111" s="1016"/>
      <c r="DZ111" s="1017"/>
    </row>
    <row r="112" spans="1:131" s="247" customFormat="1" ht="26.25" customHeight="1" x14ac:dyDescent="0.2">
      <c r="A112" s="1047" t="s">
        <v>457</v>
      </c>
      <c r="B112" s="1048"/>
      <c r="C112" s="1045" t="s">
        <v>458</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451</v>
      </c>
      <c r="AB112" s="1054"/>
      <c r="AC112" s="1054"/>
      <c r="AD112" s="1054"/>
      <c r="AE112" s="1055"/>
      <c r="AF112" s="1056" t="s">
        <v>453</v>
      </c>
      <c r="AG112" s="1054"/>
      <c r="AH112" s="1054"/>
      <c r="AI112" s="1054"/>
      <c r="AJ112" s="1055"/>
      <c r="AK112" s="1056" t="s">
        <v>453</v>
      </c>
      <c r="AL112" s="1054"/>
      <c r="AM112" s="1054"/>
      <c r="AN112" s="1054"/>
      <c r="AO112" s="1055"/>
      <c r="AP112" s="1057" t="s">
        <v>453</v>
      </c>
      <c r="AQ112" s="1058"/>
      <c r="AR112" s="1058"/>
      <c r="AS112" s="1058"/>
      <c r="AT112" s="1059"/>
      <c r="AU112" s="995"/>
      <c r="AV112" s="996"/>
      <c r="AW112" s="996"/>
      <c r="AX112" s="996"/>
      <c r="AY112" s="996"/>
      <c r="AZ112" s="1044" t="s">
        <v>459</v>
      </c>
      <c r="BA112" s="1045"/>
      <c r="BB112" s="1045"/>
      <c r="BC112" s="1045"/>
      <c r="BD112" s="1045"/>
      <c r="BE112" s="1045"/>
      <c r="BF112" s="1045"/>
      <c r="BG112" s="1045"/>
      <c r="BH112" s="1045"/>
      <c r="BI112" s="1045"/>
      <c r="BJ112" s="1045"/>
      <c r="BK112" s="1045"/>
      <c r="BL112" s="1045"/>
      <c r="BM112" s="1045"/>
      <c r="BN112" s="1045"/>
      <c r="BO112" s="1045"/>
      <c r="BP112" s="1046"/>
      <c r="BQ112" s="1014">
        <v>8025404</v>
      </c>
      <c r="BR112" s="1015"/>
      <c r="BS112" s="1015"/>
      <c r="BT112" s="1015"/>
      <c r="BU112" s="1015"/>
      <c r="BV112" s="1015">
        <v>7762710</v>
      </c>
      <c r="BW112" s="1015"/>
      <c r="BX112" s="1015"/>
      <c r="BY112" s="1015"/>
      <c r="BZ112" s="1015"/>
      <c r="CA112" s="1015">
        <v>7314849</v>
      </c>
      <c r="CB112" s="1015"/>
      <c r="CC112" s="1015"/>
      <c r="CD112" s="1015"/>
      <c r="CE112" s="1015"/>
      <c r="CF112" s="1009">
        <v>106.5</v>
      </c>
      <c r="CG112" s="1010"/>
      <c r="CH112" s="1010"/>
      <c r="CI112" s="1010"/>
      <c r="CJ112" s="1010"/>
      <c r="CK112" s="1040"/>
      <c r="CL112" s="1041"/>
      <c r="CM112" s="1011" t="s">
        <v>460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453</v>
      </c>
      <c r="DH112" s="1015"/>
      <c r="DI112" s="1015"/>
      <c r="DJ112" s="1015"/>
      <c r="DK112" s="1015"/>
      <c r="DL112" s="1015" t="s">
        <v>453</v>
      </c>
      <c r="DM112" s="1015"/>
      <c r="DN112" s="1015"/>
      <c r="DO112" s="1015"/>
      <c r="DP112" s="1015"/>
      <c r="DQ112" s="1015" t="s">
        <v>453</v>
      </c>
      <c r="DR112" s="1015"/>
      <c r="DS112" s="1015"/>
      <c r="DT112" s="1015"/>
      <c r="DU112" s="1015"/>
      <c r="DV112" s="1016" t="s">
        <v>453</v>
      </c>
      <c r="DW112" s="1016"/>
      <c r="DX112" s="1016"/>
      <c r="DY112" s="1016"/>
      <c r="DZ112" s="1017"/>
    </row>
    <row r="113" spans="1:130" s="247" customFormat="1" ht="26.25" customHeight="1" x14ac:dyDescent="0.2">
      <c r="A113" s="1049"/>
      <c r="B113" s="1050"/>
      <c r="C113" s="1045" t="s">
        <v>461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796658</v>
      </c>
      <c r="AB113" s="1029"/>
      <c r="AC113" s="1029"/>
      <c r="AD113" s="1029"/>
      <c r="AE113" s="1030"/>
      <c r="AF113" s="1031">
        <v>740863</v>
      </c>
      <c r="AG113" s="1029"/>
      <c r="AH113" s="1029"/>
      <c r="AI113" s="1029"/>
      <c r="AJ113" s="1030"/>
      <c r="AK113" s="1031">
        <v>603341</v>
      </c>
      <c r="AL113" s="1029"/>
      <c r="AM113" s="1029"/>
      <c r="AN113" s="1029"/>
      <c r="AO113" s="1030"/>
      <c r="AP113" s="1032">
        <v>8.8000000000000007</v>
      </c>
      <c r="AQ113" s="1033"/>
      <c r="AR113" s="1033"/>
      <c r="AS113" s="1033"/>
      <c r="AT113" s="1034"/>
      <c r="AU113" s="995"/>
      <c r="AV113" s="996"/>
      <c r="AW113" s="996"/>
      <c r="AX113" s="996"/>
      <c r="AY113" s="996"/>
      <c r="AZ113" s="1044" t="s">
        <v>462</v>
      </c>
      <c r="BA113" s="1045"/>
      <c r="BB113" s="1045"/>
      <c r="BC113" s="1045"/>
      <c r="BD113" s="1045"/>
      <c r="BE113" s="1045"/>
      <c r="BF113" s="1045"/>
      <c r="BG113" s="1045"/>
      <c r="BH113" s="1045"/>
      <c r="BI113" s="1045"/>
      <c r="BJ113" s="1045"/>
      <c r="BK113" s="1045"/>
      <c r="BL113" s="1045"/>
      <c r="BM113" s="1045"/>
      <c r="BN113" s="1045"/>
      <c r="BO113" s="1045"/>
      <c r="BP113" s="1046"/>
      <c r="BQ113" s="1014">
        <v>675411</v>
      </c>
      <c r="BR113" s="1015"/>
      <c r="BS113" s="1015"/>
      <c r="BT113" s="1015"/>
      <c r="BU113" s="1015"/>
      <c r="BV113" s="1015">
        <v>704473</v>
      </c>
      <c r="BW113" s="1015"/>
      <c r="BX113" s="1015"/>
      <c r="BY113" s="1015"/>
      <c r="BZ113" s="1015"/>
      <c r="CA113" s="1015">
        <v>668169</v>
      </c>
      <c r="CB113" s="1015"/>
      <c r="CC113" s="1015"/>
      <c r="CD113" s="1015"/>
      <c r="CE113" s="1015"/>
      <c r="CF113" s="1009">
        <v>9.6999999999999993</v>
      </c>
      <c r="CG113" s="1010"/>
      <c r="CH113" s="1010"/>
      <c r="CI113" s="1010"/>
      <c r="CJ113" s="1010"/>
      <c r="CK113" s="1040"/>
      <c r="CL113" s="1041"/>
      <c r="CM113" s="1011" t="s">
        <v>463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451</v>
      </c>
      <c r="DH113" s="1054"/>
      <c r="DI113" s="1054"/>
      <c r="DJ113" s="1054"/>
      <c r="DK113" s="1055"/>
      <c r="DL113" s="1056" t="s">
        <v>453</v>
      </c>
      <c r="DM113" s="1054"/>
      <c r="DN113" s="1054"/>
      <c r="DO113" s="1054"/>
      <c r="DP113" s="1055"/>
      <c r="DQ113" s="1056" t="s">
        <v>453</v>
      </c>
      <c r="DR113" s="1054"/>
      <c r="DS113" s="1054"/>
      <c r="DT113" s="1054"/>
      <c r="DU113" s="1055"/>
      <c r="DV113" s="1057" t="s">
        <v>183</v>
      </c>
      <c r="DW113" s="1058"/>
      <c r="DX113" s="1058"/>
      <c r="DY113" s="1058"/>
      <c r="DZ113" s="1059"/>
    </row>
    <row r="114" spans="1:130" s="247" customFormat="1" ht="26.25" customHeight="1" x14ac:dyDescent="0.2">
      <c r="A114" s="1049"/>
      <c r="B114" s="1050"/>
      <c r="C114" s="1045" t="s">
        <v>464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51508</v>
      </c>
      <c r="AB114" s="1054"/>
      <c r="AC114" s="1054"/>
      <c r="AD114" s="1054"/>
      <c r="AE114" s="1055"/>
      <c r="AF114" s="1056">
        <v>61308</v>
      </c>
      <c r="AG114" s="1054"/>
      <c r="AH114" s="1054"/>
      <c r="AI114" s="1054"/>
      <c r="AJ114" s="1055"/>
      <c r="AK114" s="1056">
        <v>73874</v>
      </c>
      <c r="AL114" s="1054"/>
      <c r="AM114" s="1054"/>
      <c r="AN114" s="1054"/>
      <c r="AO114" s="1055"/>
      <c r="AP114" s="1057">
        <v>1.1000000000000001</v>
      </c>
      <c r="AQ114" s="1058"/>
      <c r="AR114" s="1058"/>
      <c r="AS114" s="1058"/>
      <c r="AT114" s="1059"/>
      <c r="AU114" s="995"/>
      <c r="AV114" s="996"/>
      <c r="AW114" s="996"/>
      <c r="AX114" s="996"/>
      <c r="AY114" s="996"/>
      <c r="AZ114" s="1044" t="s">
        <v>465</v>
      </c>
      <c r="BA114" s="1045"/>
      <c r="BB114" s="1045"/>
      <c r="BC114" s="1045"/>
      <c r="BD114" s="1045"/>
      <c r="BE114" s="1045"/>
      <c r="BF114" s="1045"/>
      <c r="BG114" s="1045"/>
      <c r="BH114" s="1045"/>
      <c r="BI114" s="1045"/>
      <c r="BJ114" s="1045"/>
      <c r="BK114" s="1045"/>
      <c r="BL114" s="1045"/>
      <c r="BM114" s="1045"/>
      <c r="BN114" s="1045"/>
      <c r="BO114" s="1045"/>
      <c r="BP114" s="1046"/>
      <c r="BQ114" s="1014">
        <v>621931</v>
      </c>
      <c r="BR114" s="1015"/>
      <c r="BS114" s="1015"/>
      <c r="BT114" s="1015"/>
      <c r="BU114" s="1015"/>
      <c r="BV114" s="1015">
        <v>574525</v>
      </c>
      <c r="BW114" s="1015"/>
      <c r="BX114" s="1015"/>
      <c r="BY114" s="1015"/>
      <c r="BZ114" s="1015"/>
      <c r="CA114" s="1015">
        <v>699851</v>
      </c>
      <c r="CB114" s="1015"/>
      <c r="CC114" s="1015"/>
      <c r="CD114" s="1015"/>
      <c r="CE114" s="1015"/>
      <c r="CF114" s="1009">
        <v>10.199999999999999</v>
      </c>
      <c r="CG114" s="1010"/>
      <c r="CH114" s="1010"/>
      <c r="CI114" s="1010"/>
      <c r="CJ114" s="1010"/>
      <c r="CK114" s="1040"/>
      <c r="CL114" s="1041"/>
      <c r="CM114" s="1011" t="s">
        <v>466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183</v>
      </c>
      <c r="DH114" s="1054"/>
      <c r="DI114" s="1054"/>
      <c r="DJ114" s="1054"/>
      <c r="DK114" s="1055"/>
      <c r="DL114" s="1056" t="s">
        <v>453</v>
      </c>
      <c r="DM114" s="1054"/>
      <c r="DN114" s="1054"/>
      <c r="DO114" s="1054"/>
      <c r="DP114" s="1055"/>
      <c r="DQ114" s="1056" t="s">
        <v>453</v>
      </c>
      <c r="DR114" s="1054"/>
      <c r="DS114" s="1054"/>
      <c r="DT114" s="1054"/>
      <c r="DU114" s="1055"/>
      <c r="DV114" s="1057" t="s">
        <v>451</v>
      </c>
      <c r="DW114" s="1058"/>
      <c r="DX114" s="1058"/>
      <c r="DY114" s="1058"/>
      <c r="DZ114" s="1059"/>
    </row>
    <row r="115" spans="1:130" s="247" customFormat="1" ht="26.25" customHeight="1" x14ac:dyDescent="0.2">
      <c r="A115" s="1049"/>
      <c r="B115" s="1050"/>
      <c r="C115" s="1045" t="s">
        <v>467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17035</v>
      </c>
      <c r="AB115" s="1029"/>
      <c r="AC115" s="1029"/>
      <c r="AD115" s="1029"/>
      <c r="AE115" s="1030"/>
      <c r="AF115" s="1031">
        <v>14028</v>
      </c>
      <c r="AG115" s="1029"/>
      <c r="AH115" s="1029"/>
      <c r="AI115" s="1029"/>
      <c r="AJ115" s="1030"/>
      <c r="AK115" s="1031">
        <v>12786</v>
      </c>
      <c r="AL115" s="1029"/>
      <c r="AM115" s="1029"/>
      <c r="AN115" s="1029"/>
      <c r="AO115" s="1030"/>
      <c r="AP115" s="1032">
        <v>0.2</v>
      </c>
      <c r="AQ115" s="1033"/>
      <c r="AR115" s="1033"/>
      <c r="AS115" s="1033"/>
      <c r="AT115" s="1034"/>
      <c r="AU115" s="995"/>
      <c r="AV115" s="996"/>
      <c r="AW115" s="996"/>
      <c r="AX115" s="996"/>
      <c r="AY115" s="996"/>
      <c r="AZ115" s="1044" t="s">
        <v>468</v>
      </c>
      <c r="BA115" s="1045"/>
      <c r="BB115" s="1045"/>
      <c r="BC115" s="1045"/>
      <c r="BD115" s="1045"/>
      <c r="BE115" s="1045"/>
      <c r="BF115" s="1045"/>
      <c r="BG115" s="1045"/>
      <c r="BH115" s="1045"/>
      <c r="BI115" s="1045"/>
      <c r="BJ115" s="1045"/>
      <c r="BK115" s="1045"/>
      <c r="BL115" s="1045"/>
      <c r="BM115" s="1045"/>
      <c r="BN115" s="1045"/>
      <c r="BO115" s="1045"/>
      <c r="BP115" s="1046"/>
      <c r="BQ115" s="1014">
        <v>6546</v>
      </c>
      <c r="BR115" s="1015"/>
      <c r="BS115" s="1015"/>
      <c r="BT115" s="1015"/>
      <c r="BU115" s="1015"/>
      <c r="BV115" s="1015">
        <v>4745</v>
      </c>
      <c r="BW115" s="1015"/>
      <c r="BX115" s="1015"/>
      <c r="BY115" s="1015"/>
      <c r="BZ115" s="1015"/>
      <c r="CA115" s="1015">
        <v>3791</v>
      </c>
      <c r="CB115" s="1015"/>
      <c r="CC115" s="1015"/>
      <c r="CD115" s="1015"/>
      <c r="CE115" s="1015"/>
      <c r="CF115" s="1009">
        <v>0.1</v>
      </c>
      <c r="CG115" s="1010"/>
      <c r="CH115" s="1010"/>
      <c r="CI115" s="1010"/>
      <c r="CJ115" s="1010"/>
      <c r="CK115" s="1040"/>
      <c r="CL115" s="1041"/>
      <c r="CM115" s="1044" t="s">
        <v>469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453</v>
      </c>
      <c r="DH115" s="1054"/>
      <c r="DI115" s="1054"/>
      <c r="DJ115" s="1054"/>
      <c r="DK115" s="1055"/>
      <c r="DL115" s="1056" t="s">
        <v>453</v>
      </c>
      <c r="DM115" s="1054"/>
      <c r="DN115" s="1054"/>
      <c r="DO115" s="1054"/>
      <c r="DP115" s="1055"/>
      <c r="DQ115" s="1056" t="s">
        <v>453</v>
      </c>
      <c r="DR115" s="1054"/>
      <c r="DS115" s="1054"/>
      <c r="DT115" s="1054"/>
      <c r="DU115" s="1055"/>
      <c r="DV115" s="1057" t="s">
        <v>449</v>
      </c>
      <c r="DW115" s="1058"/>
      <c r="DX115" s="1058"/>
      <c r="DY115" s="1058"/>
      <c r="DZ115" s="1059"/>
    </row>
    <row r="116" spans="1:130" s="247" customFormat="1" ht="26.25" customHeight="1" x14ac:dyDescent="0.2">
      <c r="A116" s="1051"/>
      <c r="B116" s="1052"/>
      <c r="C116" s="1060" t="s">
        <v>470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449</v>
      </c>
      <c r="AB116" s="1054"/>
      <c r="AC116" s="1054"/>
      <c r="AD116" s="1054"/>
      <c r="AE116" s="1055"/>
      <c r="AF116" s="1056" t="s">
        <v>453</v>
      </c>
      <c r="AG116" s="1054"/>
      <c r="AH116" s="1054"/>
      <c r="AI116" s="1054"/>
      <c r="AJ116" s="1055"/>
      <c r="AK116" s="1056">
        <v>163</v>
      </c>
      <c r="AL116" s="1054"/>
      <c r="AM116" s="1054"/>
      <c r="AN116" s="1054"/>
      <c r="AO116" s="1055"/>
      <c r="AP116" s="1057">
        <v>0</v>
      </c>
      <c r="AQ116" s="1058"/>
      <c r="AR116" s="1058"/>
      <c r="AS116" s="1058"/>
      <c r="AT116" s="1059"/>
      <c r="AU116" s="995"/>
      <c r="AV116" s="996"/>
      <c r="AW116" s="996"/>
      <c r="AX116" s="996"/>
      <c r="AY116" s="996"/>
      <c r="AZ116" s="1062" t="s">
        <v>471</v>
      </c>
      <c r="BA116" s="1063"/>
      <c r="BB116" s="1063"/>
      <c r="BC116" s="1063"/>
      <c r="BD116" s="1063"/>
      <c r="BE116" s="1063"/>
      <c r="BF116" s="1063"/>
      <c r="BG116" s="1063"/>
      <c r="BH116" s="1063"/>
      <c r="BI116" s="1063"/>
      <c r="BJ116" s="1063"/>
      <c r="BK116" s="1063"/>
      <c r="BL116" s="1063"/>
      <c r="BM116" s="1063"/>
      <c r="BN116" s="1063"/>
      <c r="BO116" s="1063"/>
      <c r="BP116" s="1064"/>
      <c r="BQ116" s="1014" t="s">
        <v>451</v>
      </c>
      <c r="BR116" s="1015"/>
      <c r="BS116" s="1015"/>
      <c r="BT116" s="1015"/>
      <c r="BU116" s="1015"/>
      <c r="BV116" s="1015" t="s">
        <v>183</v>
      </c>
      <c r="BW116" s="1015"/>
      <c r="BX116" s="1015"/>
      <c r="BY116" s="1015"/>
      <c r="BZ116" s="1015"/>
      <c r="CA116" s="1015" t="s">
        <v>451</v>
      </c>
      <c r="CB116" s="1015"/>
      <c r="CC116" s="1015"/>
      <c r="CD116" s="1015"/>
      <c r="CE116" s="1015"/>
      <c r="CF116" s="1009" t="s">
        <v>453</v>
      </c>
      <c r="CG116" s="1010"/>
      <c r="CH116" s="1010"/>
      <c r="CI116" s="1010"/>
      <c r="CJ116" s="1010"/>
      <c r="CK116" s="1040"/>
      <c r="CL116" s="1041"/>
      <c r="CM116" s="1011" t="s">
        <v>472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453</v>
      </c>
      <c r="DH116" s="1054"/>
      <c r="DI116" s="1054"/>
      <c r="DJ116" s="1054"/>
      <c r="DK116" s="1055"/>
      <c r="DL116" s="1056" t="s">
        <v>449</v>
      </c>
      <c r="DM116" s="1054"/>
      <c r="DN116" s="1054"/>
      <c r="DO116" s="1054"/>
      <c r="DP116" s="1055"/>
      <c r="DQ116" s="1056" t="s">
        <v>183</v>
      </c>
      <c r="DR116" s="1054"/>
      <c r="DS116" s="1054"/>
      <c r="DT116" s="1054"/>
      <c r="DU116" s="1055"/>
      <c r="DV116" s="1057" t="s">
        <v>453</v>
      </c>
      <c r="DW116" s="1058"/>
      <c r="DX116" s="1058"/>
      <c r="DY116" s="1058"/>
      <c r="DZ116" s="1059"/>
    </row>
    <row r="117" spans="1:130" s="247" customFormat="1" ht="26.25" customHeight="1" x14ac:dyDescent="0.2">
      <c r="A117" s="999" t="s">
        <v>191</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473</v>
      </c>
      <c r="Z117" s="981"/>
      <c r="AA117" s="1071">
        <v>2102670</v>
      </c>
      <c r="AB117" s="1072"/>
      <c r="AC117" s="1072"/>
      <c r="AD117" s="1072"/>
      <c r="AE117" s="1073"/>
      <c r="AF117" s="1074">
        <v>2041828</v>
      </c>
      <c r="AG117" s="1072"/>
      <c r="AH117" s="1072"/>
      <c r="AI117" s="1072"/>
      <c r="AJ117" s="1073"/>
      <c r="AK117" s="1074">
        <v>1948964</v>
      </c>
      <c r="AL117" s="1072"/>
      <c r="AM117" s="1072"/>
      <c r="AN117" s="1072"/>
      <c r="AO117" s="1073"/>
      <c r="AP117" s="1075"/>
      <c r="AQ117" s="1076"/>
      <c r="AR117" s="1076"/>
      <c r="AS117" s="1076"/>
      <c r="AT117" s="1077"/>
      <c r="AU117" s="995"/>
      <c r="AV117" s="996"/>
      <c r="AW117" s="996"/>
      <c r="AX117" s="996"/>
      <c r="AY117" s="996"/>
      <c r="AZ117" s="1062" t="s">
        <v>474</v>
      </c>
      <c r="BA117" s="1063"/>
      <c r="BB117" s="1063"/>
      <c r="BC117" s="1063"/>
      <c r="BD117" s="1063"/>
      <c r="BE117" s="1063"/>
      <c r="BF117" s="1063"/>
      <c r="BG117" s="1063"/>
      <c r="BH117" s="1063"/>
      <c r="BI117" s="1063"/>
      <c r="BJ117" s="1063"/>
      <c r="BK117" s="1063"/>
      <c r="BL117" s="1063"/>
      <c r="BM117" s="1063"/>
      <c r="BN117" s="1063"/>
      <c r="BO117" s="1063"/>
      <c r="BP117" s="1064"/>
      <c r="BQ117" s="1014" t="s">
        <v>449</v>
      </c>
      <c r="BR117" s="1015"/>
      <c r="BS117" s="1015"/>
      <c r="BT117" s="1015"/>
      <c r="BU117" s="1015"/>
      <c r="BV117" s="1015" t="s">
        <v>454</v>
      </c>
      <c r="BW117" s="1015"/>
      <c r="BX117" s="1015"/>
      <c r="BY117" s="1015"/>
      <c r="BZ117" s="1015"/>
      <c r="CA117" s="1015" t="s">
        <v>453</v>
      </c>
      <c r="CB117" s="1015"/>
      <c r="CC117" s="1015"/>
      <c r="CD117" s="1015"/>
      <c r="CE117" s="1015"/>
      <c r="CF117" s="1009" t="s">
        <v>454</v>
      </c>
      <c r="CG117" s="1010"/>
      <c r="CH117" s="1010"/>
      <c r="CI117" s="1010"/>
      <c r="CJ117" s="1010"/>
      <c r="CK117" s="1040"/>
      <c r="CL117" s="1041"/>
      <c r="CM117" s="1011" t="s">
        <v>475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453</v>
      </c>
      <c r="DH117" s="1054"/>
      <c r="DI117" s="1054"/>
      <c r="DJ117" s="1054"/>
      <c r="DK117" s="1055"/>
      <c r="DL117" s="1056" t="s">
        <v>476</v>
      </c>
      <c r="DM117" s="1054"/>
      <c r="DN117" s="1054"/>
      <c r="DO117" s="1054"/>
      <c r="DP117" s="1055"/>
      <c r="DQ117" s="1056" t="s">
        <v>454</v>
      </c>
      <c r="DR117" s="1054"/>
      <c r="DS117" s="1054"/>
      <c r="DT117" s="1054"/>
      <c r="DU117" s="1055"/>
      <c r="DV117" s="1057" t="s">
        <v>449</v>
      </c>
      <c r="DW117" s="1058"/>
      <c r="DX117" s="1058"/>
      <c r="DY117" s="1058"/>
      <c r="DZ117" s="1059"/>
    </row>
    <row r="118" spans="1:130" s="247" customFormat="1" ht="26.25" customHeight="1" x14ac:dyDescent="0.2">
      <c r="A118" s="999" t="s">
        <v>444</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442</v>
      </c>
      <c r="AB118" s="980"/>
      <c r="AC118" s="980"/>
      <c r="AD118" s="980"/>
      <c r="AE118" s="981"/>
      <c r="AF118" s="979" t="s">
        <v>314</v>
      </c>
      <c r="AG118" s="980"/>
      <c r="AH118" s="980"/>
      <c r="AI118" s="980"/>
      <c r="AJ118" s="981"/>
      <c r="AK118" s="979" t="s">
        <v>313</v>
      </c>
      <c r="AL118" s="980"/>
      <c r="AM118" s="980"/>
      <c r="AN118" s="980"/>
      <c r="AO118" s="981"/>
      <c r="AP118" s="1066" t="s">
        <v>443</v>
      </c>
      <c r="AQ118" s="1067"/>
      <c r="AR118" s="1067"/>
      <c r="AS118" s="1067"/>
      <c r="AT118" s="1068"/>
      <c r="AU118" s="995"/>
      <c r="AV118" s="996"/>
      <c r="AW118" s="996"/>
      <c r="AX118" s="996"/>
      <c r="AY118" s="996"/>
      <c r="AZ118" s="1069" t="s">
        <v>477</v>
      </c>
      <c r="BA118" s="1060"/>
      <c r="BB118" s="1060"/>
      <c r="BC118" s="1060"/>
      <c r="BD118" s="1060"/>
      <c r="BE118" s="1060"/>
      <c r="BF118" s="1060"/>
      <c r="BG118" s="1060"/>
      <c r="BH118" s="1060"/>
      <c r="BI118" s="1060"/>
      <c r="BJ118" s="1060"/>
      <c r="BK118" s="1060"/>
      <c r="BL118" s="1060"/>
      <c r="BM118" s="1060"/>
      <c r="BN118" s="1060"/>
      <c r="BO118" s="1060"/>
      <c r="BP118" s="1061"/>
      <c r="BQ118" s="1092" t="s">
        <v>476</v>
      </c>
      <c r="BR118" s="1093"/>
      <c r="BS118" s="1093"/>
      <c r="BT118" s="1093"/>
      <c r="BU118" s="1093"/>
      <c r="BV118" s="1093" t="s">
        <v>454</v>
      </c>
      <c r="BW118" s="1093"/>
      <c r="BX118" s="1093"/>
      <c r="BY118" s="1093"/>
      <c r="BZ118" s="1093"/>
      <c r="CA118" s="1093" t="s">
        <v>454</v>
      </c>
      <c r="CB118" s="1093"/>
      <c r="CC118" s="1093"/>
      <c r="CD118" s="1093"/>
      <c r="CE118" s="1093"/>
      <c r="CF118" s="1009" t="s">
        <v>454</v>
      </c>
      <c r="CG118" s="1010"/>
      <c r="CH118" s="1010"/>
      <c r="CI118" s="1010"/>
      <c r="CJ118" s="1010"/>
      <c r="CK118" s="1040"/>
      <c r="CL118" s="1041"/>
      <c r="CM118" s="1011" t="s">
        <v>478</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454</v>
      </c>
      <c r="DH118" s="1054"/>
      <c r="DI118" s="1054"/>
      <c r="DJ118" s="1054"/>
      <c r="DK118" s="1055"/>
      <c r="DL118" s="1056" t="s">
        <v>476</v>
      </c>
      <c r="DM118" s="1054"/>
      <c r="DN118" s="1054"/>
      <c r="DO118" s="1054"/>
      <c r="DP118" s="1055"/>
      <c r="DQ118" s="1056" t="s">
        <v>476</v>
      </c>
      <c r="DR118" s="1054"/>
      <c r="DS118" s="1054"/>
      <c r="DT118" s="1054"/>
      <c r="DU118" s="1055"/>
      <c r="DV118" s="1057" t="s">
        <v>476</v>
      </c>
      <c r="DW118" s="1058"/>
      <c r="DX118" s="1058"/>
      <c r="DY118" s="1058"/>
      <c r="DZ118" s="1059"/>
    </row>
    <row r="119" spans="1:130" s="247" customFormat="1" ht="26.25" customHeight="1" x14ac:dyDescent="0.2">
      <c r="A119" s="1153" t="s">
        <v>447</v>
      </c>
      <c r="B119" s="1039"/>
      <c r="C119" s="1018" t="s">
        <v>448</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476</v>
      </c>
      <c r="AB119" s="987"/>
      <c r="AC119" s="987"/>
      <c r="AD119" s="987"/>
      <c r="AE119" s="988"/>
      <c r="AF119" s="989" t="s">
        <v>476</v>
      </c>
      <c r="AG119" s="987"/>
      <c r="AH119" s="987"/>
      <c r="AI119" s="987"/>
      <c r="AJ119" s="988"/>
      <c r="AK119" s="989" t="s">
        <v>449</v>
      </c>
      <c r="AL119" s="987"/>
      <c r="AM119" s="987"/>
      <c r="AN119" s="987"/>
      <c r="AO119" s="988"/>
      <c r="AP119" s="990" t="s">
        <v>476</v>
      </c>
      <c r="AQ119" s="991"/>
      <c r="AR119" s="991"/>
      <c r="AS119" s="991"/>
      <c r="AT119" s="992"/>
      <c r="AU119" s="997"/>
      <c r="AV119" s="998"/>
      <c r="AW119" s="998"/>
      <c r="AX119" s="998"/>
      <c r="AY119" s="998"/>
      <c r="AZ119" s="278" t="s">
        <v>191</v>
      </c>
      <c r="BA119" s="278"/>
      <c r="BB119" s="278"/>
      <c r="BC119" s="278"/>
      <c r="BD119" s="278"/>
      <c r="BE119" s="278"/>
      <c r="BF119" s="278"/>
      <c r="BG119" s="278"/>
      <c r="BH119" s="278"/>
      <c r="BI119" s="278"/>
      <c r="BJ119" s="278"/>
      <c r="BK119" s="278"/>
      <c r="BL119" s="278"/>
      <c r="BM119" s="278"/>
      <c r="BN119" s="278"/>
      <c r="BO119" s="1070" t="s">
        <v>479</v>
      </c>
      <c r="BP119" s="1101"/>
      <c r="BQ119" s="1092">
        <v>23413793</v>
      </c>
      <c r="BR119" s="1093"/>
      <c r="BS119" s="1093"/>
      <c r="BT119" s="1093"/>
      <c r="BU119" s="1093"/>
      <c r="BV119" s="1093">
        <v>25504923</v>
      </c>
      <c r="BW119" s="1093"/>
      <c r="BX119" s="1093"/>
      <c r="BY119" s="1093"/>
      <c r="BZ119" s="1093"/>
      <c r="CA119" s="1093">
        <v>25899652</v>
      </c>
      <c r="CB119" s="1093"/>
      <c r="CC119" s="1093"/>
      <c r="CD119" s="1093"/>
      <c r="CE119" s="1093"/>
      <c r="CF119" s="1094"/>
      <c r="CG119" s="1095"/>
      <c r="CH119" s="1095"/>
      <c r="CI119" s="1095"/>
      <c r="CJ119" s="1096"/>
      <c r="CK119" s="1042"/>
      <c r="CL119" s="1043"/>
      <c r="CM119" s="1097" t="s">
        <v>480</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170714</v>
      </c>
      <c r="DH119" s="1079"/>
      <c r="DI119" s="1079"/>
      <c r="DJ119" s="1079"/>
      <c r="DK119" s="1080"/>
      <c r="DL119" s="1078">
        <v>157198</v>
      </c>
      <c r="DM119" s="1079"/>
      <c r="DN119" s="1079"/>
      <c r="DO119" s="1079"/>
      <c r="DP119" s="1080"/>
      <c r="DQ119" s="1078">
        <v>144755</v>
      </c>
      <c r="DR119" s="1079"/>
      <c r="DS119" s="1079"/>
      <c r="DT119" s="1079"/>
      <c r="DU119" s="1080"/>
      <c r="DV119" s="1081">
        <v>2.1</v>
      </c>
      <c r="DW119" s="1082"/>
      <c r="DX119" s="1082"/>
      <c r="DY119" s="1082"/>
      <c r="DZ119" s="1083"/>
    </row>
    <row r="120" spans="1:130" s="247" customFormat="1" ht="26.25" customHeight="1" x14ac:dyDescent="0.2">
      <c r="A120" s="1154"/>
      <c r="B120" s="1041"/>
      <c r="C120" s="1011" t="s">
        <v>456</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449</v>
      </c>
      <c r="AB120" s="1054"/>
      <c r="AC120" s="1054"/>
      <c r="AD120" s="1054"/>
      <c r="AE120" s="1055"/>
      <c r="AF120" s="1056" t="s">
        <v>476</v>
      </c>
      <c r="AG120" s="1054"/>
      <c r="AH120" s="1054"/>
      <c r="AI120" s="1054"/>
      <c r="AJ120" s="1055"/>
      <c r="AK120" s="1056" t="s">
        <v>183</v>
      </c>
      <c r="AL120" s="1054"/>
      <c r="AM120" s="1054"/>
      <c r="AN120" s="1054"/>
      <c r="AO120" s="1055"/>
      <c r="AP120" s="1057" t="s">
        <v>476</v>
      </c>
      <c r="AQ120" s="1058"/>
      <c r="AR120" s="1058"/>
      <c r="AS120" s="1058"/>
      <c r="AT120" s="1059"/>
      <c r="AU120" s="1084" t="s">
        <v>481</v>
      </c>
      <c r="AV120" s="1085"/>
      <c r="AW120" s="1085"/>
      <c r="AX120" s="1085"/>
      <c r="AY120" s="1086"/>
      <c r="AZ120" s="1035" t="s">
        <v>482</v>
      </c>
      <c r="BA120" s="984"/>
      <c r="BB120" s="984"/>
      <c r="BC120" s="984"/>
      <c r="BD120" s="984"/>
      <c r="BE120" s="984"/>
      <c r="BF120" s="984"/>
      <c r="BG120" s="984"/>
      <c r="BH120" s="984"/>
      <c r="BI120" s="984"/>
      <c r="BJ120" s="984"/>
      <c r="BK120" s="984"/>
      <c r="BL120" s="984"/>
      <c r="BM120" s="984"/>
      <c r="BN120" s="984"/>
      <c r="BO120" s="984"/>
      <c r="BP120" s="985"/>
      <c r="BQ120" s="1021">
        <v>5539909</v>
      </c>
      <c r="BR120" s="1022"/>
      <c r="BS120" s="1022"/>
      <c r="BT120" s="1022"/>
      <c r="BU120" s="1022"/>
      <c r="BV120" s="1022">
        <v>5570881</v>
      </c>
      <c r="BW120" s="1022"/>
      <c r="BX120" s="1022"/>
      <c r="BY120" s="1022"/>
      <c r="BZ120" s="1022"/>
      <c r="CA120" s="1022">
        <v>5422958</v>
      </c>
      <c r="CB120" s="1022"/>
      <c r="CC120" s="1022"/>
      <c r="CD120" s="1022"/>
      <c r="CE120" s="1022"/>
      <c r="CF120" s="1036">
        <v>78.900000000000006</v>
      </c>
      <c r="CG120" s="1037"/>
      <c r="CH120" s="1037"/>
      <c r="CI120" s="1037"/>
      <c r="CJ120" s="1037"/>
      <c r="CK120" s="1102" t="s">
        <v>483</v>
      </c>
      <c r="CL120" s="1103"/>
      <c r="CM120" s="1103"/>
      <c r="CN120" s="1103"/>
      <c r="CO120" s="1104"/>
      <c r="CP120" s="1110" t="s">
        <v>484</v>
      </c>
      <c r="CQ120" s="1111"/>
      <c r="CR120" s="1111"/>
      <c r="CS120" s="1111"/>
      <c r="CT120" s="1111"/>
      <c r="CU120" s="1111"/>
      <c r="CV120" s="1111"/>
      <c r="CW120" s="1111"/>
      <c r="CX120" s="1111"/>
      <c r="CY120" s="1111"/>
      <c r="CZ120" s="1111"/>
      <c r="DA120" s="1111"/>
      <c r="DB120" s="1111"/>
      <c r="DC120" s="1111"/>
      <c r="DD120" s="1111"/>
      <c r="DE120" s="1111"/>
      <c r="DF120" s="1112"/>
      <c r="DG120" s="1021">
        <v>6346966</v>
      </c>
      <c r="DH120" s="1022"/>
      <c r="DI120" s="1022"/>
      <c r="DJ120" s="1022"/>
      <c r="DK120" s="1022"/>
      <c r="DL120" s="1022">
        <v>6093315</v>
      </c>
      <c r="DM120" s="1022"/>
      <c r="DN120" s="1022"/>
      <c r="DO120" s="1022"/>
      <c r="DP120" s="1022"/>
      <c r="DQ120" s="1022">
        <v>5531009</v>
      </c>
      <c r="DR120" s="1022"/>
      <c r="DS120" s="1022"/>
      <c r="DT120" s="1022"/>
      <c r="DU120" s="1022"/>
      <c r="DV120" s="1023">
        <v>80.5</v>
      </c>
      <c r="DW120" s="1023"/>
      <c r="DX120" s="1023"/>
      <c r="DY120" s="1023"/>
      <c r="DZ120" s="1024"/>
    </row>
    <row r="121" spans="1:130" s="247" customFormat="1" ht="26.25" customHeight="1" x14ac:dyDescent="0.2">
      <c r="A121" s="1154"/>
      <c r="B121" s="1041"/>
      <c r="C121" s="1062" t="s">
        <v>485</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476</v>
      </c>
      <c r="AB121" s="1054"/>
      <c r="AC121" s="1054"/>
      <c r="AD121" s="1054"/>
      <c r="AE121" s="1055"/>
      <c r="AF121" s="1056" t="s">
        <v>476</v>
      </c>
      <c r="AG121" s="1054"/>
      <c r="AH121" s="1054"/>
      <c r="AI121" s="1054"/>
      <c r="AJ121" s="1055"/>
      <c r="AK121" s="1056" t="s">
        <v>183</v>
      </c>
      <c r="AL121" s="1054"/>
      <c r="AM121" s="1054"/>
      <c r="AN121" s="1054"/>
      <c r="AO121" s="1055"/>
      <c r="AP121" s="1057" t="s">
        <v>476</v>
      </c>
      <c r="AQ121" s="1058"/>
      <c r="AR121" s="1058"/>
      <c r="AS121" s="1058"/>
      <c r="AT121" s="1059"/>
      <c r="AU121" s="1087"/>
      <c r="AV121" s="1088"/>
      <c r="AW121" s="1088"/>
      <c r="AX121" s="1088"/>
      <c r="AY121" s="1089"/>
      <c r="AZ121" s="1044" t="s">
        <v>486</v>
      </c>
      <c r="BA121" s="1045"/>
      <c r="BB121" s="1045"/>
      <c r="BC121" s="1045"/>
      <c r="BD121" s="1045"/>
      <c r="BE121" s="1045"/>
      <c r="BF121" s="1045"/>
      <c r="BG121" s="1045"/>
      <c r="BH121" s="1045"/>
      <c r="BI121" s="1045"/>
      <c r="BJ121" s="1045"/>
      <c r="BK121" s="1045"/>
      <c r="BL121" s="1045"/>
      <c r="BM121" s="1045"/>
      <c r="BN121" s="1045"/>
      <c r="BO121" s="1045"/>
      <c r="BP121" s="1046"/>
      <c r="BQ121" s="1014">
        <v>130187</v>
      </c>
      <c r="BR121" s="1015"/>
      <c r="BS121" s="1015"/>
      <c r="BT121" s="1015"/>
      <c r="BU121" s="1015"/>
      <c r="BV121" s="1015">
        <v>206477</v>
      </c>
      <c r="BW121" s="1015"/>
      <c r="BX121" s="1015"/>
      <c r="BY121" s="1015"/>
      <c r="BZ121" s="1015"/>
      <c r="CA121" s="1015">
        <v>265509</v>
      </c>
      <c r="CB121" s="1015"/>
      <c r="CC121" s="1015"/>
      <c r="CD121" s="1015"/>
      <c r="CE121" s="1015"/>
      <c r="CF121" s="1009">
        <v>3.9</v>
      </c>
      <c r="CG121" s="1010"/>
      <c r="CH121" s="1010"/>
      <c r="CI121" s="1010"/>
      <c r="CJ121" s="1010"/>
      <c r="CK121" s="1105"/>
      <c r="CL121" s="1106"/>
      <c r="CM121" s="1106"/>
      <c r="CN121" s="1106"/>
      <c r="CO121" s="1107"/>
      <c r="CP121" s="1115" t="s">
        <v>487</v>
      </c>
      <c r="CQ121" s="1116"/>
      <c r="CR121" s="1116"/>
      <c r="CS121" s="1116"/>
      <c r="CT121" s="1116"/>
      <c r="CU121" s="1116"/>
      <c r="CV121" s="1116"/>
      <c r="CW121" s="1116"/>
      <c r="CX121" s="1116"/>
      <c r="CY121" s="1116"/>
      <c r="CZ121" s="1116"/>
      <c r="DA121" s="1116"/>
      <c r="DB121" s="1116"/>
      <c r="DC121" s="1116"/>
      <c r="DD121" s="1116"/>
      <c r="DE121" s="1116"/>
      <c r="DF121" s="1117"/>
      <c r="DG121" s="1014">
        <v>955017</v>
      </c>
      <c r="DH121" s="1015"/>
      <c r="DI121" s="1015"/>
      <c r="DJ121" s="1015"/>
      <c r="DK121" s="1015"/>
      <c r="DL121" s="1015">
        <v>981656</v>
      </c>
      <c r="DM121" s="1015"/>
      <c r="DN121" s="1015"/>
      <c r="DO121" s="1015"/>
      <c r="DP121" s="1015"/>
      <c r="DQ121" s="1015">
        <v>1100508</v>
      </c>
      <c r="DR121" s="1015"/>
      <c r="DS121" s="1015"/>
      <c r="DT121" s="1015"/>
      <c r="DU121" s="1015"/>
      <c r="DV121" s="1016">
        <v>16</v>
      </c>
      <c r="DW121" s="1016"/>
      <c r="DX121" s="1016"/>
      <c r="DY121" s="1016"/>
      <c r="DZ121" s="1017"/>
    </row>
    <row r="122" spans="1:130" s="247" customFormat="1" ht="26.25" customHeight="1" x14ac:dyDescent="0.2">
      <c r="A122" s="1154"/>
      <c r="B122" s="1041"/>
      <c r="C122" s="1011" t="s">
        <v>466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476</v>
      </c>
      <c r="AB122" s="1054"/>
      <c r="AC122" s="1054"/>
      <c r="AD122" s="1054"/>
      <c r="AE122" s="1055"/>
      <c r="AF122" s="1056" t="s">
        <v>183</v>
      </c>
      <c r="AG122" s="1054"/>
      <c r="AH122" s="1054"/>
      <c r="AI122" s="1054"/>
      <c r="AJ122" s="1055"/>
      <c r="AK122" s="1056" t="s">
        <v>476</v>
      </c>
      <c r="AL122" s="1054"/>
      <c r="AM122" s="1054"/>
      <c r="AN122" s="1054"/>
      <c r="AO122" s="1055"/>
      <c r="AP122" s="1057" t="s">
        <v>183</v>
      </c>
      <c r="AQ122" s="1058"/>
      <c r="AR122" s="1058"/>
      <c r="AS122" s="1058"/>
      <c r="AT122" s="1059"/>
      <c r="AU122" s="1087"/>
      <c r="AV122" s="1088"/>
      <c r="AW122" s="1088"/>
      <c r="AX122" s="1088"/>
      <c r="AY122" s="1089"/>
      <c r="AZ122" s="1069" t="s">
        <v>488</v>
      </c>
      <c r="BA122" s="1060"/>
      <c r="BB122" s="1060"/>
      <c r="BC122" s="1060"/>
      <c r="BD122" s="1060"/>
      <c r="BE122" s="1060"/>
      <c r="BF122" s="1060"/>
      <c r="BG122" s="1060"/>
      <c r="BH122" s="1060"/>
      <c r="BI122" s="1060"/>
      <c r="BJ122" s="1060"/>
      <c r="BK122" s="1060"/>
      <c r="BL122" s="1060"/>
      <c r="BM122" s="1060"/>
      <c r="BN122" s="1060"/>
      <c r="BO122" s="1060"/>
      <c r="BP122" s="1061"/>
      <c r="BQ122" s="1092">
        <v>16280378</v>
      </c>
      <c r="BR122" s="1093"/>
      <c r="BS122" s="1093"/>
      <c r="BT122" s="1093"/>
      <c r="BU122" s="1093"/>
      <c r="BV122" s="1093">
        <v>17673284</v>
      </c>
      <c r="BW122" s="1093"/>
      <c r="BX122" s="1093"/>
      <c r="BY122" s="1093"/>
      <c r="BZ122" s="1093"/>
      <c r="CA122" s="1093">
        <v>17933111</v>
      </c>
      <c r="CB122" s="1093"/>
      <c r="CC122" s="1093"/>
      <c r="CD122" s="1093"/>
      <c r="CE122" s="1093"/>
      <c r="CF122" s="1113">
        <v>261</v>
      </c>
      <c r="CG122" s="1114"/>
      <c r="CH122" s="1114"/>
      <c r="CI122" s="1114"/>
      <c r="CJ122" s="1114"/>
      <c r="CK122" s="1105"/>
      <c r="CL122" s="1106"/>
      <c r="CM122" s="1106"/>
      <c r="CN122" s="1106"/>
      <c r="CO122" s="1107"/>
      <c r="CP122" s="1115" t="s">
        <v>489</v>
      </c>
      <c r="CQ122" s="1116"/>
      <c r="CR122" s="1116"/>
      <c r="CS122" s="1116"/>
      <c r="CT122" s="1116"/>
      <c r="CU122" s="1116"/>
      <c r="CV122" s="1116"/>
      <c r="CW122" s="1116"/>
      <c r="CX122" s="1116"/>
      <c r="CY122" s="1116"/>
      <c r="CZ122" s="1116"/>
      <c r="DA122" s="1116"/>
      <c r="DB122" s="1116"/>
      <c r="DC122" s="1116"/>
      <c r="DD122" s="1116"/>
      <c r="DE122" s="1116"/>
      <c r="DF122" s="1117"/>
      <c r="DG122" s="1014">
        <v>723421</v>
      </c>
      <c r="DH122" s="1015"/>
      <c r="DI122" s="1015"/>
      <c r="DJ122" s="1015"/>
      <c r="DK122" s="1015"/>
      <c r="DL122" s="1015">
        <v>687739</v>
      </c>
      <c r="DM122" s="1015"/>
      <c r="DN122" s="1015"/>
      <c r="DO122" s="1015"/>
      <c r="DP122" s="1015"/>
      <c r="DQ122" s="1015">
        <v>683332</v>
      </c>
      <c r="DR122" s="1015"/>
      <c r="DS122" s="1015"/>
      <c r="DT122" s="1015"/>
      <c r="DU122" s="1015"/>
      <c r="DV122" s="1016">
        <v>9.9</v>
      </c>
      <c r="DW122" s="1016"/>
      <c r="DX122" s="1016"/>
      <c r="DY122" s="1016"/>
      <c r="DZ122" s="1017"/>
    </row>
    <row r="123" spans="1:130" s="247" customFormat="1" ht="26.25" customHeight="1" x14ac:dyDescent="0.2">
      <c r="A123" s="1154"/>
      <c r="B123" s="1041"/>
      <c r="C123" s="1011" t="s">
        <v>472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183</v>
      </c>
      <c r="AB123" s="1054"/>
      <c r="AC123" s="1054"/>
      <c r="AD123" s="1054"/>
      <c r="AE123" s="1055"/>
      <c r="AF123" s="1056" t="s">
        <v>183</v>
      </c>
      <c r="AG123" s="1054"/>
      <c r="AH123" s="1054"/>
      <c r="AI123" s="1054"/>
      <c r="AJ123" s="1055"/>
      <c r="AK123" s="1056" t="s">
        <v>183</v>
      </c>
      <c r="AL123" s="1054"/>
      <c r="AM123" s="1054"/>
      <c r="AN123" s="1054"/>
      <c r="AO123" s="1055"/>
      <c r="AP123" s="1057" t="s">
        <v>183</v>
      </c>
      <c r="AQ123" s="1058"/>
      <c r="AR123" s="1058"/>
      <c r="AS123" s="1058"/>
      <c r="AT123" s="1059"/>
      <c r="AU123" s="1090"/>
      <c r="AV123" s="1091"/>
      <c r="AW123" s="1091"/>
      <c r="AX123" s="1091"/>
      <c r="AY123" s="1091"/>
      <c r="AZ123" s="278" t="s">
        <v>191</v>
      </c>
      <c r="BA123" s="278"/>
      <c r="BB123" s="278"/>
      <c r="BC123" s="278"/>
      <c r="BD123" s="278"/>
      <c r="BE123" s="278"/>
      <c r="BF123" s="278"/>
      <c r="BG123" s="278"/>
      <c r="BH123" s="278"/>
      <c r="BI123" s="278"/>
      <c r="BJ123" s="278"/>
      <c r="BK123" s="278"/>
      <c r="BL123" s="278"/>
      <c r="BM123" s="278"/>
      <c r="BN123" s="278"/>
      <c r="BO123" s="1070" t="s">
        <v>490</v>
      </c>
      <c r="BP123" s="1101"/>
      <c r="BQ123" s="1160">
        <v>21950474</v>
      </c>
      <c r="BR123" s="1161"/>
      <c r="BS123" s="1161"/>
      <c r="BT123" s="1161"/>
      <c r="BU123" s="1161"/>
      <c r="BV123" s="1161">
        <v>23450642</v>
      </c>
      <c r="BW123" s="1161"/>
      <c r="BX123" s="1161"/>
      <c r="BY123" s="1161"/>
      <c r="BZ123" s="1161"/>
      <c r="CA123" s="1161">
        <v>23621578</v>
      </c>
      <c r="CB123" s="1161"/>
      <c r="CC123" s="1161"/>
      <c r="CD123" s="1161"/>
      <c r="CE123" s="1161"/>
      <c r="CF123" s="1094"/>
      <c r="CG123" s="1095"/>
      <c r="CH123" s="1095"/>
      <c r="CI123" s="1095"/>
      <c r="CJ123" s="1096"/>
      <c r="CK123" s="1105"/>
      <c r="CL123" s="1106"/>
      <c r="CM123" s="1106"/>
      <c r="CN123" s="1106"/>
      <c r="CO123" s="1107"/>
      <c r="CP123" s="1115" t="s">
        <v>491</v>
      </c>
      <c r="CQ123" s="1116"/>
      <c r="CR123" s="1116"/>
      <c r="CS123" s="1116"/>
      <c r="CT123" s="1116"/>
      <c r="CU123" s="1116"/>
      <c r="CV123" s="1116"/>
      <c r="CW123" s="1116"/>
      <c r="CX123" s="1116"/>
      <c r="CY123" s="1116"/>
      <c r="CZ123" s="1116"/>
      <c r="DA123" s="1116"/>
      <c r="DB123" s="1116"/>
      <c r="DC123" s="1116"/>
      <c r="DD123" s="1116"/>
      <c r="DE123" s="1116"/>
      <c r="DF123" s="1117"/>
      <c r="DG123" s="1053" t="s">
        <v>492</v>
      </c>
      <c r="DH123" s="1054"/>
      <c r="DI123" s="1054"/>
      <c r="DJ123" s="1054"/>
      <c r="DK123" s="1055"/>
      <c r="DL123" s="1056" t="s">
        <v>492</v>
      </c>
      <c r="DM123" s="1054"/>
      <c r="DN123" s="1054"/>
      <c r="DO123" s="1054"/>
      <c r="DP123" s="1055"/>
      <c r="DQ123" s="1056" t="s">
        <v>492</v>
      </c>
      <c r="DR123" s="1054"/>
      <c r="DS123" s="1054"/>
      <c r="DT123" s="1054"/>
      <c r="DU123" s="1055"/>
      <c r="DV123" s="1057" t="s">
        <v>492</v>
      </c>
      <c r="DW123" s="1058"/>
      <c r="DX123" s="1058"/>
      <c r="DY123" s="1058"/>
      <c r="DZ123" s="1059"/>
    </row>
    <row r="124" spans="1:130" s="247" customFormat="1" ht="26.25" customHeight="1" thickBot="1" x14ac:dyDescent="0.25">
      <c r="A124" s="1154"/>
      <c r="B124" s="1041"/>
      <c r="C124" s="1011" t="s">
        <v>475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492</v>
      </c>
      <c r="AB124" s="1054"/>
      <c r="AC124" s="1054"/>
      <c r="AD124" s="1054"/>
      <c r="AE124" s="1055"/>
      <c r="AF124" s="1056" t="s">
        <v>492</v>
      </c>
      <c r="AG124" s="1054"/>
      <c r="AH124" s="1054"/>
      <c r="AI124" s="1054"/>
      <c r="AJ124" s="1055"/>
      <c r="AK124" s="1056" t="s">
        <v>492</v>
      </c>
      <c r="AL124" s="1054"/>
      <c r="AM124" s="1054"/>
      <c r="AN124" s="1054"/>
      <c r="AO124" s="1055"/>
      <c r="AP124" s="1057" t="s">
        <v>492</v>
      </c>
      <c r="AQ124" s="1058"/>
      <c r="AR124" s="1058"/>
      <c r="AS124" s="1058"/>
      <c r="AT124" s="1059"/>
      <c r="AU124" s="1156" t="s">
        <v>493</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21.4</v>
      </c>
      <c r="BR124" s="1123"/>
      <c r="BS124" s="1123"/>
      <c r="BT124" s="1123"/>
      <c r="BU124" s="1123"/>
      <c r="BV124" s="1123">
        <v>30.2</v>
      </c>
      <c r="BW124" s="1123"/>
      <c r="BX124" s="1123"/>
      <c r="BY124" s="1123"/>
      <c r="BZ124" s="1123"/>
      <c r="CA124" s="1123">
        <v>33.1</v>
      </c>
      <c r="CB124" s="1123"/>
      <c r="CC124" s="1123"/>
      <c r="CD124" s="1123"/>
      <c r="CE124" s="1123"/>
      <c r="CF124" s="1124"/>
      <c r="CG124" s="1125"/>
      <c r="CH124" s="1125"/>
      <c r="CI124" s="1125"/>
      <c r="CJ124" s="1126"/>
      <c r="CK124" s="1108"/>
      <c r="CL124" s="1108"/>
      <c r="CM124" s="1108"/>
      <c r="CN124" s="1108"/>
      <c r="CO124" s="1109"/>
      <c r="CP124" s="1115" t="s">
        <v>494</v>
      </c>
      <c r="CQ124" s="1116"/>
      <c r="CR124" s="1116"/>
      <c r="CS124" s="1116"/>
      <c r="CT124" s="1116"/>
      <c r="CU124" s="1116"/>
      <c r="CV124" s="1116"/>
      <c r="CW124" s="1116"/>
      <c r="CX124" s="1116"/>
      <c r="CY124" s="1116"/>
      <c r="CZ124" s="1116"/>
      <c r="DA124" s="1116"/>
      <c r="DB124" s="1116"/>
      <c r="DC124" s="1116"/>
      <c r="DD124" s="1116"/>
      <c r="DE124" s="1116"/>
      <c r="DF124" s="1117"/>
      <c r="DG124" s="1100" t="s">
        <v>495</v>
      </c>
      <c r="DH124" s="1079"/>
      <c r="DI124" s="1079"/>
      <c r="DJ124" s="1079"/>
      <c r="DK124" s="1080"/>
      <c r="DL124" s="1078" t="s">
        <v>495</v>
      </c>
      <c r="DM124" s="1079"/>
      <c r="DN124" s="1079"/>
      <c r="DO124" s="1079"/>
      <c r="DP124" s="1080"/>
      <c r="DQ124" s="1078" t="s">
        <v>495</v>
      </c>
      <c r="DR124" s="1079"/>
      <c r="DS124" s="1079"/>
      <c r="DT124" s="1079"/>
      <c r="DU124" s="1080"/>
      <c r="DV124" s="1081" t="s">
        <v>495</v>
      </c>
      <c r="DW124" s="1082"/>
      <c r="DX124" s="1082"/>
      <c r="DY124" s="1082"/>
      <c r="DZ124" s="1083"/>
    </row>
    <row r="125" spans="1:130" s="247" customFormat="1" ht="26.25" customHeight="1" x14ac:dyDescent="0.2">
      <c r="A125" s="1154"/>
      <c r="B125" s="1041"/>
      <c r="C125" s="1011" t="s">
        <v>478</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495</v>
      </c>
      <c r="AB125" s="1054"/>
      <c r="AC125" s="1054"/>
      <c r="AD125" s="1054"/>
      <c r="AE125" s="1055"/>
      <c r="AF125" s="1056" t="s">
        <v>495</v>
      </c>
      <c r="AG125" s="1054"/>
      <c r="AH125" s="1054"/>
      <c r="AI125" s="1054"/>
      <c r="AJ125" s="1055"/>
      <c r="AK125" s="1056" t="s">
        <v>495</v>
      </c>
      <c r="AL125" s="1054"/>
      <c r="AM125" s="1054"/>
      <c r="AN125" s="1054"/>
      <c r="AO125" s="1055"/>
      <c r="AP125" s="1057" t="s">
        <v>495</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496</v>
      </c>
      <c r="CL125" s="1103"/>
      <c r="CM125" s="1103"/>
      <c r="CN125" s="1103"/>
      <c r="CO125" s="1104"/>
      <c r="CP125" s="1035" t="s">
        <v>497</v>
      </c>
      <c r="CQ125" s="984"/>
      <c r="CR125" s="984"/>
      <c r="CS125" s="984"/>
      <c r="CT125" s="984"/>
      <c r="CU125" s="984"/>
      <c r="CV125" s="984"/>
      <c r="CW125" s="984"/>
      <c r="CX125" s="984"/>
      <c r="CY125" s="984"/>
      <c r="CZ125" s="984"/>
      <c r="DA125" s="984"/>
      <c r="DB125" s="984"/>
      <c r="DC125" s="984"/>
      <c r="DD125" s="984"/>
      <c r="DE125" s="984"/>
      <c r="DF125" s="985"/>
      <c r="DG125" s="1021" t="s">
        <v>495</v>
      </c>
      <c r="DH125" s="1022"/>
      <c r="DI125" s="1022"/>
      <c r="DJ125" s="1022"/>
      <c r="DK125" s="1022"/>
      <c r="DL125" s="1022" t="s">
        <v>495</v>
      </c>
      <c r="DM125" s="1022"/>
      <c r="DN125" s="1022"/>
      <c r="DO125" s="1022"/>
      <c r="DP125" s="1022"/>
      <c r="DQ125" s="1022" t="s">
        <v>495</v>
      </c>
      <c r="DR125" s="1022"/>
      <c r="DS125" s="1022"/>
      <c r="DT125" s="1022"/>
      <c r="DU125" s="1022"/>
      <c r="DV125" s="1023" t="s">
        <v>495</v>
      </c>
      <c r="DW125" s="1023"/>
      <c r="DX125" s="1023"/>
      <c r="DY125" s="1023"/>
      <c r="DZ125" s="1024"/>
    </row>
    <row r="126" spans="1:130" s="247" customFormat="1" ht="26.25" customHeight="1" thickBot="1" x14ac:dyDescent="0.25">
      <c r="A126" s="1154"/>
      <c r="B126" s="1041"/>
      <c r="C126" s="1011" t="s">
        <v>480</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16385</v>
      </c>
      <c r="AB126" s="1054"/>
      <c r="AC126" s="1054"/>
      <c r="AD126" s="1054"/>
      <c r="AE126" s="1055"/>
      <c r="AF126" s="1056">
        <v>13487</v>
      </c>
      <c r="AG126" s="1054"/>
      <c r="AH126" s="1054"/>
      <c r="AI126" s="1054"/>
      <c r="AJ126" s="1055"/>
      <c r="AK126" s="1056">
        <v>12356</v>
      </c>
      <c r="AL126" s="1054"/>
      <c r="AM126" s="1054"/>
      <c r="AN126" s="1054"/>
      <c r="AO126" s="1055"/>
      <c r="AP126" s="1057">
        <v>0.2</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498</v>
      </c>
      <c r="CQ126" s="1045"/>
      <c r="CR126" s="1045"/>
      <c r="CS126" s="1045"/>
      <c r="CT126" s="1045"/>
      <c r="CU126" s="1045"/>
      <c r="CV126" s="1045"/>
      <c r="CW126" s="1045"/>
      <c r="CX126" s="1045"/>
      <c r="CY126" s="1045"/>
      <c r="CZ126" s="1045"/>
      <c r="DA126" s="1045"/>
      <c r="DB126" s="1045"/>
      <c r="DC126" s="1045"/>
      <c r="DD126" s="1045"/>
      <c r="DE126" s="1045"/>
      <c r="DF126" s="1046"/>
      <c r="DG126" s="1014" t="s">
        <v>495</v>
      </c>
      <c r="DH126" s="1015"/>
      <c r="DI126" s="1015"/>
      <c r="DJ126" s="1015"/>
      <c r="DK126" s="1015"/>
      <c r="DL126" s="1015" t="s">
        <v>495</v>
      </c>
      <c r="DM126" s="1015"/>
      <c r="DN126" s="1015"/>
      <c r="DO126" s="1015"/>
      <c r="DP126" s="1015"/>
      <c r="DQ126" s="1015" t="s">
        <v>499</v>
      </c>
      <c r="DR126" s="1015"/>
      <c r="DS126" s="1015"/>
      <c r="DT126" s="1015"/>
      <c r="DU126" s="1015"/>
      <c r="DV126" s="1016" t="s">
        <v>495</v>
      </c>
      <c r="DW126" s="1016"/>
      <c r="DX126" s="1016"/>
      <c r="DY126" s="1016"/>
      <c r="DZ126" s="1017"/>
    </row>
    <row r="127" spans="1:130" s="247" customFormat="1" ht="26.25" customHeight="1" x14ac:dyDescent="0.2">
      <c r="A127" s="1155"/>
      <c r="B127" s="1043"/>
      <c r="C127" s="1097" t="s">
        <v>500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650</v>
      </c>
      <c r="AB127" s="1054"/>
      <c r="AC127" s="1054"/>
      <c r="AD127" s="1054"/>
      <c r="AE127" s="1055"/>
      <c r="AF127" s="1056">
        <v>541</v>
      </c>
      <c r="AG127" s="1054"/>
      <c r="AH127" s="1054"/>
      <c r="AI127" s="1054"/>
      <c r="AJ127" s="1055"/>
      <c r="AK127" s="1056">
        <v>430</v>
      </c>
      <c r="AL127" s="1054"/>
      <c r="AM127" s="1054"/>
      <c r="AN127" s="1054"/>
      <c r="AO127" s="1055"/>
      <c r="AP127" s="1057">
        <v>0</v>
      </c>
      <c r="AQ127" s="1058"/>
      <c r="AR127" s="1058"/>
      <c r="AS127" s="1058"/>
      <c r="AT127" s="1059"/>
      <c r="AU127" s="283"/>
      <c r="AV127" s="283"/>
      <c r="AW127" s="283"/>
      <c r="AX127" s="1127" t="s">
        <v>501</v>
      </c>
      <c r="AY127" s="1128"/>
      <c r="AZ127" s="1128"/>
      <c r="BA127" s="1128"/>
      <c r="BB127" s="1128"/>
      <c r="BC127" s="1128"/>
      <c r="BD127" s="1128"/>
      <c r="BE127" s="1129"/>
      <c r="BF127" s="1130" t="s">
        <v>502</v>
      </c>
      <c r="BG127" s="1128"/>
      <c r="BH127" s="1128"/>
      <c r="BI127" s="1128"/>
      <c r="BJ127" s="1128"/>
      <c r="BK127" s="1128"/>
      <c r="BL127" s="1129"/>
      <c r="BM127" s="1130" t="s">
        <v>503</v>
      </c>
      <c r="BN127" s="1128"/>
      <c r="BO127" s="1128"/>
      <c r="BP127" s="1128"/>
      <c r="BQ127" s="1128"/>
      <c r="BR127" s="1128"/>
      <c r="BS127" s="1129"/>
      <c r="BT127" s="1130" t="s">
        <v>504</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505</v>
      </c>
      <c r="CQ127" s="1045"/>
      <c r="CR127" s="1045"/>
      <c r="CS127" s="1045"/>
      <c r="CT127" s="1045"/>
      <c r="CU127" s="1045"/>
      <c r="CV127" s="1045"/>
      <c r="CW127" s="1045"/>
      <c r="CX127" s="1045"/>
      <c r="CY127" s="1045"/>
      <c r="CZ127" s="1045"/>
      <c r="DA127" s="1045"/>
      <c r="DB127" s="1045"/>
      <c r="DC127" s="1045"/>
      <c r="DD127" s="1045"/>
      <c r="DE127" s="1045"/>
      <c r="DF127" s="1046"/>
      <c r="DG127" s="1014" t="s">
        <v>495</v>
      </c>
      <c r="DH127" s="1015"/>
      <c r="DI127" s="1015"/>
      <c r="DJ127" s="1015"/>
      <c r="DK127" s="1015"/>
      <c r="DL127" s="1015" t="s">
        <v>495</v>
      </c>
      <c r="DM127" s="1015"/>
      <c r="DN127" s="1015"/>
      <c r="DO127" s="1015"/>
      <c r="DP127" s="1015"/>
      <c r="DQ127" s="1015" t="s">
        <v>495</v>
      </c>
      <c r="DR127" s="1015"/>
      <c r="DS127" s="1015"/>
      <c r="DT127" s="1015"/>
      <c r="DU127" s="1015"/>
      <c r="DV127" s="1016" t="s">
        <v>495</v>
      </c>
      <c r="DW127" s="1016"/>
      <c r="DX127" s="1016"/>
      <c r="DY127" s="1016"/>
      <c r="DZ127" s="1017"/>
    </row>
    <row r="128" spans="1:130" s="247" customFormat="1" ht="26.25" customHeight="1" thickBot="1" x14ac:dyDescent="0.25">
      <c r="A128" s="1138" t="s">
        <v>506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507</v>
      </c>
      <c r="X128" s="1140"/>
      <c r="Y128" s="1140"/>
      <c r="Z128" s="1141"/>
      <c r="AA128" s="1142">
        <v>21634</v>
      </c>
      <c r="AB128" s="1143"/>
      <c r="AC128" s="1143"/>
      <c r="AD128" s="1143"/>
      <c r="AE128" s="1144"/>
      <c r="AF128" s="1145">
        <v>21355</v>
      </c>
      <c r="AG128" s="1143"/>
      <c r="AH128" s="1143"/>
      <c r="AI128" s="1143"/>
      <c r="AJ128" s="1144"/>
      <c r="AK128" s="1145">
        <v>30420</v>
      </c>
      <c r="AL128" s="1143"/>
      <c r="AM128" s="1143"/>
      <c r="AN128" s="1143"/>
      <c r="AO128" s="1144"/>
      <c r="AP128" s="1146"/>
      <c r="AQ128" s="1147"/>
      <c r="AR128" s="1147"/>
      <c r="AS128" s="1147"/>
      <c r="AT128" s="1148"/>
      <c r="AU128" s="283"/>
      <c r="AV128" s="283"/>
      <c r="AW128" s="283"/>
      <c r="AX128" s="983" t="s">
        <v>508</v>
      </c>
      <c r="AY128" s="984"/>
      <c r="AZ128" s="984"/>
      <c r="BA128" s="984"/>
      <c r="BB128" s="984"/>
      <c r="BC128" s="984"/>
      <c r="BD128" s="984"/>
      <c r="BE128" s="985"/>
      <c r="BF128" s="1149" t="s">
        <v>509</v>
      </c>
      <c r="BG128" s="1150"/>
      <c r="BH128" s="1150"/>
      <c r="BI128" s="1150"/>
      <c r="BJ128" s="1150"/>
      <c r="BK128" s="1150"/>
      <c r="BL128" s="1151"/>
      <c r="BM128" s="1149">
        <v>13.7</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510</v>
      </c>
      <c r="CQ128" s="1132"/>
      <c r="CR128" s="1132"/>
      <c r="CS128" s="1132"/>
      <c r="CT128" s="1132"/>
      <c r="CU128" s="1132"/>
      <c r="CV128" s="1132"/>
      <c r="CW128" s="1132"/>
      <c r="CX128" s="1132"/>
      <c r="CY128" s="1132"/>
      <c r="CZ128" s="1132"/>
      <c r="DA128" s="1132"/>
      <c r="DB128" s="1132"/>
      <c r="DC128" s="1132"/>
      <c r="DD128" s="1132"/>
      <c r="DE128" s="1132"/>
      <c r="DF128" s="1133"/>
      <c r="DG128" s="1134">
        <v>6546</v>
      </c>
      <c r="DH128" s="1135"/>
      <c r="DI128" s="1135"/>
      <c r="DJ128" s="1135"/>
      <c r="DK128" s="1135"/>
      <c r="DL128" s="1135">
        <v>4745</v>
      </c>
      <c r="DM128" s="1135"/>
      <c r="DN128" s="1135"/>
      <c r="DO128" s="1135"/>
      <c r="DP128" s="1135"/>
      <c r="DQ128" s="1135">
        <v>3791</v>
      </c>
      <c r="DR128" s="1135"/>
      <c r="DS128" s="1135"/>
      <c r="DT128" s="1135"/>
      <c r="DU128" s="1135"/>
      <c r="DV128" s="1136">
        <v>0.1</v>
      </c>
      <c r="DW128" s="1136"/>
      <c r="DX128" s="1136"/>
      <c r="DY128" s="1136"/>
      <c r="DZ128" s="1137"/>
    </row>
    <row r="129" spans="1:131" s="247" customFormat="1" ht="26.25" customHeight="1" x14ac:dyDescent="0.2">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511</v>
      </c>
      <c r="X129" s="1169"/>
      <c r="Y129" s="1169"/>
      <c r="Z129" s="1170"/>
      <c r="AA129" s="1053">
        <v>8217412</v>
      </c>
      <c r="AB129" s="1054"/>
      <c r="AC129" s="1054"/>
      <c r="AD129" s="1054"/>
      <c r="AE129" s="1055"/>
      <c r="AF129" s="1056">
        <v>8229378</v>
      </c>
      <c r="AG129" s="1054"/>
      <c r="AH129" s="1054"/>
      <c r="AI129" s="1054"/>
      <c r="AJ129" s="1055"/>
      <c r="AK129" s="1056">
        <v>8191071</v>
      </c>
      <c r="AL129" s="1054"/>
      <c r="AM129" s="1054"/>
      <c r="AN129" s="1054"/>
      <c r="AO129" s="1055"/>
      <c r="AP129" s="1171"/>
      <c r="AQ129" s="1172"/>
      <c r="AR129" s="1172"/>
      <c r="AS129" s="1172"/>
      <c r="AT129" s="1173"/>
      <c r="AU129" s="285"/>
      <c r="AV129" s="285"/>
      <c r="AW129" s="285"/>
      <c r="AX129" s="1162" t="s">
        <v>512</v>
      </c>
      <c r="AY129" s="1045"/>
      <c r="AZ129" s="1045"/>
      <c r="BA129" s="1045"/>
      <c r="BB129" s="1045"/>
      <c r="BC129" s="1045"/>
      <c r="BD129" s="1045"/>
      <c r="BE129" s="1046"/>
      <c r="BF129" s="1163" t="s">
        <v>399</v>
      </c>
      <c r="BG129" s="1164"/>
      <c r="BH129" s="1164"/>
      <c r="BI129" s="1164"/>
      <c r="BJ129" s="1164"/>
      <c r="BK129" s="1164"/>
      <c r="BL129" s="1165"/>
      <c r="BM129" s="1163">
        <v>18.7</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5" t="s">
        <v>513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514</v>
      </c>
      <c r="X130" s="1169"/>
      <c r="Y130" s="1169"/>
      <c r="Z130" s="1170"/>
      <c r="AA130" s="1053">
        <v>1409553</v>
      </c>
      <c r="AB130" s="1054"/>
      <c r="AC130" s="1054"/>
      <c r="AD130" s="1054"/>
      <c r="AE130" s="1055"/>
      <c r="AF130" s="1056">
        <v>1430214</v>
      </c>
      <c r="AG130" s="1054"/>
      <c r="AH130" s="1054"/>
      <c r="AI130" s="1054"/>
      <c r="AJ130" s="1055"/>
      <c r="AK130" s="1056">
        <v>1319471</v>
      </c>
      <c r="AL130" s="1054"/>
      <c r="AM130" s="1054"/>
      <c r="AN130" s="1054"/>
      <c r="AO130" s="1055"/>
      <c r="AP130" s="1171"/>
      <c r="AQ130" s="1172"/>
      <c r="AR130" s="1172"/>
      <c r="AS130" s="1172"/>
      <c r="AT130" s="1173"/>
      <c r="AU130" s="285"/>
      <c r="AV130" s="285"/>
      <c r="AW130" s="285"/>
      <c r="AX130" s="1162" t="s">
        <v>515</v>
      </c>
      <c r="AY130" s="1045"/>
      <c r="AZ130" s="1045"/>
      <c r="BA130" s="1045"/>
      <c r="BB130" s="1045"/>
      <c r="BC130" s="1045"/>
      <c r="BD130" s="1045"/>
      <c r="BE130" s="1046"/>
      <c r="BF130" s="1199">
        <v>9</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516</v>
      </c>
      <c r="X131" s="1207"/>
      <c r="Y131" s="1207"/>
      <c r="Z131" s="1208"/>
      <c r="AA131" s="1100">
        <v>6807859</v>
      </c>
      <c r="AB131" s="1079"/>
      <c r="AC131" s="1079"/>
      <c r="AD131" s="1079"/>
      <c r="AE131" s="1080"/>
      <c r="AF131" s="1078">
        <v>6799164</v>
      </c>
      <c r="AG131" s="1079"/>
      <c r="AH131" s="1079"/>
      <c r="AI131" s="1079"/>
      <c r="AJ131" s="1080"/>
      <c r="AK131" s="1078">
        <v>6871600</v>
      </c>
      <c r="AL131" s="1079"/>
      <c r="AM131" s="1079"/>
      <c r="AN131" s="1079"/>
      <c r="AO131" s="1080"/>
      <c r="AP131" s="1209"/>
      <c r="AQ131" s="1210"/>
      <c r="AR131" s="1210"/>
      <c r="AS131" s="1210"/>
      <c r="AT131" s="1211"/>
      <c r="AU131" s="285"/>
      <c r="AV131" s="285"/>
      <c r="AW131" s="285"/>
      <c r="AX131" s="1181" t="s">
        <v>517</v>
      </c>
      <c r="AY131" s="1132"/>
      <c r="AZ131" s="1132"/>
      <c r="BA131" s="1132"/>
      <c r="BB131" s="1132"/>
      <c r="BC131" s="1132"/>
      <c r="BD131" s="1132"/>
      <c r="BE131" s="1133"/>
      <c r="BF131" s="1182">
        <v>33.1</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8" t="s">
        <v>518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519</v>
      </c>
      <c r="W132" s="1192"/>
      <c r="X132" s="1192"/>
      <c r="Y132" s="1192"/>
      <c r="Z132" s="1193"/>
      <c r="AA132" s="1194">
        <v>9.8633505780000004</v>
      </c>
      <c r="AB132" s="1195"/>
      <c r="AC132" s="1195"/>
      <c r="AD132" s="1195"/>
      <c r="AE132" s="1196"/>
      <c r="AF132" s="1197">
        <v>8.6813467069999994</v>
      </c>
      <c r="AG132" s="1195"/>
      <c r="AH132" s="1195"/>
      <c r="AI132" s="1195"/>
      <c r="AJ132" s="1196"/>
      <c r="AK132" s="1197">
        <v>8.7181005880000004</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520</v>
      </c>
      <c r="W133" s="1175"/>
      <c r="X133" s="1175"/>
      <c r="Y133" s="1175"/>
      <c r="Z133" s="1176"/>
      <c r="AA133" s="1177">
        <v>10</v>
      </c>
      <c r="AB133" s="1178"/>
      <c r="AC133" s="1178"/>
      <c r="AD133" s="1178"/>
      <c r="AE133" s="1179"/>
      <c r="AF133" s="1177">
        <v>9.4</v>
      </c>
      <c r="AG133" s="1178"/>
      <c r="AH133" s="1178"/>
      <c r="AI133" s="1178"/>
      <c r="AJ133" s="1179"/>
      <c r="AK133" s="1177">
        <v>9</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Ecbw0HaUswXh/JKCYHKNCkt1VpHcY5w8jhR30wIfnBatDJu+IIitJJaXOlLAMwhFbBAqXV/cgaf9u2PLC8NTng==" saltValue="J/aN7jlxw6yzOcB//URT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rncI1bHyFdc3QAPqxnV6KeZmbfDBMTn8CJ6b2/4Lrbmk7jNzpSQWhW1BSOGy/yXLhKFH7HCcGHq80eKz9r2IJQ==" saltValue="nuU/Tv38Adc8a7JhiuH5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QdqAeM5E2Skw/zJ1tryTwV+7ZlwOB5lGyH57nMcaLJT7FYYnScovaWz3Wakr5a8jiqEQlVSom/SXi2R36Na/Q==" saltValue="B9QO4lvs++9fazjr2YIFk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524</v>
      </c>
      <c r="AP7" s="304"/>
      <c r="AQ7" s="305" t="s">
        <v>525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526</v>
      </c>
      <c r="AQ8" s="311" t="s">
        <v>527</v>
      </c>
      <c r="AR8" s="312" t="s">
        <v>528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529</v>
      </c>
      <c r="AL9" s="1218"/>
      <c r="AM9" s="1218"/>
      <c r="AN9" s="1219"/>
      <c r="AO9" s="313">
        <v>1695329</v>
      </c>
      <c r="AP9" s="313">
        <v>54670</v>
      </c>
      <c r="AQ9" s="314">
        <v>70630</v>
      </c>
      <c r="AR9" s="315">
        <v>-22.6</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530</v>
      </c>
      <c r="AL10" s="1218"/>
      <c r="AM10" s="1218"/>
      <c r="AN10" s="1219"/>
      <c r="AO10" s="316">
        <v>345265</v>
      </c>
      <c r="AP10" s="316">
        <v>11134</v>
      </c>
      <c r="AQ10" s="317">
        <v>8333</v>
      </c>
      <c r="AR10" s="318">
        <v>33.6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531</v>
      </c>
      <c r="AL11" s="1218"/>
      <c r="AM11" s="1218"/>
      <c r="AN11" s="1219"/>
      <c r="AO11" s="316">
        <v>403651</v>
      </c>
      <c r="AP11" s="316">
        <v>13017</v>
      </c>
      <c r="AQ11" s="317">
        <v>8447</v>
      </c>
      <c r="AR11" s="318">
        <v>54.1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532</v>
      </c>
      <c r="AL12" s="1218"/>
      <c r="AM12" s="1218"/>
      <c r="AN12" s="1219"/>
      <c r="AO12" s="316" t="s">
        <v>533</v>
      </c>
      <c r="AP12" s="316" t="s">
        <v>533</v>
      </c>
      <c r="AQ12" s="317">
        <v>1002</v>
      </c>
      <c r="AR12" s="318" t="s">
        <v>533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534</v>
      </c>
      <c r="AL13" s="1218"/>
      <c r="AM13" s="1218"/>
      <c r="AN13" s="1219"/>
      <c r="AO13" s="316" t="s">
        <v>533</v>
      </c>
      <c r="AP13" s="316" t="s">
        <v>533</v>
      </c>
      <c r="AQ13" s="317">
        <v>12</v>
      </c>
      <c r="AR13" s="318" t="s">
        <v>533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535</v>
      </c>
      <c r="AL14" s="1218"/>
      <c r="AM14" s="1218"/>
      <c r="AN14" s="1219"/>
      <c r="AO14" s="316">
        <v>116325</v>
      </c>
      <c r="AP14" s="316">
        <v>3751</v>
      </c>
      <c r="AQ14" s="317">
        <v>2952</v>
      </c>
      <c r="AR14" s="318">
        <v>27.1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536</v>
      </c>
      <c r="AL15" s="1218"/>
      <c r="AM15" s="1218"/>
      <c r="AN15" s="1219"/>
      <c r="AO15" s="316">
        <v>78454</v>
      </c>
      <c r="AP15" s="316">
        <v>2530</v>
      </c>
      <c r="AQ15" s="317">
        <v>1842</v>
      </c>
      <c r="AR15" s="318">
        <v>37.4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537</v>
      </c>
      <c r="AL16" s="1221"/>
      <c r="AM16" s="1221"/>
      <c r="AN16" s="1222"/>
      <c r="AO16" s="316">
        <v>-158303</v>
      </c>
      <c r="AP16" s="316">
        <v>-5105</v>
      </c>
      <c r="AQ16" s="317">
        <v>-6186</v>
      </c>
      <c r="AR16" s="318">
        <v>-17.5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191</v>
      </c>
      <c r="AL17" s="1221"/>
      <c r="AM17" s="1221"/>
      <c r="AN17" s="1222"/>
      <c r="AO17" s="316">
        <v>2480721</v>
      </c>
      <c r="AP17" s="316">
        <v>79997</v>
      </c>
      <c r="AQ17" s="317">
        <v>87031</v>
      </c>
      <c r="AR17" s="318">
        <v>-8.1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542</v>
      </c>
      <c r="AL21" s="1213"/>
      <c r="AM21" s="1213"/>
      <c r="AN21" s="1214"/>
      <c r="AO21" s="328">
        <v>6.68</v>
      </c>
      <c r="AP21" s="329">
        <v>8.3000000000000007</v>
      </c>
      <c r="AQ21" s="330">
        <v>-1.62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543</v>
      </c>
      <c r="AL22" s="1213"/>
      <c r="AM22" s="1213"/>
      <c r="AN22" s="1214"/>
      <c r="AO22" s="333">
        <v>96.6</v>
      </c>
      <c r="AP22" s="334">
        <v>97.7</v>
      </c>
      <c r="AQ22" s="335">
        <v>-1.1000000000000001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524</v>
      </c>
      <c r="AP30" s="304"/>
      <c r="AQ30" s="305" t="s">
        <v>525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526</v>
      </c>
      <c r="AQ31" s="311" t="s">
        <v>527</v>
      </c>
      <c r="AR31" s="312" t="s">
        <v>528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547</v>
      </c>
      <c r="AL32" s="1229"/>
      <c r="AM32" s="1229"/>
      <c r="AN32" s="1230"/>
      <c r="AO32" s="343">
        <v>1258800</v>
      </c>
      <c r="AP32" s="343">
        <v>40593</v>
      </c>
      <c r="AQ32" s="344">
        <v>50496</v>
      </c>
      <c r="AR32" s="345">
        <v>-19.600000000000001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548</v>
      </c>
      <c r="AL33" s="1229"/>
      <c r="AM33" s="1229"/>
      <c r="AN33" s="1230"/>
      <c r="AO33" s="343" t="s">
        <v>533</v>
      </c>
      <c r="AP33" s="343" t="s">
        <v>533</v>
      </c>
      <c r="AQ33" s="344" t="s">
        <v>533</v>
      </c>
      <c r="AR33" s="345" t="s">
        <v>533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549</v>
      </c>
      <c r="AL34" s="1229"/>
      <c r="AM34" s="1229"/>
      <c r="AN34" s="1230"/>
      <c r="AO34" s="343" t="s">
        <v>533</v>
      </c>
      <c r="AP34" s="343" t="s">
        <v>533</v>
      </c>
      <c r="AQ34" s="344">
        <v>40</v>
      </c>
      <c r="AR34" s="345" t="s">
        <v>533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550</v>
      </c>
      <c r="AL35" s="1229"/>
      <c r="AM35" s="1229"/>
      <c r="AN35" s="1230"/>
      <c r="AO35" s="343">
        <v>603341</v>
      </c>
      <c r="AP35" s="343">
        <v>19456</v>
      </c>
      <c r="AQ35" s="344">
        <v>19688</v>
      </c>
      <c r="AR35" s="345">
        <v>-1.2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551</v>
      </c>
      <c r="AL36" s="1229"/>
      <c r="AM36" s="1229"/>
      <c r="AN36" s="1230"/>
      <c r="AO36" s="343">
        <v>73874</v>
      </c>
      <c r="AP36" s="343">
        <v>2382</v>
      </c>
      <c r="AQ36" s="344">
        <v>2838</v>
      </c>
      <c r="AR36" s="345">
        <v>-16.100000000000001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552</v>
      </c>
      <c r="AL37" s="1229"/>
      <c r="AM37" s="1229"/>
      <c r="AN37" s="1230"/>
      <c r="AO37" s="343">
        <v>12786</v>
      </c>
      <c r="AP37" s="343">
        <v>412</v>
      </c>
      <c r="AQ37" s="344">
        <v>486</v>
      </c>
      <c r="AR37" s="345">
        <v>-15.2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553</v>
      </c>
      <c r="AL38" s="1232"/>
      <c r="AM38" s="1232"/>
      <c r="AN38" s="1233"/>
      <c r="AO38" s="346">
        <v>163</v>
      </c>
      <c r="AP38" s="346">
        <v>5</v>
      </c>
      <c r="AQ38" s="347">
        <v>3</v>
      </c>
      <c r="AR38" s="335">
        <v>66.7</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554</v>
      </c>
      <c r="AL39" s="1232"/>
      <c r="AM39" s="1232"/>
      <c r="AN39" s="1233"/>
      <c r="AO39" s="343">
        <v>-30420</v>
      </c>
      <c r="AP39" s="343">
        <v>-981</v>
      </c>
      <c r="AQ39" s="344">
        <v>-4320</v>
      </c>
      <c r="AR39" s="345">
        <v>-77.3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555</v>
      </c>
      <c r="AL40" s="1229"/>
      <c r="AM40" s="1229"/>
      <c r="AN40" s="1230"/>
      <c r="AO40" s="343">
        <v>-1319471</v>
      </c>
      <c r="AP40" s="343">
        <v>-42550</v>
      </c>
      <c r="AQ40" s="344">
        <v>-47973</v>
      </c>
      <c r="AR40" s="345">
        <v>-11.3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305</v>
      </c>
      <c r="AL41" s="1235"/>
      <c r="AM41" s="1235"/>
      <c r="AN41" s="1236"/>
      <c r="AO41" s="343">
        <v>599073</v>
      </c>
      <c r="AP41" s="343">
        <v>19319</v>
      </c>
      <c r="AQ41" s="344">
        <v>21258</v>
      </c>
      <c r="AR41" s="345">
        <v>-9.1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524</v>
      </c>
      <c r="AN49" s="1225" t="s">
        <v>559</v>
      </c>
      <c r="AO49" s="1226"/>
      <c r="AP49" s="1226"/>
      <c r="AQ49" s="1226"/>
      <c r="AR49" s="122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560</v>
      </c>
      <c r="AO50" s="360" t="s">
        <v>561</v>
      </c>
      <c r="AP50" s="361" t="s">
        <v>562</v>
      </c>
      <c r="AQ50" s="362" t="s">
        <v>563</v>
      </c>
      <c r="AR50" s="363" t="s">
        <v>564</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531659</v>
      </c>
      <c r="AN51" s="365">
        <v>17163</v>
      </c>
      <c r="AO51" s="366">
        <v>-56.8</v>
      </c>
      <c r="AP51" s="367">
        <v>81768</v>
      </c>
      <c r="AQ51" s="368">
        <v>-23.3</v>
      </c>
      <c r="AR51" s="369">
        <v>-33.5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220183</v>
      </c>
      <c r="AN52" s="373">
        <v>7108</v>
      </c>
      <c r="AO52" s="374">
        <v>-55.3</v>
      </c>
      <c r="AP52" s="375">
        <v>37917</v>
      </c>
      <c r="AQ52" s="376">
        <v>-16.7</v>
      </c>
      <c r="AR52" s="377">
        <v>-38.6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1017638</v>
      </c>
      <c r="AN53" s="365">
        <v>32863</v>
      </c>
      <c r="AO53" s="366">
        <v>91.5</v>
      </c>
      <c r="AP53" s="367">
        <v>65876</v>
      </c>
      <c r="AQ53" s="368">
        <v>-19.399999999999999</v>
      </c>
      <c r="AR53" s="369">
        <v>110.9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684859</v>
      </c>
      <c r="AN54" s="373">
        <v>22116</v>
      </c>
      <c r="AO54" s="374">
        <v>211.1</v>
      </c>
      <c r="AP54" s="375">
        <v>36484</v>
      </c>
      <c r="AQ54" s="376">
        <v>-3.8</v>
      </c>
      <c r="AR54" s="377">
        <v>214.9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2289015</v>
      </c>
      <c r="AN55" s="365">
        <v>74280</v>
      </c>
      <c r="AO55" s="366">
        <v>126</v>
      </c>
      <c r="AP55" s="367">
        <v>68468</v>
      </c>
      <c r="AQ55" s="368">
        <v>3.9</v>
      </c>
      <c r="AR55" s="369">
        <v>122.1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1793110</v>
      </c>
      <c r="AN56" s="373">
        <v>58188</v>
      </c>
      <c r="AO56" s="374">
        <v>163.1</v>
      </c>
      <c r="AP56" s="375">
        <v>34140</v>
      </c>
      <c r="AQ56" s="376">
        <v>-6.4</v>
      </c>
      <c r="AR56" s="377">
        <v>169.5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4876168</v>
      </c>
      <c r="AN57" s="365">
        <v>157815</v>
      </c>
      <c r="AO57" s="366">
        <v>112.5</v>
      </c>
      <c r="AP57" s="367">
        <v>69729</v>
      </c>
      <c r="AQ57" s="368">
        <v>1.8</v>
      </c>
      <c r="AR57" s="369">
        <v>110.7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3960034</v>
      </c>
      <c r="AN58" s="373">
        <v>128165</v>
      </c>
      <c r="AO58" s="374">
        <v>120.3</v>
      </c>
      <c r="AP58" s="375">
        <v>38908</v>
      </c>
      <c r="AQ58" s="376">
        <v>14</v>
      </c>
      <c r="AR58" s="377">
        <v>106.3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3880680</v>
      </c>
      <c r="AN59" s="365">
        <v>125143</v>
      </c>
      <c r="AO59" s="366">
        <v>-20.7</v>
      </c>
      <c r="AP59" s="367">
        <v>74581</v>
      </c>
      <c r="AQ59" s="368">
        <v>7</v>
      </c>
      <c r="AR59" s="369">
        <v>-27.7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3037225</v>
      </c>
      <c r="AN60" s="373">
        <v>97943</v>
      </c>
      <c r="AO60" s="374">
        <v>-23.6</v>
      </c>
      <c r="AP60" s="375">
        <v>41563</v>
      </c>
      <c r="AQ60" s="376">
        <v>6.8</v>
      </c>
      <c r="AR60" s="377">
        <v>-30.4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2519032</v>
      </c>
      <c r="AN61" s="380">
        <v>81453</v>
      </c>
      <c r="AO61" s="381">
        <v>50.5</v>
      </c>
      <c r="AP61" s="382">
        <v>72084</v>
      </c>
      <c r="AQ61" s="383">
        <v>-6</v>
      </c>
      <c r="AR61" s="369">
        <v>56.5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1939082</v>
      </c>
      <c r="AN62" s="373">
        <v>62704</v>
      </c>
      <c r="AO62" s="374">
        <v>83.1</v>
      </c>
      <c r="AP62" s="375">
        <v>37802</v>
      </c>
      <c r="AQ62" s="376">
        <v>-1.2</v>
      </c>
      <c r="AR62" s="377">
        <v>84.3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ESWVGhZwbOnhcYVFPjKSNrxRxXKDV5N4HEdMYPSXUAnrRuGv2Ps2gj7OMZsenINtg3Qjj+3E3DaSsbjnUV52+g==" saltValue="IrgUhs9/yuUBj8ERbc2L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573</v>
      </c>
    </row>
    <row r="120" spans="125:125" ht="13.5" hidden="1" customHeight="1" x14ac:dyDescent="0.2"/>
    <row r="121" spans="125:125" ht="13.5" hidden="1" customHeight="1" x14ac:dyDescent="0.2">
      <c r="DU121" s="291"/>
    </row>
  </sheetData>
  <sheetProtection algorithmName="SHA-512" hashValue="15xe/z1qy7/+nzvfGqQlGfLy/q5f5z8GlWIPMvNVYsP5liZ6LC3gBBGYb3463Ruj4jODFw6LyZtQDrCcPlTFGw==" saltValue="b6fX/5TJhIKJHTuEm0gm+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574</v>
      </c>
    </row>
  </sheetData>
  <sheetProtection algorithmName="SHA-512" hashValue="BzMvaPtmuegu4IVshzKTElXs+LqK0oVkaXAHZzYtnEYJtxpK7OoaLSlBSGPunvecidh8Seavw4aGQn14NLspWQ==" saltValue="ijzeiTWv/dtWnBHiYWcrt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2">
      <c r="B47" s="10"/>
      <c r="C47" s="1237" t="s">
        <v>3</v>
      </c>
      <c r="D47" s="1237"/>
      <c r="E47" s="1238"/>
      <c r="F47" s="11">
        <v>36.04</v>
      </c>
      <c r="G47" s="12">
        <v>43.07</v>
      </c>
      <c r="H47" s="12">
        <v>38.020000000000003</v>
      </c>
      <c r="I47" s="12">
        <v>35.44</v>
      </c>
      <c r="J47" s="13">
        <v>31.66</v>
      </c>
    </row>
    <row r="48" spans="2:10" ht="57.75" customHeight="1" x14ac:dyDescent="0.2">
      <c r="B48" s="14"/>
      <c r="C48" s="1239" t="s">
        <v>4</v>
      </c>
      <c r="D48" s="1239"/>
      <c r="E48" s="1240"/>
      <c r="F48" s="15">
        <v>15.12</v>
      </c>
      <c r="G48" s="16">
        <v>6.97</v>
      </c>
      <c r="H48" s="16">
        <v>12.51</v>
      </c>
      <c r="I48" s="16">
        <v>9.9499999999999993</v>
      </c>
      <c r="J48" s="17">
        <v>15.16</v>
      </c>
    </row>
    <row r="49" spans="2:10" ht="57.75" customHeight="1" thickBot="1" x14ac:dyDescent="0.25">
      <c r="B49" s="18"/>
      <c r="C49" s="1241" t="s">
        <v>5</v>
      </c>
      <c r="D49" s="1241"/>
      <c r="E49" s="1242"/>
      <c r="F49" s="19">
        <v>8.26</v>
      </c>
      <c r="G49" s="20" t="s">
        <v>580</v>
      </c>
      <c r="H49" s="20">
        <v>0.47</v>
      </c>
      <c r="I49" s="20" t="s">
        <v>581</v>
      </c>
      <c r="J49" s="21">
        <v>1.23</v>
      </c>
    </row>
    <row r="50" spans="2:10" ht="13.5" customHeight="1" x14ac:dyDescent="0.2"/>
  </sheetData>
  <sheetProtection algorithmName="SHA-512" hashValue="KhY4CMLd5EIf2uDLASnxQxreMW+aCUdNRjxCeBN8AgZmZ348gYhi/1kzwPQO0ua78SjcOwy6guE4WvETNvCGyA==" saltValue="e8U4V931JGOL0ZOXWsj/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2021-10-20T07:26:01Z</cp:lastPrinted>
  <dcterms:created xsi:type="dcterms:W3CDTF">2021-02-05T02:27:18Z</dcterms:created>
  <dcterms:modified xsi:type="dcterms:W3CDTF">2021-10-20T07:31:36Z</dcterms:modified>
  <cp:category/>
</cp:coreProperties>
</file>