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010 簡易水道\"/>
    </mc:Choice>
  </mc:AlternateContent>
  <workbookProtection workbookAlgorithmName="SHA-512" workbookHashValue="YnHTCflSOHA84fv9gcwq1uOupedYP2iHtapQ5sfGMc+2buRCJG4VvCNvnD8xZPg5iuWu8YXq85+mNj45fmpl+A==" workbookSaltValue="el8+gJTxPygvXA/LZMhRlA==" workbookSpinCount="100000" lockStructure="1"/>
  <bookViews>
    <workbookView xWindow="0" yWindow="0" windowWidth="20400" windowHeight="678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<sst xmlns="http://schemas.openxmlformats.org/spreadsheetml/2006/main" count="233" uniqueCount="118">
  <si>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</si>
  <si>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</si>
  <si>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</si>
  <si>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</si>
  <si>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</si>
  <si>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</si>
  <si>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</si>
  <si>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</si>
  <si>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</si>
  <si>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</si>
  <si>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</si>
  <si>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</si>
  <si>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</si>
  <si>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</si>
  <si>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</si>
  <si>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</si>
  <si>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</si>
  <si>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</si>
  <si>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</si>
  <si>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</si>
  <si>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</si>
  <si>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</si>
  <si>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</si>
  <si>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</si>
  <si>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</si>
  <si>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</si>
  <si>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</si>
  <si>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</si>
  <si>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</si>
  <si>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</si>
  <si>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</si>
  <si>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</si>
  <si>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</si>
  <si>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</si>
  <si>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</si>
  <si>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</si>
  <si>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</si>
  <si>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</si>
  <si>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</si>
  <si>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</si>
  <si>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</si>
  <si>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</si>
  <si>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</si>
  <si>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</si>
  <si>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</si>
  <si>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</si>
  <si>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</si>
  <si>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</si>
  <si>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</si>
  <si>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</si>
  <si>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</si>
  <si>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</si>
  <si>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</si>
  <si>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</si>
  <si>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</si>
  <si>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</si>
  <si>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</si>
  <si>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</si>
  <si>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</si>
  <si>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</si>
  <si>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</si>
  <si>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</si>
  <si>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</si>
  <si>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</si>
  <si>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</si>
  <si>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</si>
  <si>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</si>
  <si>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</si>
  <si>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</si>
  <si>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</si>
  <si>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</si>
  <si>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</si>
  <si>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</si>
  <si>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</si>
  <si>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</si>
  <si>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</si>
  <si>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</si>
  <si>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</si>
  <si>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</si>
  <si>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</si>
  <si>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</si>
  <si>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</si>
  <si>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</si>
  <si>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</si>
  <si>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</si>
  <si>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</si>
  <si>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</si>
  <si>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</si>
  <si>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</si>
  <si>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</si>
  <si>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</si>
  <si>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</si>
  <si>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</si>
  <si>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</si>
  <si>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</si>
  <si>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</si>
  <si>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丹波山村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</si>
  <si>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</si>
  <si>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</si>
  <si>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</si>
  <si>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</si>
  <si>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</si>
  <si>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</si>
  <si>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</si>
  <si>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</si>
  <si>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</si>
  <si>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</si>
  <si>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</si>
  <si>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</si>
  <si>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</si>
  <si>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</si>
  <si>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</si>
  <si>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</si>
  <si>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</si>
  <si>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</si>
  <si>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年々村民がゆるやかに減少しており収益が減少していく状況である。企業債残高対収益比率が上昇しているが、ろ過方式の変更・耐震化更新工事を行った為比率が上昇をしている。施設利用率に関しては管の老朽化に伴う漏水があり給水量を増加させてしまっている。また料金回収率が低く、今後料金の見直しを検討をしていかなければ経営の健全性はなりたたない。
</t>
    <rPh sb="0" eb="2">
      <t>ネンネン</t>
    </rPh>
    <rPh sb="2" eb="4">
      <t>ソンミン</t>
    </rPh>
    <rPh sb="10" eb="12">
      <t>ゲンショウ</t>
    </rPh>
    <rPh sb="16" eb="18">
      <t>シュウエキ</t>
    </rPh>
    <rPh sb="19" eb="21">
      <t>ゲンショウ</t>
    </rPh>
    <rPh sb="25" eb="27">
      <t>ジョウキョウ</t>
    </rPh>
    <rPh sb="31" eb="33">
      <t>キギョウ</t>
    </rPh>
    <rPh sb="33" eb="34">
      <t>サイ</t>
    </rPh>
    <rPh sb="34" eb="36">
      <t>ザンダカ</t>
    </rPh>
    <rPh sb="36" eb="37">
      <t>タイ</t>
    </rPh>
    <rPh sb="37" eb="39">
      <t>シュウエキ</t>
    </rPh>
    <rPh sb="39" eb="41">
      <t>ヒリツ</t>
    </rPh>
    <rPh sb="42" eb="44">
      <t>ジョウショウ</t>
    </rPh>
    <rPh sb="51" eb="52">
      <t>カ</t>
    </rPh>
    <rPh sb="52" eb="54">
      <t>ホウシキ</t>
    </rPh>
    <rPh sb="55" eb="57">
      <t>ヘンコウ</t>
    </rPh>
    <rPh sb="58" eb="61">
      <t>タイシンカ</t>
    </rPh>
    <rPh sb="61" eb="63">
      <t>コウシン</t>
    </rPh>
    <rPh sb="63" eb="65">
      <t>コウジ</t>
    </rPh>
    <rPh sb="66" eb="67">
      <t>オコナ</t>
    </rPh>
    <rPh sb="69" eb="70">
      <t>タメ</t>
    </rPh>
    <rPh sb="70" eb="72">
      <t>ヒリツ</t>
    </rPh>
    <rPh sb="73" eb="75">
      <t>ジョウショウ</t>
    </rPh>
    <rPh sb="81" eb="83">
      <t>シセツ</t>
    </rPh>
    <rPh sb="83" eb="85">
      <t>リヨウ</t>
    </rPh>
    <rPh sb="85" eb="86">
      <t>リツ</t>
    </rPh>
    <rPh sb="87" eb="88">
      <t>カン</t>
    </rPh>
    <rPh sb="91" eb="92">
      <t>カン</t>
    </rPh>
    <rPh sb="93" eb="96">
      <t>ロウキュウカ</t>
    </rPh>
    <rPh sb="97" eb="98">
      <t>トモナ</t>
    </rPh>
    <rPh sb="99" eb="101">
      <t>ロウスイ</t>
    </rPh>
    <rPh sb="104" eb="106">
      <t>キュウスイ</t>
    </rPh>
    <rPh sb="106" eb="107">
      <t>リョウ</t>
    </rPh>
    <rPh sb="108" eb="110">
      <t>ゾウカ</t>
    </rPh>
    <rPh sb="122" eb="124">
      <t>リョウキン</t>
    </rPh>
    <rPh sb="124" eb="126">
      <t>カイシュウ</t>
    </rPh>
    <rPh sb="126" eb="127">
      <t>リツ</t>
    </rPh>
    <rPh sb="128" eb="129">
      <t>ヒク</t>
    </rPh>
    <rPh sb="131" eb="133">
      <t>コンゴ</t>
    </rPh>
    <rPh sb="133" eb="135">
      <t>リョウキン</t>
    </rPh>
    <rPh sb="136" eb="138">
      <t>ミナオ</t>
    </rPh>
    <rPh sb="140" eb="142">
      <t>ケントウ</t>
    </rPh>
    <rPh sb="151" eb="153">
      <t>ケイエイ</t>
    </rPh>
    <rPh sb="154" eb="157">
      <t>ケンゼンセイ</t>
    </rPh>
    <phoneticPr fontId="4"/>
  </si>
  <si>
    <t>供用開始から60年以上が経過しており、管路の老朽化が進んでいる状況であるが、管路更新が進んでおらず、今後、計画的に更新を進めていかなくてはいけない状況である。</t>
  </si>
  <si>
    <t>経営について料金見直しの必要性が高く、経営状況を改善することが管路の老朽化の更新にもつながると考えられる。また、施設更新時には施設のサイズダウンによる更新コストや経常経費の抑制を図ることで、経営の健全化を目指していく。
さらに、持続可能な経営に資するよう、経営戦略の策定を進めていく。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</si>
</sst>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6" borderId="6" xfId="0" applyFont="1" applyFill="1" applyBorder="1" applyAlignment="1" applyProtection="1">
      <alignment horizontal="left" vertical="top" wrapText="1"/>
      <protection locked="0"/>
    </xf>
    <xf numFmtId="0" fontId="5" fillId="6" borderId="0" xfId="0" applyFont="1" applyFill="1" applyBorder="1" applyAlignment="1" applyProtection="1">
      <alignment horizontal="left" vertical="top" wrapText="1"/>
      <protection locked="0"/>
    </xf>
    <xf numFmtId="0" fontId="5" fillId="6" borderId="7" xfId="0" applyFont="1" applyFill="1" applyBorder="1" applyAlignment="1" applyProtection="1">
      <alignment horizontal="left" vertical="top" wrapText="1"/>
      <protection locked="0"/>
    </xf>
    <xf numFmtId="0" fontId="5" fillId="6" borderId="8" xfId="0" applyFont="1" applyFill="1" applyBorder="1" applyAlignment="1" applyProtection="1">
      <alignment horizontal="left" vertical="top" wrapText="1"/>
      <protection locked="0"/>
    </xf>
    <xf numFmtId="0" fontId="5" fillId="6" borderId="1" xfId="0" applyFont="1" applyFill="1" applyBorder="1" applyAlignment="1" applyProtection="1">
      <alignment horizontal="left" vertical="top" wrapText="1"/>
      <protection locked="0"/>
    </xf>
    <xf numFmtId="0" fontId="5" fillId="6" borderId="9" xfId="0" applyFont="1" applyFill="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11-4B07-8CEC-F78AD5D921C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9C11-4B07-8CEC-F78AD5D921C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30.33</c:v>
                </c:pt>
                <c:pt idx="1">
                  <c:v>30.73</c:v>
                </c:pt>
                <c:pt idx="2">
                  <c:v>30.73</c:v>
                </c:pt>
                <c:pt idx="3">
                  <c:v>30.73</c:v>
                </c:pt>
                <c:pt idx="4">
                  <c:v>30.65</c:v>
                </c:pt>
              </c:numCache>
            </c:numRef>
          </c:val>
          <c:extLst>
            <c:ext xmlns:c16="http://schemas.microsoft.com/office/drawing/2014/chart" uri="{C3380CC4-5D6E-409C-BE32-E72D297353CC}">
              <c16:uniqueId val="{00000000-DF21-4EC0-B86F-EF5BB7B07F4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DF21-4EC0-B86F-EF5BB7B07F4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75.459999999999994</c:v>
                </c:pt>
                <c:pt idx="1">
                  <c:v>75.23</c:v>
                </c:pt>
                <c:pt idx="2">
                  <c:v>75.23</c:v>
                </c:pt>
                <c:pt idx="3">
                  <c:v>75.19</c:v>
                </c:pt>
                <c:pt idx="4">
                  <c:v>75.23</c:v>
                </c:pt>
              </c:numCache>
            </c:numRef>
          </c:val>
          <c:extLst>
            <c:ext xmlns:c16="http://schemas.microsoft.com/office/drawing/2014/chart" uri="{C3380CC4-5D6E-409C-BE32-E72D297353CC}">
              <c16:uniqueId val="{00000000-9AD7-4C15-9D8A-5704AF00F09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9AD7-4C15-9D8A-5704AF00F09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56.98</c:v>
                </c:pt>
                <c:pt idx="1">
                  <c:v>67.19</c:v>
                </c:pt>
                <c:pt idx="2">
                  <c:v>78.62</c:v>
                </c:pt>
                <c:pt idx="3">
                  <c:v>86.74</c:v>
                </c:pt>
                <c:pt idx="4">
                  <c:v>77.81</c:v>
                </c:pt>
              </c:numCache>
            </c:numRef>
          </c:val>
          <c:extLst>
            <c:ext xmlns:c16="http://schemas.microsoft.com/office/drawing/2014/chart" uri="{C3380CC4-5D6E-409C-BE32-E72D297353CC}">
              <c16:uniqueId val="{00000000-111E-486A-8366-5F4B22A5165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111E-486A-8366-5F4B22A5165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13-4DDB-A0DA-A63956CA517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13-4DDB-A0DA-A63956CA517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7B-446E-A07F-89FD4DF1DE3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7B-446E-A07F-89FD4DF1DE3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13-4DBB-B026-F5B9FBABAB9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13-4DBB-B026-F5B9FBABAB9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69-42CD-81B0-0BB520394CB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69-42CD-81B0-0BB520394CB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3187.47</c:v>
                </c:pt>
                <c:pt idx="1">
                  <c:v>2870.45</c:v>
                </c:pt>
                <c:pt idx="2">
                  <c:v>2572.1999999999998</c:v>
                </c:pt>
                <c:pt idx="3">
                  <c:v>3012.54</c:v>
                </c:pt>
                <c:pt idx="4">
                  <c:v>5157</c:v>
                </c:pt>
              </c:numCache>
            </c:numRef>
          </c:val>
          <c:extLst>
            <c:ext xmlns:c16="http://schemas.microsoft.com/office/drawing/2014/chart" uri="{C3380CC4-5D6E-409C-BE32-E72D297353CC}">
              <c16:uniqueId val="{00000000-B554-4FEE-B7BA-93559631B96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B554-4FEE-B7BA-93559631B96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11.41</c:v>
                </c:pt>
                <c:pt idx="1">
                  <c:v>9.15</c:v>
                </c:pt>
                <c:pt idx="2">
                  <c:v>6.89</c:v>
                </c:pt>
                <c:pt idx="3">
                  <c:v>6.57</c:v>
                </c:pt>
                <c:pt idx="4">
                  <c:v>7.93</c:v>
                </c:pt>
              </c:numCache>
            </c:numRef>
          </c:val>
          <c:extLst>
            <c:ext xmlns:c16="http://schemas.microsoft.com/office/drawing/2014/chart" uri="{C3380CC4-5D6E-409C-BE32-E72D297353CC}">
              <c16:uniqueId val="{00000000-67F4-4613-8120-991B72B6AB5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67F4-4613-8120-991B72B6AB5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350.57</c:v>
                </c:pt>
                <c:pt idx="1">
                  <c:v>433.23</c:v>
                </c:pt>
                <c:pt idx="2">
                  <c:v>568.1</c:v>
                </c:pt>
                <c:pt idx="3">
                  <c:v>608.51</c:v>
                </c:pt>
                <c:pt idx="4">
                  <c:v>482.97</c:v>
                </c:pt>
              </c:numCache>
            </c:numRef>
          </c:val>
          <c:extLst>
            <c:ext xmlns:c16="http://schemas.microsoft.com/office/drawing/2014/chart" uri="{C3380CC4-5D6E-409C-BE32-E72D297353CC}">
              <c16:uniqueId val="{00000000-7C9D-4B0E-BED9-FC2E2A7C33A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7C9D-4B0E-BED9-FC2E2A7C33A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1" t="str">
        <f>データ!H6</f>
        <v>山梨県　丹波山村</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3"/>
      <c r="BK7" s="3"/>
      <c r="BL7" s="4" t="s">
        <v>9</v>
      </c>
      <c r="BM7" s="5"/>
      <c r="BN7" s="5"/>
      <c r="BO7" s="5"/>
      <c r="BP7" s="5"/>
      <c r="BQ7" s="5"/>
      <c r="BR7" s="5"/>
      <c r="BS7" s="5"/>
      <c r="BT7" s="5"/>
      <c r="BU7" s="5"/>
      <c r="BV7" s="5"/>
      <c r="BW7" s="5"/>
      <c r="BX7" s="5"/>
      <c r="BY7" s="6"/>
    </row>
    <row r="8" spans="1:78" ht="18.75" customHeight="1" x14ac:dyDescent="0.2">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D4</v>
      </c>
      <c r="X8" s="79"/>
      <c r="Y8" s="79"/>
      <c r="Z8" s="79"/>
      <c r="AA8" s="79"/>
      <c r="AB8" s="79"/>
      <c r="AC8" s="79"/>
      <c r="AD8" s="79" t="str">
        <f>データ!$M$6</f>
        <v>非設置</v>
      </c>
      <c r="AE8" s="79"/>
      <c r="AF8" s="79"/>
      <c r="AG8" s="79"/>
      <c r="AH8" s="79"/>
      <c r="AI8" s="79"/>
      <c r="AJ8" s="79"/>
      <c r="AK8" s="2"/>
      <c r="AL8" s="73">
        <f>データ!$R$6</f>
        <v>544</v>
      </c>
      <c r="AM8" s="73"/>
      <c r="AN8" s="73"/>
      <c r="AO8" s="73"/>
      <c r="AP8" s="73"/>
      <c r="AQ8" s="73"/>
      <c r="AR8" s="73"/>
      <c r="AS8" s="73"/>
      <c r="AT8" s="72">
        <f>データ!$S$6</f>
        <v>101.3</v>
      </c>
      <c r="AU8" s="72"/>
      <c r="AV8" s="72"/>
      <c r="AW8" s="72"/>
      <c r="AX8" s="72"/>
      <c r="AY8" s="72"/>
      <c r="AZ8" s="72"/>
      <c r="BA8" s="72"/>
      <c r="BB8" s="72">
        <f>データ!$T$6</f>
        <v>5.37</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2">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3"/>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3"/>
      <c r="BK9" s="3"/>
      <c r="BL9" s="70" t="s">
        <v>19</v>
      </c>
      <c r="BM9" s="71"/>
      <c r="BN9" s="10" t="s">
        <v>20</v>
      </c>
      <c r="BO9" s="11"/>
      <c r="BP9" s="11"/>
      <c r="BQ9" s="11"/>
      <c r="BR9" s="11"/>
      <c r="BS9" s="11"/>
      <c r="BT9" s="11"/>
      <c r="BU9" s="11"/>
      <c r="BV9" s="11"/>
      <c r="BW9" s="11"/>
      <c r="BX9" s="11"/>
      <c r="BY9" s="12"/>
    </row>
    <row r="10" spans="1:78" ht="18.75" customHeight="1" x14ac:dyDescent="0.2">
      <c r="A10" s="2"/>
      <c r="B10" s="72" t="str">
        <f>データ!$N$6</f>
        <v>-</v>
      </c>
      <c r="C10" s="72"/>
      <c r="D10" s="72"/>
      <c r="E10" s="72"/>
      <c r="F10" s="72"/>
      <c r="G10" s="72"/>
      <c r="H10" s="72"/>
      <c r="I10" s="72" t="str">
        <f>データ!$O$6</f>
        <v>該当数値なし</v>
      </c>
      <c r="J10" s="72"/>
      <c r="K10" s="72"/>
      <c r="L10" s="72"/>
      <c r="M10" s="72"/>
      <c r="N10" s="72"/>
      <c r="O10" s="72"/>
      <c r="P10" s="72">
        <f>データ!$P$6</f>
        <v>98.33</v>
      </c>
      <c r="Q10" s="72"/>
      <c r="R10" s="72"/>
      <c r="S10" s="72"/>
      <c r="T10" s="72"/>
      <c r="U10" s="72"/>
      <c r="V10" s="72"/>
      <c r="W10" s="73">
        <f>データ!$Q$6</f>
        <v>630</v>
      </c>
      <c r="X10" s="73"/>
      <c r="Y10" s="73"/>
      <c r="Z10" s="73"/>
      <c r="AA10" s="73"/>
      <c r="AB10" s="73"/>
      <c r="AC10" s="73"/>
      <c r="AD10" s="2"/>
      <c r="AE10" s="2"/>
      <c r="AF10" s="2"/>
      <c r="AG10" s="2"/>
      <c r="AH10" s="2"/>
      <c r="AI10" s="2"/>
      <c r="AJ10" s="2"/>
      <c r="AK10" s="2"/>
      <c r="AL10" s="73">
        <f>データ!$U$6</f>
        <v>531</v>
      </c>
      <c r="AM10" s="73"/>
      <c r="AN10" s="73"/>
      <c r="AO10" s="73"/>
      <c r="AP10" s="73"/>
      <c r="AQ10" s="73"/>
      <c r="AR10" s="73"/>
      <c r="AS10" s="73"/>
      <c r="AT10" s="72">
        <f>データ!$V$6</f>
        <v>0.37</v>
      </c>
      <c r="AU10" s="72"/>
      <c r="AV10" s="72"/>
      <c r="AW10" s="72"/>
      <c r="AX10" s="72"/>
      <c r="AY10" s="72"/>
      <c r="AZ10" s="72"/>
      <c r="BA10" s="72"/>
      <c r="BB10" s="72">
        <f>データ!$W$6</f>
        <v>1435.14</v>
      </c>
      <c r="BC10" s="72"/>
      <c r="BD10" s="72"/>
      <c r="BE10" s="72"/>
      <c r="BF10" s="72"/>
      <c r="BG10" s="72"/>
      <c r="BH10" s="72"/>
      <c r="BI10" s="72"/>
      <c r="BJ10" s="2"/>
      <c r="BK10" s="2"/>
      <c r="BL10" s="74" t="s">
        <v>21</v>
      </c>
      <c r="BM10" s="7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115</v>
      </c>
      <c r="BM16" s="65"/>
      <c r="BN16" s="65"/>
      <c r="BO16" s="65"/>
      <c r="BP16" s="65"/>
      <c r="BQ16" s="65"/>
      <c r="BR16" s="65"/>
      <c r="BS16" s="65"/>
      <c r="BT16" s="65"/>
      <c r="BU16" s="65"/>
      <c r="BV16" s="65"/>
      <c r="BW16" s="65"/>
      <c r="BX16" s="65"/>
      <c r="BY16" s="65"/>
      <c r="BZ16" s="6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116</v>
      </c>
      <c r="BM47" s="51"/>
      <c r="BN47" s="51"/>
      <c r="BO47" s="51"/>
      <c r="BP47" s="51"/>
      <c r="BQ47" s="51"/>
      <c r="BR47" s="51"/>
      <c r="BS47" s="51"/>
      <c r="BT47" s="51"/>
      <c r="BU47" s="51"/>
      <c r="BV47" s="51"/>
      <c r="BW47" s="51"/>
      <c r="BX47" s="51"/>
      <c r="BY47" s="51"/>
      <c r="BZ47" s="5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xMBcvzY+vCZCZouLxcxtmt7batA6870Kqb1anosUUgaY6V2f0Yf7mc1xWYStecG9Vr6LbKBisKKi6MzFwPhCUQ==" saltValue="Tj+0k0QGpzye/LA8bjRQI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83" t="s">
        <v>52</v>
      </c>
      <c r="I3" s="84"/>
      <c r="J3" s="84"/>
      <c r="K3" s="84"/>
      <c r="L3" s="84"/>
      <c r="M3" s="84"/>
      <c r="N3" s="84"/>
      <c r="O3" s="84"/>
      <c r="P3" s="84"/>
      <c r="Q3" s="84"/>
      <c r="R3" s="84"/>
      <c r="S3" s="84"/>
      <c r="T3" s="84"/>
      <c r="U3" s="84"/>
      <c r="V3" s="84"/>
      <c r="W3" s="85"/>
      <c r="X3" s="89" t="s">
        <v>53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54</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29" t="s">
        <v>55</v>
      </c>
      <c r="B4" s="31"/>
      <c r="C4" s="31"/>
      <c r="D4" s="31"/>
      <c r="E4" s="31"/>
      <c r="F4" s="31"/>
      <c r="G4" s="31"/>
      <c r="H4" s="86"/>
      <c r="I4" s="87"/>
      <c r="J4" s="87"/>
      <c r="K4" s="87"/>
      <c r="L4" s="87"/>
      <c r="M4" s="87"/>
      <c r="N4" s="87"/>
      <c r="O4" s="87"/>
      <c r="P4" s="87"/>
      <c r="Q4" s="87"/>
      <c r="R4" s="87"/>
      <c r="S4" s="87"/>
      <c r="T4" s="87"/>
      <c r="U4" s="87"/>
      <c r="V4" s="87"/>
      <c r="W4" s="88"/>
      <c r="X4" s="82" t="s">
        <v>56</v>
      </c>
      <c r="Y4" s="82"/>
      <c r="Z4" s="82"/>
      <c r="AA4" s="82"/>
      <c r="AB4" s="82"/>
      <c r="AC4" s="82"/>
      <c r="AD4" s="82"/>
      <c r="AE4" s="82"/>
      <c r="AF4" s="82"/>
      <c r="AG4" s="82"/>
      <c r="AH4" s="82"/>
      <c r="AI4" s="82" t="s">
        <v>57</v>
      </c>
      <c r="AJ4" s="82"/>
      <c r="AK4" s="82"/>
      <c r="AL4" s="82"/>
      <c r="AM4" s="82"/>
      <c r="AN4" s="82"/>
      <c r="AO4" s="82"/>
      <c r="AP4" s="82"/>
      <c r="AQ4" s="82"/>
      <c r="AR4" s="82"/>
      <c r="AS4" s="82"/>
      <c r="AT4" s="82" t="s">
        <v>58</v>
      </c>
      <c r="AU4" s="82"/>
      <c r="AV4" s="82"/>
      <c r="AW4" s="82"/>
      <c r="AX4" s="82"/>
      <c r="AY4" s="82"/>
      <c r="AZ4" s="82"/>
      <c r="BA4" s="82"/>
      <c r="BB4" s="82"/>
      <c r="BC4" s="82"/>
      <c r="BD4" s="82"/>
      <c r="BE4" s="82" t="s">
        <v>59</v>
      </c>
      <c r="BF4" s="82"/>
      <c r="BG4" s="82"/>
      <c r="BH4" s="82"/>
      <c r="BI4" s="82"/>
      <c r="BJ4" s="82"/>
      <c r="BK4" s="82"/>
      <c r="BL4" s="82"/>
      <c r="BM4" s="82"/>
      <c r="BN4" s="82"/>
      <c r="BO4" s="82"/>
      <c r="BP4" s="82" t="s">
        <v>60</v>
      </c>
      <c r="BQ4" s="82"/>
      <c r="BR4" s="82"/>
      <c r="BS4" s="82"/>
      <c r="BT4" s="82"/>
      <c r="BU4" s="82"/>
      <c r="BV4" s="82"/>
      <c r="BW4" s="82"/>
      <c r="BX4" s="82"/>
      <c r="BY4" s="82"/>
      <c r="BZ4" s="82"/>
      <c r="CA4" s="82" t="s">
        <v>61</v>
      </c>
      <c r="CB4" s="82"/>
      <c r="CC4" s="82"/>
      <c r="CD4" s="82"/>
      <c r="CE4" s="82"/>
      <c r="CF4" s="82"/>
      <c r="CG4" s="82"/>
      <c r="CH4" s="82"/>
      <c r="CI4" s="82"/>
      <c r="CJ4" s="82"/>
      <c r="CK4" s="82"/>
      <c r="CL4" s="82" t="s">
        <v>62</v>
      </c>
      <c r="CM4" s="82"/>
      <c r="CN4" s="82"/>
      <c r="CO4" s="82"/>
      <c r="CP4" s="82"/>
      <c r="CQ4" s="82"/>
      <c r="CR4" s="82"/>
      <c r="CS4" s="82"/>
      <c r="CT4" s="82"/>
      <c r="CU4" s="82"/>
      <c r="CV4" s="82"/>
      <c r="CW4" s="82" t="s">
        <v>63</v>
      </c>
      <c r="CX4" s="82"/>
      <c r="CY4" s="82"/>
      <c r="CZ4" s="82"/>
      <c r="DA4" s="82"/>
      <c r="DB4" s="82"/>
      <c r="DC4" s="82"/>
      <c r="DD4" s="82"/>
      <c r="DE4" s="82"/>
      <c r="DF4" s="82"/>
      <c r="DG4" s="82"/>
      <c r="DH4" s="82" t="s">
        <v>64</v>
      </c>
      <c r="DI4" s="82"/>
      <c r="DJ4" s="82"/>
      <c r="DK4" s="82"/>
      <c r="DL4" s="82"/>
      <c r="DM4" s="82"/>
      <c r="DN4" s="82"/>
      <c r="DO4" s="82"/>
      <c r="DP4" s="82"/>
      <c r="DQ4" s="82"/>
      <c r="DR4" s="82"/>
      <c r="DS4" s="82" t="s">
        <v>65</v>
      </c>
      <c r="DT4" s="82"/>
      <c r="DU4" s="82"/>
      <c r="DV4" s="82"/>
      <c r="DW4" s="82"/>
      <c r="DX4" s="82"/>
      <c r="DY4" s="82"/>
      <c r="DZ4" s="82"/>
      <c r="EA4" s="82"/>
      <c r="EB4" s="82"/>
      <c r="EC4" s="82"/>
      <c r="ED4" s="82" t="s">
        <v>66</v>
      </c>
      <c r="EE4" s="82"/>
      <c r="EF4" s="82"/>
      <c r="EG4" s="82"/>
      <c r="EH4" s="82"/>
      <c r="EI4" s="82"/>
      <c r="EJ4" s="82"/>
      <c r="EK4" s="82"/>
      <c r="EL4" s="82"/>
      <c r="EM4" s="82"/>
      <c r="EN4" s="82"/>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2019</v>
      </c>
      <c r="C6" s="34">
        <f t="shared" ref="C6:W6" si="3">C7</f>
        <v>194433</v>
      </c>
      <c r="D6" s="34">
        <f t="shared" si="3"/>
        <v>47</v>
      </c>
      <c r="E6" s="34">
        <f t="shared" si="3"/>
        <v>1</v>
      </c>
      <c r="F6" s="34">
        <f t="shared" si="3"/>
        <v>0</v>
      </c>
      <c r="G6" s="34">
        <f t="shared" si="3"/>
        <v>0</v>
      </c>
      <c r="H6" s="34" t="str">
        <f t="shared" si="3"/>
        <v>山梨県　丹波山村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98.33</v>
      </c>
      <c r="Q6" s="35">
        <f t="shared" si="3"/>
        <v>630</v>
      </c>
      <c r="R6" s="35">
        <f t="shared" si="3"/>
        <v>544</v>
      </c>
      <c r="S6" s="35">
        <f t="shared" si="3"/>
        <v>101.3</v>
      </c>
      <c r="T6" s="35">
        <f t="shared" si="3"/>
        <v>5.37</v>
      </c>
      <c r="U6" s="35">
        <f t="shared" si="3"/>
        <v>531</v>
      </c>
      <c r="V6" s="35">
        <f t="shared" si="3"/>
        <v>0.37</v>
      </c>
      <c r="W6" s="35">
        <f t="shared" si="3"/>
        <v>1435.14</v>
      </c>
      <c r="X6" s="36">
        <f>IF(X7="",NA(),X7)</f>
        <v>56.98</v>
      </c>
      <c r="Y6" s="36">
        <f t="shared" ref="Y6:AG6" si="4">IF(Y7="",NA(),Y7)</f>
        <v>67.19</v>
      </c>
      <c r="Z6" s="36">
        <f t="shared" si="4"/>
        <v>78.62</v>
      </c>
      <c r="AA6" s="36">
        <f t="shared" si="4"/>
        <v>86.74</v>
      </c>
      <c r="AB6" s="36">
        <f t="shared" si="4"/>
        <v>77.81</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3187.47</v>
      </c>
      <c r="BF6" s="36">
        <f t="shared" ref="BF6:BN6" si="7">IF(BF7="",NA(),BF7)</f>
        <v>2870.45</v>
      </c>
      <c r="BG6" s="36">
        <f t="shared" si="7"/>
        <v>2572.1999999999998</v>
      </c>
      <c r="BH6" s="36">
        <f t="shared" si="7"/>
        <v>3012.54</v>
      </c>
      <c r="BI6" s="36">
        <f t="shared" si="7"/>
        <v>5157</v>
      </c>
      <c r="BJ6" s="36">
        <f t="shared" si="7"/>
        <v>1510.14</v>
      </c>
      <c r="BK6" s="36">
        <f t="shared" si="7"/>
        <v>1595.62</v>
      </c>
      <c r="BL6" s="36">
        <f t="shared" si="7"/>
        <v>1302.33</v>
      </c>
      <c r="BM6" s="36">
        <f t="shared" si="7"/>
        <v>1274.21</v>
      </c>
      <c r="BN6" s="36">
        <f t="shared" si="7"/>
        <v>1183.92</v>
      </c>
      <c r="BO6" s="35" t="str">
        <f>IF(BO7="","",IF(BO7="-","【-】","【"&amp;SUBSTITUTE(TEXT(BO7,"#,##0.00"),"-","△")&amp;"】"))</f>
        <v>【1,084.05】</v>
      </c>
      <c r="BP6" s="36">
        <f>IF(BP7="",NA(),BP7)</f>
        <v>11.41</v>
      </c>
      <c r="BQ6" s="36">
        <f t="shared" ref="BQ6:BY6" si="8">IF(BQ7="",NA(),BQ7)</f>
        <v>9.15</v>
      </c>
      <c r="BR6" s="36">
        <f t="shared" si="8"/>
        <v>6.89</v>
      </c>
      <c r="BS6" s="36">
        <f t="shared" si="8"/>
        <v>6.57</v>
      </c>
      <c r="BT6" s="36">
        <f t="shared" si="8"/>
        <v>7.93</v>
      </c>
      <c r="BU6" s="36">
        <f t="shared" si="8"/>
        <v>22.67</v>
      </c>
      <c r="BV6" s="36">
        <f t="shared" si="8"/>
        <v>37.92</v>
      </c>
      <c r="BW6" s="36">
        <f t="shared" si="8"/>
        <v>40.89</v>
      </c>
      <c r="BX6" s="36">
        <f t="shared" si="8"/>
        <v>41.25</v>
      </c>
      <c r="BY6" s="36">
        <f t="shared" si="8"/>
        <v>42.5</v>
      </c>
      <c r="BZ6" s="35" t="str">
        <f>IF(BZ7="","",IF(BZ7="-","【-】","【"&amp;SUBSTITUTE(TEXT(BZ7,"#,##0.00"),"-","△")&amp;"】"))</f>
        <v>【53.46】</v>
      </c>
      <c r="CA6" s="36">
        <f>IF(CA7="",NA(),CA7)</f>
        <v>350.57</v>
      </c>
      <c r="CB6" s="36">
        <f t="shared" ref="CB6:CJ6" si="9">IF(CB7="",NA(),CB7)</f>
        <v>433.23</v>
      </c>
      <c r="CC6" s="36">
        <f t="shared" si="9"/>
        <v>568.1</v>
      </c>
      <c r="CD6" s="36">
        <f t="shared" si="9"/>
        <v>608.51</v>
      </c>
      <c r="CE6" s="36">
        <f t="shared" si="9"/>
        <v>482.97</v>
      </c>
      <c r="CF6" s="36">
        <f t="shared" si="9"/>
        <v>789.62</v>
      </c>
      <c r="CG6" s="36">
        <f t="shared" si="9"/>
        <v>423.18</v>
      </c>
      <c r="CH6" s="36">
        <f t="shared" si="9"/>
        <v>383.2</v>
      </c>
      <c r="CI6" s="36">
        <f t="shared" si="9"/>
        <v>383.25</v>
      </c>
      <c r="CJ6" s="36">
        <f t="shared" si="9"/>
        <v>377.72</v>
      </c>
      <c r="CK6" s="35" t="str">
        <f>IF(CK7="","",IF(CK7="-","【-】","【"&amp;SUBSTITUTE(TEXT(CK7,"#,##0.00"),"-","△")&amp;"】"))</f>
        <v>【300.47】</v>
      </c>
      <c r="CL6" s="36">
        <f>IF(CL7="",NA(),CL7)</f>
        <v>30.33</v>
      </c>
      <c r="CM6" s="36">
        <f t="shared" ref="CM6:CU6" si="10">IF(CM7="",NA(),CM7)</f>
        <v>30.73</v>
      </c>
      <c r="CN6" s="36">
        <f t="shared" si="10"/>
        <v>30.73</v>
      </c>
      <c r="CO6" s="36">
        <f t="shared" si="10"/>
        <v>30.73</v>
      </c>
      <c r="CP6" s="36">
        <f t="shared" si="10"/>
        <v>30.65</v>
      </c>
      <c r="CQ6" s="36">
        <f t="shared" si="10"/>
        <v>48.7</v>
      </c>
      <c r="CR6" s="36">
        <f t="shared" si="10"/>
        <v>46.9</v>
      </c>
      <c r="CS6" s="36">
        <f t="shared" si="10"/>
        <v>47.95</v>
      </c>
      <c r="CT6" s="36">
        <f t="shared" si="10"/>
        <v>48.26</v>
      </c>
      <c r="CU6" s="36">
        <f t="shared" si="10"/>
        <v>48.01</v>
      </c>
      <c r="CV6" s="35" t="str">
        <f>IF(CV7="","",IF(CV7="-","【-】","【"&amp;SUBSTITUTE(TEXT(CV7,"#,##0.00"),"-","△")&amp;"】"))</f>
        <v>【54.90】</v>
      </c>
      <c r="CW6" s="36">
        <f>IF(CW7="",NA(),CW7)</f>
        <v>75.459999999999994</v>
      </c>
      <c r="CX6" s="36">
        <f t="shared" ref="CX6:DF6" si="11">IF(CX7="",NA(),CX7)</f>
        <v>75.23</v>
      </c>
      <c r="CY6" s="36">
        <f t="shared" si="11"/>
        <v>75.23</v>
      </c>
      <c r="CZ6" s="36">
        <f t="shared" si="11"/>
        <v>75.19</v>
      </c>
      <c r="DA6" s="36">
        <f t="shared" si="11"/>
        <v>75.23</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2">
      <c r="A7" s="29"/>
      <c r="B7" s="38">
        <v>2019</v>
      </c>
      <c r="C7" s="38">
        <v>194433</v>
      </c>
      <c r="D7" s="38">
        <v>47</v>
      </c>
      <c r="E7" s="38">
        <v>1</v>
      </c>
      <c r="F7" s="38">
        <v>0</v>
      </c>
      <c r="G7" s="38">
        <v>0</v>
      </c>
      <c r="H7" s="38" t="s">
        <v>96</v>
      </c>
      <c r="I7" s="38" t="s">
        <v>97</v>
      </c>
      <c r="J7" s="38" t="s">
        <v>98</v>
      </c>
      <c r="K7" s="38" t="s">
        <v>99</v>
      </c>
      <c r="L7" s="38" t="s">
        <v>100</v>
      </c>
      <c r="M7" s="38" t="s">
        <v>101</v>
      </c>
      <c r="N7" s="39" t="s">
        <v>102</v>
      </c>
      <c r="O7" s="39" t="s">
        <v>103</v>
      </c>
      <c r="P7" s="39">
        <v>98.33</v>
      </c>
      <c r="Q7" s="39">
        <v>630</v>
      </c>
      <c r="R7" s="39">
        <v>544</v>
      </c>
      <c r="S7" s="39">
        <v>101.3</v>
      </c>
      <c r="T7" s="39">
        <v>5.37</v>
      </c>
      <c r="U7" s="39">
        <v>531</v>
      </c>
      <c r="V7" s="39">
        <v>0.37</v>
      </c>
      <c r="W7" s="39">
        <v>1435.14</v>
      </c>
      <c r="X7" s="39">
        <v>56.98</v>
      </c>
      <c r="Y7" s="39">
        <v>67.19</v>
      </c>
      <c r="Z7" s="39">
        <v>78.62</v>
      </c>
      <c r="AA7" s="39">
        <v>86.74</v>
      </c>
      <c r="AB7" s="39">
        <v>77.81</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3187.47</v>
      </c>
      <c r="BF7" s="39">
        <v>2870.45</v>
      </c>
      <c r="BG7" s="39">
        <v>2572.1999999999998</v>
      </c>
      <c r="BH7" s="39">
        <v>3012.54</v>
      </c>
      <c r="BI7" s="39">
        <v>5157</v>
      </c>
      <c r="BJ7" s="39">
        <v>1510.14</v>
      </c>
      <c r="BK7" s="39">
        <v>1595.62</v>
      </c>
      <c r="BL7" s="39">
        <v>1302.33</v>
      </c>
      <c r="BM7" s="39">
        <v>1274.21</v>
      </c>
      <c r="BN7" s="39">
        <v>1183.92</v>
      </c>
      <c r="BO7" s="39">
        <v>1084.05</v>
      </c>
      <c r="BP7" s="39">
        <v>11.41</v>
      </c>
      <c r="BQ7" s="39">
        <v>9.15</v>
      </c>
      <c r="BR7" s="39">
        <v>6.89</v>
      </c>
      <c r="BS7" s="39">
        <v>6.57</v>
      </c>
      <c r="BT7" s="39">
        <v>7.93</v>
      </c>
      <c r="BU7" s="39">
        <v>22.67</v>
      </c>
      <c r="BV7" s="39">
        <v>37.92</v>
      </c>
      <c r="BW7" s="39">
        <v>40.89</v>
      </c>
      <c r="BX7" s="39">
        <v>41.25</v>
      </c>
      <c r="BY7" s="39">
        <v>42.5</v>
      </c>
      <c r="BZ7" s="39">
        <v>53.46</v>
      </c>
      <c r="CA7" s="39">
        <v>350.57</v>
      </c>
      <c r="CB7" s="39">
        <v>433.23</v>
      </c>
      <c r="CC7" s="39">
        <v>568.1</v>
      </c>
      <c r="CD7" s="39">
        <v>608.51</v>
      </c>
      <c r="CE7" s="39">
        <v>482.97</v>
      </c>
      <c r="CF7" s="39">
        <v>789.62</v>
      </c>
      <c r="CG7" s="39">
        <v>423.18</v>
      </c>
      <c r="CH7" s="39">
        <v>383.2</v>
      </c>
      <c r="CI7" s="39">
        <v>383.25</v>
      </c>
      <c r="CJ7" s="39">
        <v>377.72</v>
      </c>
      <c r="CK7" s="39">
        <v>300.47000000000003</v>
      </c>
      <c r="CL7" s="39">
        <v>30.33</v>
      </c>
      <c r="CM7" s="39">
        <v>30.73</v>
      </c>
      <c r="CN7" s="39">
        <v>30.73</v>
      </c>
      <c r="CO7" s="39">
        <v>30.73</v>
      </c>
      <c r="CP7" s="39">
        <v>30.65</v>
      </c>
      <c r="CQ7" s="39">
        <v>48.7</v>
      </c>
      <c r="CR7" s="39">
        <v>46.9</v>
      </c>
      <c r="CS7" s="39">
        <v>47.95</v>
      </c>
      <c r="CT7" s="39">
        <v>48.26</v>
      </c>
      <c r="CU7" s="39">
        <v>48.01</v>
      </c>
      <c r="CV7" s="39">
        <v>54.9</v>
      </c>
      <c r="CW7" s="39">
        <v>75.459999999999994</v>
      </c>
      <c r="CX7" s="39">
        <v>75.23</v>
      </c>
      <c r="CY7" s="39">
        <v>75.23</v>
      </c>
      <c r="CZ7" s="39">
        <v>75.19</v>
      </c>
      <c r="DA7" s="39">
        <v>75.23</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1.26</v>
      </c>
      <c r="EJ7" s="39">
        <v>0.78</v>
      </c>
      <c r="EK7" s="39">
        <v>0.56999999999999995</v>
      </c>
      <c r="EL7" s="39">
        <v>0.62</v>
      </c>
      <c r="EM7" s="39">
        <v>0.39</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109</v>
      </c>
    </row>
    <row r="12" spans="1:144" x14ac:dyDescent="0.2">
      <c r="B12">
        <v>1</v>
      </c>
      <c r="C12">
        <v>1</v>
      </c>
      <c r="D12">
        <v>1</v>
      </c>
      <c r="E12">
        <v>1</v>
      </c>
      <c r="F12">
        <v>1</v>
      </c>
      <c r="G12" t="s">
        <v>110</v>
      </c>
    </row>
    <row r="13" spans="1:144" x14ac:dyDescent="0.2">
      <c r="B13" t="s">
        <v>111</v>
      </c>
      <c r="C13" t="s">
        <v>112</v>
      </c>
      <c r="D13" t="s">
        <v>111</v>
      </c>
      <c r="E13" t="s">
        <v>111</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2020-12-04T02:20:26Z</dcterms:created>
  <dcterms:modified xsi:type="dcterms:W3CDTF">2021-02-22T06:05:39Z</dcterms:modified>
  <cp:category/>
</cp:coreProperties>
</file>