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H31決算統計（公営企業）\12 ★経営比較分析表★\02　H30決算分\03　市町村等→県\下水道事業\19昭和町\"/>
    </mc:Choice>
  </mc:AlternateContent>
  <workbookProtection workbookAlgorithmName="SHA-512" workbookHashValue="b+3r+2PKIj5Fmn7HnT7MhveSuQ6TkUcfVaz2g8MODQI3Kkt2AZh+saMVnCKnvcBU3yUfT7DQtXlRrCUuR/W3kA==" workbookSaltValue="4iFfgAB0Gs3ZYqubBZvMbw==" workbookSpinCount="100000" lockStructure="1"/>
  <bookViews>
    <workbookView xWindow="0" yWindow="0" windowWidth="23040" windowHeight="9168"/>
  </bookViews>
  <sheets>
    <sheet name="法非適用_下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<sst xmlns="http://schemas.openxmlformats.org/spreadsheetml/2006/main" count="233" uniqueCount="114">
  <si>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</si>
  <si>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</si>
  <si>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</si>
  <si>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</si>
  <si>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</si>
  <si>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</si>
  <si>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</si>
  <si>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</si>
  <si>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</si>
  <si>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</si>
  <si>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</si>
  <si>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</si>
  <si>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</si>
  <si>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</si>
  <si>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</si>
  <si>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</si>
  <si>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</si>
  <si>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</si>
  <si>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</si>
  <si>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</si>
  <si>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</si>
  <si>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</si>
  <si>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</si>
  <si>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</si>
  <si>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</si>
  <si>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</si>
  <si>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</si>
  <si>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</si>
  <si>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</si>
  <si>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</si>
  <si>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</si>
  <si>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</si>
  <si>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</si>
  <si>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</si>
  <si>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</si>
  <si>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</si>
  <si>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</si>
  <si>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</si>
  <si>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</si>
  <si>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</si>
  <si>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</si>
  <si>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</si>
  <si>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</si>
  <si>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</si>
  <si>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</si>
  <si>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</si>
  <si>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</si>
  <si>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</si>
  <si>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</si>
  <si>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</si>
  <si>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</si>
  <si>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</si>
  <si>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</si>
  <si>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</si>
  <si>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</si>
  <si>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</si>
  <si>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</si>
  <si>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</si>
  <si>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</si>
  <si>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</si>
  <si>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</si>
  <si>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</si>
  <si>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</si>
  <si>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</si>
  <si>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</si>
  <si>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</si>
  <si>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</si>
  <si>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</si>
  <si>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</si>
  <si>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</si>
  <si>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</si>
  <si>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</si>
  <si>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</si>
  <si>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</si>
  <si>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</si>
  <si>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</si>
  <si>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</si>
  <si>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</si>
  <si>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</si>
  <si>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</si>
  <si>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</si>
  <si>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</si>
  <si>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</si>
  <si>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</si>
  <si>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</si>
  <si>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</si>
  <si>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</si>
  <si>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</si>
  <si>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</si>
  <si>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</si>
  <si>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</si>
  <si>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</si>
  <si>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</si>
  <si>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</si>
  <si>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</si>
  <si>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</si>
  <si>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</si>
  <si>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</si>
  <si>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昭和町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</si>
  <si>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</si>
  <si>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</si>
  <si>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</si>
  <si>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</si>
  <si>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</si>
  <si>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</si>
  <si>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</si>
  <si>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</si>
  <si>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</si>
  <si>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</si>
  <si>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</si>
  <si>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</si>
  <si>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に対する取り組みについて、これまでは保有資産が法定耐用年数に到達していなかったため老朽化対策を行ってこなかったが、平成29年度には管渠内の目視調査を行い、平成30年度には下水道管渠内管口ｶﾒﾗ調査も行い老朽化対策に備えている状況である。</t>
    <rPh sb="0" eb="3">
      <t>ロウキュウカ</t>
    </rPh>
    <rPh sb="4" eb="5">
      <t>タイ</t>
    </rPh>
    <rPh sb="7" eb="8">
      <t>ト</t>
    </rPh>
    <rPh sb="9" eb="10">
      <t>ク</t>
    </rPh>
    <rPh sb="21" eb="23">
      <t>ホユウ</t>
    </rPh>
    <rPh sb="23" eb="25">
      <t>シサン</t>
    </rPh>
    <rPh sb="26" eb="28">
      <t>ホウテイ</t>
    </rPh>
    <rPh sb="28" eb="30">
      <t>タイヨウ</t>
    </rPh>
    <rPh sb="30" eb="32">
      <t>ネンスウ</t>
    </rPh>
    <rPh sb="33" eb="35">
      <t>トウタツ</t>
    </rPh>
    <rPh sb="44" eb="47">
      <t>ロウキュウカ</t>
    </rPh>
    <rPh sb="47" eb="49">
      <t>タイサク</t>
    </rPh>
    <rPh sb="50" eb="51">
      <t>オコナ</t>
    </rPh>
    <rPh sb="60" eb="62">
      <t>ヘイセイ</t>
    </rPh>
    <rPh sb="64" eb="66">
      <t>ネンド</t>
    </rPh>
    <rPh sb="68" eb="70">
      <t>カンキョ</t>
    </rPh>
    <rPh sb="70" eb="71">
      <t>ナイ</t>
    </rPh>
    <rPh sb="72" eb="74">
      <t>モクシ</t>
    </rPh>
    <rPh sb="74" eb="76">
      <t>チョウサ</t>
    </rPh>
    <rPh sb="77" eb="78">
      <t>オコナ</t>
    </rPh>
    <rPh sb="80" eb="82">
      <t>ヘイセイ</t>
    </rPh>
    <rPh sb="84" eb="86">
      <t>ネンド</t>
    </rPh>
    <rPh sb="88" eb="91">
      <t>ゲスイドウ</t>
    </rPh>
    <rPh sb="91" eb="93">
      <t>カンキョ</t>
    </rPh>
    <rPh sb="93" eb="94">
      <t>ナイ</t>
    </rPh>
    <rPh sb="94" eb="96">
      <t>カングチ</t>
    </rPh>
    <rPh sb="99" eb="101">
      <t>チョウサ</t>
    </rPh>
    <rPh sb="102" eb="103">
      <t>オコナ</t>
    </rPh>
    <rPh sb="104" eb="107">
      <t>ロウキュウカ</t>
    </rPh>
    <rPh sb="107" eb="109">
      <t>タイサク</t>
    </rPh>
    <rPh sb="110" eb="111">
      <t>ソナ</t>
    </rPh>
    <rPh sb="115" eb="117">
      <t>ジョウキョウ</t>
    </rPh>
    <phoneticPr fontId="4"/>
  </si>
  <si>
    <t>・収益的収支比率が数年間100％を割り込んでおり経営状態が赤字状態となっている。企業債残高対象事業比率も近年下降傾向になってはいるが経営規模に比べ企業債の規模が大きく一般会計からの繰り入れに頼らなければならざるを得ない状況に陥っている。この状況を改善するために平成28年度に13年ぶりの使用料改定を行い、使用料収入による収益的確保の実施を実現したところである。これから先は企業債の規模の縮小が課題となってくる。　　　　　　　　　　　　　　　　　　　　　　　　　　　　　　　　　　　　　　　　　　　　　　　　　　　　　　　　　　　　　　　・施設面においては保有財産が法定耐用年数に至ってないため老朽化対策は行ってこなかったが、平成29年度には下水道管渠内目視調査を行い、平成30年度には下水道管渠内管口ｶﾒﾗ調査を行い、常に早期の時点から耐用年数に応じた老朽化対策を検討していくこととしている。</t>
    <rPh sb="1" eb="4">
      <t>シュウエキテキ</t>
    </rPh>
    <rPh sb="4" eb="6">
      <t>シュウシ</t>
    </rPh>
    <rPh sb="6" eb="8">
      <t>ヒリツ</t>
    </rPh>
    <rPh sb="9" eb="12">
      <t>スウネンカン</t>
    </rPh>
    <rPh sb="17" eb="18">
      <t>ワ</t>
    </rPh>
    <rPh sb="19" eb="20">
      <t>コ</t>
    </rPh>
    <rPh sb="24" eb="26">
      <t>ケイエイ</t>
    </rPh>
    <rPh sb="26" eb="28">
      <t>ジョウタイ</t>
    </rPh>
    <rPh sb="29" eb="31">
      <t>アカジ</t>
    </rPh>
    <rPh sb="31" eb="33">
      <t>ジョウタイ</t>
    </rPh>
    <rPh sb="40" eb="42">
      <t>キギョウ</t>
    </rPh>
    <rPh sb="42" eb="43">
      <t>サイ</t>
    </rPh>
    <rPh sb="43" eb="45">
      <t>ザンダカ</t>
    </rPh>
    <rPh sb="45" eb="47">
      <t>タイショウ</t>
    </rPh>
    <rPh sb="47" eb="49">
      <t>ジギョウ</t>
    </rPh>
    <rPh sb="49" eb="51">
      <t>ヒリツ</t>
    </rPh>
    <rPh sb="52" eb="54">
      <t>キンネン</t>
    </rPh>
    <rPh sb="54" eb="56">
      <t>カコウ</t>
    </rPh>
    <rPh sb="56" eb="58">
      <t>ケイコウ</t>
    </rPh>
    <rPh sb="66" eb="68">
      <t>ケイエイ</t>
    </rPh>
    <rPh sb="68" eb="70">
      <t>キボ</t>
    </rPh>
    <rPh sb="71" eb="72">
      <t>クラ</t>
    </rPh>
    <rPh sb="73" eb="75">
      <t>キギョウ</t>
    </rPh>
    <rPh sb="75" eb="76">
      <t>サイ</t>
    </rPh>
    <rPh sb="77" eb="79">
      <t>キボ</t>
    </rPh>
    <rPh sb="80" eb="81">
      <t>オオ</t>
    </rPh>
    <rPh sb="83" eb="87">
      <t>イッパンカイケイ</t>
    </rPh>
    <rPh sb="90" eb="91">
      <t>ク</t>
    </rPh>
    <rPh sb="92" eb="93">
      <t>イ</t>
    </rPh>
    <rPh sb="95" eb="96">
      <t>タヨ</t>
    </rPh>
    <rPh sb="106" eb="107">
      <t>エ</t>
    </rPh>
    <rPh sb="109" eb="111">
      <t>ジョウキョウ</t>
    </rPh>
    <rPh sb="112" eb="113">
      <t>オチイ</t>
    </rPh>
    <rPh sb="120" eb="122">
      <t>ジョウキョウ</t>
    </rPh>
    <rPh sb="123" eb="125">
      <t>カイゼン</t>
    </rPh>
    <rPh sb="130" eb="132">
      <t>ヘイセイ</t>
    </rPh>
    <rPh sb="134" eb="136">
      <t>ネンド</t>
    </rPh>
    <rPh sb="139" eb="140">
      <t>ネン</t>
    </rPh>
    <rPh sb="143" eb="146">
      <t>シヨウリョウ</t>
    </rPh>
    <rPh sb="146" eb="148">
      <t>カイテイ</t>
    </rPh>
    <rPh sb="149" eb="150">
      <t>オコナ</t>
    </rPh>
    <rPh sb="152" eb="155">
      <t>シヨウリョウ</t>
    </rPh>
    <rPh sb="155" eb="157">
      <t>シュウニュウ</t>
    </rPh>
    <rPh sb="160" eb="163">
      <t>シュウエキテキ</t>
    </rPh>
    <rPh sb="163" eb="165">
      <t>カクホ</t>
    </rPh>
    <rPh sb="166" eb="168">
      <t>ジッシ</t>
    </rPh>
    <rPh sb="169" eb="171">
      <t>ジツゲン</t>
    </rPh>
    <rPh sb="184" eb="185">
      <t>サキ</t>
    </rPh>
    <rPh sb="186" eb="188">
      <t>キギョウ</t>
    </rPh>
    <rPh sb="188" eb="189">
      <t>サイ</t>
    </rPh>
    <rPh sb="190" eb="192">
      <t>キボ</t>
    </rPh>
    <rPh sb="193" eb="195">
      <t>シュクショウ</t>
    </rPh>
    <rPh sb="196" eb="198">
      <t>カダイ</t>
    </rPh>
    <rPh sb="269" eb="272">
      <t>シセツメン</t>
    </rPh>
    <rPh sb="277" eb="281">
      <t>ホユウザイサン</t>
    </rPh>
    <rPh sb="282" eb="286">
      <t>ホウテイタイヨウ</t>
    </rPh>
    <rPh sb="286" eb="288">
      <t>ネンスウ</t>
    </rPh>
    <rPh sb="289" eb="290">
      <t>イタ</t>
    </rPh>
    <rPh sb="296" eb="301">
      <t>ロウキュウカタイサク</t>
    </rPh>
    <rPh sb="302" eb="303">
      <t>オコナ</t>
    </rPh>
    <rPh sb="312" eb="314">
      <t>ヘイセイ</t>
    </rPh>
    <rPh sb="316" eb="318">
      <t>ネンド</t>
    </rPh>
    <rPh sb="320" eb="323">
      <t>ゲスイドウ</t>
    </rPh>
    <rPh sb="323" eb="325">
      <t>カンキョ</t>
    </rPh>
    <rPh sb="325" eb="326">
      <t>ナイ</t>
    </rPh>
    <rPh sb="326" eb="328">
      <t>モクシ</t>
    </rPh>
    <rPh sb="328" eb="330">
      <t>チョウサ</t>
    </rPh>
    <rPh sb="331" eb="332">
      <t>オコナ</t>
    </rPh>
    <rPh sb="334" eb="336">
      <t>ヘイセイ</t>
    </rPh>
    <rPh sb="338" eb="340">
      <t>ネンド</t>
    </rPh>
    <rPh sb="342" eb="345">
      <t>ゲスイドウ</t>
    </rPh>
    <rPh sb="345" eb="347">
      <t>カンキョ</t>
    </rPh>
    <rPh sb="347" eb="348">
      <t>ナイ</t>
    </rPh>
    <rPh sb="348" eb="350">
      <t>カングチ</t>
    </rPh>
    <rPh sb="353" eb="355">
      <t>チョウサ</t>
    </rPh>
    <rPh sb="356" eb="357">
      <t>オコナ</t>
    </rPh>
    <rPh sb="359" eb="360">
      <t>ツネ</t>
    </rPh>
    <rPh sb="361" eb="363">
      <t>ソウキ</t>
    </rPh>
    <rPh sb="364" eb="366">
      <t>ジテン</t>
    </rPh>
    <rPh sb="368" eb="370">
      <t>タイヨウ</t>
    </rPh>
    <rPh sb="370" eb="372">
      <t>ネンスウ</t>
    </rPh>
    <rPh sb="373" eb="374">
      <t>オウ</t>
    </rPh>
    <rPh sb="376" eb="379">
      <t>ロウキュウカ</t>
    </rPh>
    <rPh sb="379" eb="381">
      <t>タイサク</t>
    </rPh>
    <rPh sb="382" eb="384">
      <t>ケントウ</t>
    </rPh>
    <phoneticPr fontId="4"/>
  </si>
  <si>
    <t>①収益的収支比率についての当該指標は単年度の収支が黒字であることを示す100％以上となっていることが必要である。しかし、過去５年間の平均比率は約79.70％となっている。平成２８年度には使用料の改定を実施し、収支比率も平成２９年度決算より毎年２％ずつ増となり経営改善に向けた取組が徐々に成果を上げている。　　　　　　　　　　　　　　　　　　　④当該指標については類似団体と比較すると低く抑えられているが、比率をさらに低く抑えるために平成28年度に使用料の改定を実施し経営改善の実施を図り、企業債残高は昨年度から下降傾向にある。　　　　　　　　　　　　　　　　　　　　　　　　　　　　　　　　　　　　　　　　　　　　　　　　　　　　　　　⑤当該指標は使用料で回収すべき経費をすべて使用料で賄えている状況を示す100％以上であることが必要であるが、過去の年度は数値が100％を大幅に下回っているため平成28年度には使用料の改定を実施し使用料収入を確保した。今年度決算では経費回収率が98％を超えたので、これからも汚水処理費の更なる削減に努力し当該指標の数値を上回ることを目標としている。　　　　　　　　　　　　　　　　　　　　　　　　　　　　　　　　　　⑥汚水処理原価については年々類似団体平均値を下回る数値で経過している。接続件数の増加に努力し、それに伴い有収水量を増加させる取組を実施していく必要がある。　　　　　　　　　　　　　　　　　　　　　　　　　　　　　　　　　　　　　　　　　　　　　　　　　　　　　　　⑦該当なし　　　　　　　　　　　　　　　　　　　　　　　　　　　　　　　　　　　　　　　　　　　　　　　　　　　　　　　　　　　　　　⑧水洗化率は類似団体に比べかなり高い値を示している。だが、供用開始区域内において様々な理由により下水道の未接続者が見受けられるので該当者に対し郵送や訪問（町外含む）を数回行い下水道接続への推進を積極的に行っている。</t>
    <rPh sb="1" eb="4">
      <t>シュウエキテキ</t>
    </rPh>
    <rPh sb="4" eb="6">
      <t>シュウシ</t>
    </rPh>
    <rPh sb="6" eb="8">
      <t>ヒリツ</t>
    </rPh>
    <rPh sb="13" eb="15">
      <t>トウガイ</t>
    </rPh>
    <rPh sb="15" eb="17">
      <t>シヒョウ</t>
    </rPh>
    <rPh sb="18" eb="21">
      <t>タンネンド</t>
    </rPh>
    <rPh sb="22" eb="24">
      <t>シュウシ</t>
    </rPh>
    <rPh sb="25" eb="27">
      <t>クロジ</t>
    </rPh>
    <rPh sb="33" eb="34">
      <t>シメ</t>
    </rPh>
    <rPh sb="39" eb="41">
      <t>イジョウ</t>
    </rPh>
    <rPh sb="50" eb="52">
      <t>ヒツヨウ</t>
    </rPh>
    <rPh sb="60" eb="62">
      <t>カコ</t>
    </rPh>
    <rPh sb="63" eb="65">
      <t>ネンカン</t>
    </rPh>
    <rPh sb="66" eb="68">
      <t>ヘイキン</t>
    </rPh>
    <rPh sb="68" eb="70">
      <t>ヒリツ</t>
    </rPh>
    <rPh sb="71" eb="72">
      <t>ヤク</t>
    </rPh>
    <rPh sb="85" eb="87">
      <t>ヘイセイ</t>
    </rPh>
    <rPh sb="89" eb="91">
      <t>ネンド</t>
    </rPh>
    <rPh sb="93" eb="96">
      <t>シヨウリョウ</t>
    </rPh>
    <rPh sb="97" eb="99">
      <t>カイテイ</t>
    </rPh>
    <rPh sb="100" eb="102">
      <t>ジッシ</t>
    </rPh>
    <rPh sb="104" eb="106">
      <t>シュウシ</t>
    </rPh>
    <rPh sb="106" eb="108">
      <t>ヒリツ</t>
    </rPh>
    <rPh sb="109" eb="111">
      <t>ヘイセイ</t>
    </rPh>
    <rPh sb="113" eb="115">
      <t>ネンド</t>
    </rPh>
    <rPh sb="115" eb="117">
      <t>ケッサン</t>
    </rPh>
    <rPh sb="119" eb="121">
      <t>マイネン</t>
    </rPh>
    <rPh sb="125" eb="126">
      <t>ゾウ</t>
    </rPh>
    <rPh sb="129" eb="131">
      <t>ケイエイ</t>
    </rPh>
    <rPh sb="131" eb="133">
      <t>カイゼン</t>
    </rPh>
    <rPh sb="134" eb="135">
      <t>ム</t>
    </rPh>
    <rPh sb="137" eb="139">
      <t>トリクミ</t>
    </rPh>
    <rPh sb="140" eb="142">
      <t>ジョジョ</t>
    </rPh>
    <rPh sb="143" eb="145">
      <t>セイカ</t>
    </rPh>
    <rPh sb="146" eb="147">
      <t>ア</t>
    </rPh>
    <rPh sb="172" eb="176">
      <t>トウガイシヒョウ</t>
    </rPh>
    <rPh sb="181" eb="185">
      <t>ルイジダンタイ</t>
    </rPh>
    <rPh sb="186" eb="188">
      <t>ヒカク</t>
    </rPh>
    <rPh sb="191" eb="192">
      <t>ヒク</t>
    </rPh>
    <rPh sb="193" eb="194">
      <t>オサ</t>
    </rPh>
    <rPh sb="202" eb="204">
      <t>ヒリツ</t>
    </rPh>
    <rPh sb="208" eb="209">
      <t>ヒク</t>
    </rPh>
    <rPh sb="210" eb="211">
      <t>オサ</t>
    </rPh>
    <rPh sb="216" eb="218">
      <t>ヘイセイ</t>
    </rPh>
    <rPh sb="220" eb="222">
      <t>ネンド</t>
    </rPh>
    <rPh sb="223" eb="226">
      <t>シヨウリョウ</t>
    </rPh>
    <rPh sb="227" eb="229">
      <t>カイテイ</t>
    </rPh>
    <rPh sb="230" eb="232">
      <t>ジッシ</t>
    </rPh>
    <rPh sb="233" eb="235">
      <t>ケイエイ</t>
    </rPh>
    <rPh sb="235" eb="237">
      <t>カイゼン</t>
    </rPh>
    <rPh sb="238" eb="240">
      <t>ジッシ</t>
    </rPh>
    <rPh sb="241" eb="242">
      <t>ハカ</t>
    </rPh>
    <rPh sb="244" eb="246">
      <t>キギョウ</t>
    </rPh>
    <rPh sb="246" eb="247">
      <t>サイ</t>
    </rPh>
    <rPh sb="247" eb="249">
      <t>ザンダカ</t>
    </rPh>
    <rPh sb="250" eb="253">
      <t>サクネンド</t>
    </rPh>
    <rPh sb="255" eb="259">
      <t>カコウケイコウ</t>
    </rPh>
    <rPh sb="319" eb="321">
      <t>トウガイ</t>
    </rPh>
    <rPh sb="321" eb="323">
      <t>シヒョウ</t>
    </rPh>
    <rPh sb="324" eb="327">
      <t>シヨウリョウ</t>
    </rPh>
    <rPh sb="328" eb="330">
      <t>カイシュウ</t>
    </rPh>
    <rPh sb="333" eb="335">
      <t>ケイヒ</t>
    </rPh>
    <rPh sb="339" eb="342">
      <t>シヨウリョウ</t>
    </rPh>
    <rPh sb="343" eb="344">
      <t>マカナ</t>
    </rPh>
    <rPh sb="348" eb="350">
      <t>ジョウキョウ</t>
    </rPh>
    <rPh sb="351" eb="352">
      <t>シメ</t>
    </rPh>
    <rPh sb="357" eb="359">
      <t>イジョウ</t>
    </rPh>
    <rPh sb="365" eb="367">
      <t>ヒツヨウ</t>
    </rPh>
    <rPh sb="372" eb="374">
      <t>カコ</t>
    </rPh>
    <rPh sb="375" eb="377">
      <t>ネンド</t>
    </rPh>
    <rPh sb="378" eb="380">
      <t>スウチ</t>
    </rPh>
    <rPh sb="386" eb="388">
      <t>オオハバ</t>
    </rPh>
    <rPh sb="389" eb="391">
      <t>シタマワ</t>
    </rPh>
    <rPh sb="397" eb="399">
      <t>ヘイセイ</t>
    </rPh>
    <rPh sb="401" eb="403">
      <t>ネンド</t>
    </rPh>
    <rPh sb="405" eb="408">
      <t>シヨウリョウ</t>
    </rPh>
    <rPh sb="409" eb="411">
      <t>カイテイ</t>
    </rPh>
    <rPh sb="412" eb="414">
      <t>ジッシ</t>
    </rPh>
    <rPh sb="415" eb="418">
      <t>シヨウリョウ</t>
    </rPh>
    <rPh sb="418" eb="420">
      <t>シュウニュウ</t>
    </rPh>
    <rPh sb="421" eb="423">
      <t>カクホ</t>
    </rPh>
    <rPh sb="426" eb="429">
      <t>コンネンド</t>
    </rPh>
    <rPh sb="429" eb="431">
      <t>ケッサン</t>
    </rPh>
    <rPh sb="433" eb="435">
      <t>ケイヒ</t>
    </rPh>
    <rPh sb="435" eb="437">
      <t>カイシュウ</t>
    </rPh>
    <rPh sb="437" eb="438">
      <t>リツ</t>
    </rPh>
    <rPh sb="443" eb="444">
      <t>コ</t>
    </rPh>
    <rPh sb="454" eb="456">
      <t>オスイ</t>
    </rPh>
    <rPh sb="456" eb="458">
      <t>ショリ</t>
    </rPh>
    <rPh sb="460" eb="461">
      <t>サラ</t>
    </rPh>
    <rPh sb="463" eb="465">
      <t>サクゲン</t>
    </rPh>
    <rPh sb="466" eb="468">
      <t>ドリョク</t>
    </rPh>
    <rPh sb="469" eb="471">
      <t>トウガイ</t>
    </rPh>
    <rPh sb="471" eb="473">
      <t>シヒョウ</t>
    </rPh>
    <rPh sb="474" eb="476">
      <t>スウチ</t>
    </rPh>
    <rPh sb="477" eb="479">
      <t>ウワマワ</t>
    </rPh>
    <rPh sb="483" eb="485">
      <t>モクヒョウ</t>
    </rPh>
    <rPh sb="526" eb="528">
      <t>オスイ</t>
    </rPh>
    <rPh sb="528" eb="530">
      <t>ショリ</t>
    </rPh>
    <rPh sb="530" eb="532">
      <t>ゲンカ</t>
    </rPh>
    <rPh sb="537" eb="539">
      <t>ネンネン</t>
    </rPh>
    <rPh sb="539" eb="543">
      <t>ルイジダンタイ</t>
    </rPh>
    <rPh sb="543" eb="546">
      <t>ヘイキンチ</t>
    </rPh>
    <rPh sb="547" eb="549">
      <t>シタマワ</t>
    </rPh>
    <rPh sb="550" eb="552">
      <t>スウチ</t>
    </rPh>
    <rPh sb="553" eb="555">
      <t>ケイカ</t>
    </rPh>
    <rPh sb="560" eb="562">
      <t>セツゾク</t>
    </rPh>
    <rPh sb="562" eb="564">
      <t>ケンスウ</t>
    </rPh>
    <rPh sb="565" eb="567">
      <t>ゾウカ</t>
    </rPh>
    <rPh sb="568" eb="570">
      <t>ドリョク</t>
    </rPh>
    <rPh sb="575" eb="576">
      <t>トモナ</t>
    </rPh>
    <rPh sb="577" eb="581">
      <t>ユウシュウスイリョウ</t>
    </rPh>
    <rPh sb="582" eb="584">
      <t>ゾウカ</t>
    </rPh>
    <rPh sb="587" eb="589">
      <t>トリクミ</t>
    </rPh>
    <rPh sb="590" eb="592">
      <t>ジッシ</t>
    </rPh>
    <rPh sb="596" eb="598">
      <t>ヒツヨウ</t>
    </rPh>
    <rPh sb="658" eb="660">
      <t>ガイトウ</t>
    </rPh>
    <rPh sb="725" eb="729">
      <t>スイセンカリツ</t>
    </rPh>
    <rPh sb="730" eb="732">
      <t>ルイジ</t>
    </rPh>
    <rPh sb="732" eb="734">
      <t>ダンタイ</t>
    </rPh>
    <rPh sb="735" eb="736">
      <t>クラ</t>
    </rPh>
    <rPh sb="740" eb="741">
      <t>タカ</t>
    </rPh>
    <rPh sb="742" eb="743">
      <t>アタイ</t>
    </rPh>
    <rPh sb="744" eb="745">
      <t>シメ</t>
    </rPh>
    <rPh sb="753" eb="755">
      <t>キョウヨウ</t>
    </rPh>
    <rPh sb="755" eb="757">
      <t>カイシ</t>
    </rPh>
    <rPh sb="757" eb="760">
      <t>クイキナイ</t>
    </rPh>
    <rPh sb="764" eb="766">
      <t>サマザマ</t>
    </rPh>
    <rPh sb="767" eb="769">
      <t>リユウ</t>
    </rPh>
    <rPh sb="772" eb="775">
      <t>ゲスイドウ</t>
    </rPh>
    <rPh sb="776" eb="779">
      <t>ミセツゾク</t>
    </rPh>
    <rPh sb="779" eb="780">
      <t>シャ</t>
    </rPh>
    <rPh sb="781" eb="783">
      <t>ミウ</t>
    </rPh>
    <rPh sb="789" eb="792">
      <t>ガイトウシャ</t>
    </rPh>
    <rPh sb="793" eb="794">
      <t>タイ</t>
    </rPh>
    <rPh sb="795" eb="797">
      <t>ユウソウ</t>
    </rPh>
    <rPh sb="798" eb="800">
      <t>ホウモン</t>
    </rPh>
    <rPh sb="801" eb="803">
      <t>チョウガイ</t>
    </rPh>
    <rPh sb="803" eb="804">
      <t>フク</t>
    </rPh>
    <rPh sb="807" eb="809">
      <t>スウカイ</t>
    </rPh>
    <rPh sb="809" eb="810">
      <t>オコナ</t>
    </rPh>
    <rPh sb="811" eb="814">
      <t>ゲスイドウ</t>
    </rPh>
    <rPh sb="814" eb="816">
      <t>セツゾク</t>
    </rPh>
    <rPh sb="818" eb="820">
      <t>スイシン</t>
    </rPh>
    <rPh sb="821" eb="824">
      <t>セッキョクテキ</t>
    </rPh>
    <rPh sb="825" eb="826">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</si>
</sst>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C5A-4D70-B8F0-861E9436512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0.11</c:v>
                </c:pt>
                <c:pt idx="2">
                  <c:v>0.15</c:v>
                </c:pt>
                <c:pt idx="3">
                  <c:v>0.16</c:v>
                </c:pt>
                <c:pt idx="4">
                  <c:v>0.13</c:v>
                </c:pt>
              </c:numCache>
            </c:numRef>
          </c:val>
          <c:smooth val="0"/>
          <c:extLst>
            <c:ext xmlns:c16="http://schemas.microsoft.com/office/drawing/2014/chart" uri="{C3380CC4-5D6E-409C-BE32-E72D297353CC}">
              <c16:uniqueId val="{00000001-CC5A-4D70-B8F0-861E9436512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2C-4720-B0B8-43685B8E8CE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54.44</c:v>
                </c:pt>
                <c:pt idx="1">
                  <c:v>54.67</c:v>
                </c:pt>
                <c:pt idx="2">
                  <c:v>53.51</c:v>
                </c:pt>
                <c:pt idx="3">
                  <c:v>53.5</c:v>
                </c:pt>
                <c:pt idx="4">
                  <c:v>52.58</c:v>
                </c:pt>
              </c:numCache>
            </c:numRef>
          </c:val>
          <c:smooth val="0"/>
          <c:extLst>
            <c:ext xmlns:c16="http://schemas.microsoft.com/office/drawing/2014/chart" uri="{C3380CC4-5D6E-409C-BE32-E72D297353CC}">
              <c16:uniqueId val="{00000001-F42C-4720-B0B8-43685B8E8CE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90.6</c:v>
                </c:pt>
                <c:pt idx="1">
                  <c:v>92.65</c:v>
                </c:pt>
                <c:pt idx="2">
                  <c:v>91.13</c:v>
                </c:pt>
                <c:pt idx="3">
                  <c:v>91.81</c:v>
                </c:pt>
                <c:pt idx="4">
                  <c:v>96.06</c:v>
                </c:pt>
              </c:numCache>
            </c:numRef>
          </c:val>
          <c:extLst>
            <c:ext xmlns:c16="http://schemas.microsoft.com/office/drawing/2014/chart" uri="{C3380CC4-5D6E-409C-BE32-E72D297353CC}">
              <c16:uniqueId val="{00000000-8C5A-4A48-9759-F0441F07BE0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84.2</c:v>
                </c:pt>
                <c:pt idx="1">
                  <c:v>83.8</c:v>
                </c:pt>
                <c:pt idx="2">
                  <c:v>83.91</c:v>
                </c:pt>
                <c:pt idx="3">
                  <c:v>83.51</c:v>
                </c:pt>
                <c:pt idx="4">
                  <c:v>83.02</c:v>
                </c:pt>
              </c:numCache>
            </c:numRef>
          </c:val>
          <c:smooth val="0"/>
          <c:extLst>
            <c:ext xmlns:c16="http://schemas.microsoft.com/office/drawing/2014/chart" uri="{C3380CC4-5D6E-409C-BE32-E72D297353CC}">
              <c16:uniqueId val="{00000001-8C5A-4A48-9759-F0441F07BE0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83.52</c:v>
                </c:pt>
                <c:pt idx="1">
                  <c:v>81.55</c:v>
                </c:pt>
                <c:pt idx="2">
                  <c:v>75.930000000000007</c:v>
                </c:pt>
                <c:pt idx="3">
                  <c:v>77.760000000000005</c:v>
                </c:pt>
                <c:pt idx="4">
                  <c:v>79.75</c:v>
                </c:pt>
              </c:numCache>
            </c:numRef>
          </c:val>
          <c:extLst>
            <c:ext xmlns:c16="http://schemas.microsoft.com/office/drawing/2014/chart" uri="{C3380CC4-5D6E-409C-BE32-E72D297353CC}">
              <c16:uniqueId val="{00000000-4C30-47D2-A9FD-368AA2CFF0D9}"/>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30-47D2-A9FD-368AA2CFF0D9}"/>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8E4-44B1-A8F8-C5EA9A56A70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E4-44B1-A8F8-C5EA9A56A70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12-414F-9D16-1B0F871B6475}"/>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12-414F-9D16-1B0F871B6475}"/>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03-4B2C-87E2-CF9B73EEF424}"/>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03-4B2C-87E2-CF9B73EEF424}"/>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66-4E3D-8352-6E006B5A092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66-4E3D-8352-6E006B5A092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820.49</c:v>
                </c:pt>
                <c:pt idx="1">
                  <c:v>748.23</c:v>
                </c:pt>
                <c:pt idx="2">
                  <c:v>830.57</c:v>
                </c:pt>
                <c:pt idx="3">
                  <c:v>620.41999999999996</c:v>
                </c:pt>
                <c:pt idx="4">
                  <c:v>346.94</c:v>
                </c:pt>
              </c:numCache>
            </c:numRef>
          </c:val>
          <c:extLst>
            <c:ext xmlns:c16="http://schemas.microsoft.com/office/drawing/2014/chart" uri="{C3380CC4-5D6E-409C-BE32-E72D297353CC}">
              <c16:uniqueId val="{00000000-6DD2-4D2A-922B-81BA4DF48B4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1136.5</c:v>
                </c:pt>
                <c:pt idx="1">
                  <c:v>1118.56</c:v>
                </c:pt>
                <c:pt idx="2">
                  <c:v>1111.31</c:v>
                </c:pt>
                <c:pt idx="3">
                  <c:v>966.33</c:v>
                </c:pt>
                <c:pt idx="4">
                  <c:v>958.81</c:v>
                </c:pt>
              </c:numCache>
            </c:numRef>
          </c:val>
          <c:smooth val="0"/>
          <c:extLst>
            <c:ext xmlns:c16="http://schemas.microsoft.com/office/drawing/2014/chart" uri="{C3380CC4-5D6E-409C-BE32-E72D297353CC}">
              <c16:uniqueId val="{00000001-6DD2-4D2A-922B-81BA4DF48B4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67.75</c:v>
                </c:pt>
                <c:pt idx="1">
                  <c:v>65.92</c:v>
                </c:pt>
                <c:pt idx="2">
                  <c:v>67.92</c:v>
                </c:pt>
                <c:pt idx="3">
                  <c:v>81.41</c:v>
                </c:pt>
                <c:pt idx="4">
                  <c:v>98.92</c:v>
                </c:pt>
              </c:numCache>
            </c:numRef>
          </c:val>
          <c:extLst>
            <c:ext xmlns:c16="http://schemas.microsoft.com/office/drawing/2014/chart" uri="{C3380CC4-5D6E-409C-BE32-E72D297353CC}">
              <c16:uniqueId val="{00000000-E3C5-4B1C-9ED3-E47A2CCC680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71.650000000000006</c:v>
                </c:pt>
                <c:pt idx="1">
                  <c:v>72.33</c:v>
                </c:pt>
                <c:pt idx="2">
                  <c:v>75.540000000000006</c:v>
                </c:pt>
                <c:pt idx="3">
                  <c:v>81.739999999999995</c:v>
                </c:pt>
                <c:pt idx="4">
                  <c:v>82.88</c:v>
                </c:pt>
              </c:numCache>
            </c:numRef>
          </c:val>
          <c:smooth val="0"/>
          <c:extLst>
            <c:ext xmlns:c16="http://schemas.microsoft.com/office/drawing/2014/chart" uri="{C3380CC4-5D6E-409C-BE32-E72D297353CC}">
              <c16:uniqueId val="{00000001-E3C5-4B1C-9ED3-E47A2CCC680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177.3</c:v>
                </c:pt>
                <c:pt idx="1">
                  <c:v>182.18</c:v>
                </c:pt>
                <c:pt idx="2">
                  <c:v>212.23</c:v>
                </c:pt>
                <c:pt idx="3">
                  <c:v>182.73</c:v>
                </c:pt>
                <c:pt idx="4">
                  <c:v>150</c:v>
                </c:pt>
              </c:numCache>
            </c:numRef>
          </c:val>
          <c:extLst>
            <c:ext xmlns:c16="http://schemas.microsoft.com/office/drawing/2014/chart" uri="{C3380CC4-5D6E-409C-BE32-E72D297353CC}">
              <c16:uniqueId val="{00000000-2907-4DE6-A451-A298B6D261A3}"/>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217.82</c:v>
                </c:pt>
                <c:pt idx="1">
                  <c:v>215.28</c:v>
                </c:pt>
                <c:pt idx="2">
                  <c:v>207.96</c:v>
                </c:pt>
                <c:pt idx="3">
                  <c:v>194.31</c:v>
                </c:pt>
                <c:pt idx="4">
                  <c:v>190.99</c:v>
                </c:pt>
              </c:numCache>
            </c:numRef>
          </c:val>
          <c:smooth val="0"/>
          <c:extLst>
            <c:ext xmlns:c16="http://schemas.microsoft.com/office/drawing/2014/chart" uri="{C3380CC4-5D6E-409C-BE32-E72D297353CC}">
              <c16:uniqueId val="{00000001-2907-4DE6-A451-A298B6D261A3}"/>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5" zoomScaleNormal="100" workbookViewId="0">
      <selection activeCell="BL45" sqref="BL45:BZ46"/>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2">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2">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0" t="str">
        <f>データ!H6</f>
        <v>山梨県　昭和町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2">
      <c r="A8" s="2"/>
      <c r="B8" s="77" t="str">
        <f>データ!I6</f>
        <v>法非適用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Cc2</v>
      </c>
      <c r="X8" s="77"/>
      <c r="Y8" s="77"/>
      <c r="Z8" s="77"/>
      <c r="AA8" s="77"/>
      <c r="AB8" s="77"/>
      <c r="AC8" s="77"/>
      <c r="AD8" s="78" t="str">
        <f>データ!$M$6</f>
        <v>非設置</v>
      </c>
      <c r="AE8" s="78"/>
      <c r="AF8" s="78"/>
      <c r="AG8" s="78"/>
      <c r="AH8" s="78"/>
      <c r="AI8" s="78"/>
      <c r="AJ8" s="78"/>
      <c r="AK8" s="3"/>
      <c r="AL8" s="74">
        <f>データ!S6</f>
        <v>20227</v>
      </c>
      <c r="AM8" s="74"/>
      <c r="AN8" s="74"/>
      <c r="AO8" s="74"/>
      <c r="AP8" s="74"/>
      <c r="AQ8" s="74"/>
      <c r="AR8" s="74"/>
      <c r="AS8" s="74"/>
      <c r="AT8" s="73">
        <f>データ!T6</f>
        <v>9.08</v>
      </c>
      <c r="AU8" s="73"/>
      <c r="AV8" s="73"/>
      <c r="AW8" s="73"/>
      <c r="AX8" s="73"/>
      <c r="AY8" s="73"/>
      <c r="AZ8" s="73"/>
      <c r="BA8" s="73"/>
      <c r="BB8" s="73">
        <f>データ!U6</f>
        <v>2227.64</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2">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2">
      <c r="A10" s="2"/>
      <c r="B10" s="73" t="str">
        <f>データ!N6</f>
        <v>-</v>
      </c>
      <c r="C10" s="73"/>
      <c r="D10" s="73"/>
      <c r="E10" s="73"/>
      <c r="F10" s="73"/>
      <c r="G10" s="73"/>
      <c r="H10" s="73"/>
      <c r="I10" s="73" t="str">
        <f>データ!O6</f>
        <v>該当数値なし</v>
      </c>
      <c r="J10" s="73"/>
      <c r="K10" s="73"/>
      <c r="L10" s="73"/>
      <c r="M10" s="73"/>
      <c r="N10" s="73"/>
      <c r="O10" s="73"/>
      <c r="P10" s="73">
        <f>データ!P6</f>
        <v>86.27</v>
      </c>
      <c r="Q10" s="73"/>
      <c r="R10" s="73"/>
      <c r="S10" s="73"/>
      <c r="T10" s="73"/>
      <c r="U10" s="73"/>
      <c r="V10" s="73"/>
      <c r="W10" s="73">
        <f>データ!Q6</f>
        <v>97.81</v>
      </c>
      <c r="X10" s="73"/>
      <c r="Y10" s="73"/>
      <c r="Z10" s="73"/>
      <c r="AA10" s="73"/>
      <c r="AB10" s="73"/>
      <c r="AC10" s="73"/>
      <c r="AD10" s="74">
        <f>データ!R6</f>
        <v>2376</v>
      </c>
      <c r="AE10" s="74"/>
      <c r="AF10" s="74"/>
      <c r="AG10" s="74"/>
      <c r="AH10" s="74"/>
      <c r="AI10" s="74"/>
      <c r="AJ10" s="74"/>
      <c r="AK10" s="2"/>
      <c r="AL10" s="74">
        <f>データ!V6</f>
        <v>17492</v>
      </c>
      <c r="AM10" s="74"/>
      <c r="AN10" s="74"/>
      <c r="AO10" s="74"/>
      <c r="AP10" s="74"/>
      <c r="AQ10" s="74"/>
      <c r="AR10" s="74"/>
      <c r="AS10" s="74"/>
      <c r="AT10" s="73">
        <f>データ!W6</f>
        <v>5.0599999999999996</v>
      </c>
      <c r="AU10" s="73"/>
      <c r="AV10" s="73"/>
      <c r="AW10" s="73"/>
      <c r="AX10" s="73"/>
      <c r="AY10" s="73"/>
      <c r="AZ10" s="73"/>
      <c r="BA10" s="73"/>
      <c r="BB10" s="73">
        <f>データ!X6</f>
        <v>3456.92</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2">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2">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113</v>
      </c>
      <c r="BM16" s="65"/>
      <c r="BN16" s="65"/>
      <c r="BO16" s="65"/>
      <c r="BP16" s="65"/>
      <c r="BQ16" s="65"/>
      <c r="BR16" s="65"/>
      <c r="BS16" s="65"/>
      <c r="BT16" s="65"/>
      <c r="BU16" s="65"/>
      <c r="BV16" s="65"/>
      <c r="BW16" s="65"/>
      <c r="BX16" s="65"/>
      <c r="BY16" s="65"/>
      <c r="BZ16" s="6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2">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2">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44</v>
      </c>
      <c r="O86" s="26" t="str">
        <f>データ!EO6</f>
        <v>【0.23】</v>
      </c>
    </row>
  </sheetData>
  <sheetProtection algorithmName="SHA-512" hashValue="9aoP+8gUV9SsDNnEg4ASp4oFawiQKTAM9w0GtwF/uqRQhE1BMegeMHUKL9J7TTN7ibcm6MqOHr2wckVs+I+UnQ==" saltValue="8k3h3Uk6pR2MgKoXOqH6p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2" x14ac:dyDescent="0.2"/>
  <cols>
    <col min="2" max="144" width="11.8867187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2" t="s">
        <v>54</v>
      </c>
      <c r="I3" s="83"/>
      <c r="J3" s="83"/>
      <c r="K3" s="83"/>
      <c r="L3" s="83"/>
      <c r="M3" s="83"/>
      <c r="N3" s="83"/>
      <c r="O3" s="83"/>
      <c r="P3" s="83"/>
      <c r="Q3" s="83"/>
      <c r="R3" s="83"/>
      <c r="S3" s="83"/>
      <c r="T3" s="83"/>
      <c r="U3" s="83"/>
      <c r="V3" s="83"/>
      <c r="W3" s="83"/>
      <c r="X3" s="84"/>
      <c r="Y3" s="88" t="s">
        <v>55</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56</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x14ac:dyDescent="0.2">
      <c r="A4" s="28" t="s">
        <v>57</v>
      </c>
      <c r="B4" s="30"/>
      <c r="C4" s="30"/>
      <c r="D4" s="30"/>
      <c r="E4" s="30"/>
      <c r="F4" s="30"/>
      <c r="G4" s="30"/>
      <c r="H4" s="85"/>
      <c r="I4" s="86"/>
      <c r="J4" s="86"/>
      <c r="K4" s="86"/>
      <c r="L4" s="86"/>
      <c r="M4" s="86"/>
      <c r="N4" s="86"/>
      <c r="O4" s="86"/>
      <c r="P4" s="86"/>
      <c r="Q4" s="86"/>
      <c r="R4" s="86"/>
      <c r="S4" s="86"/>
      <c r="T4" s="86"/>
      <c r="U4" s="86"/>
      <c r="V4" s="86"/>
      <c r="W4" s="86"/>
      <c r="X4" s="87"/>
      <c r="Y4" s="81" t="s">
        <v>58</v>
      </c>
      <c r="Z4" s="81"/>
      <c r="AA4" s="81"/>
      <c r="AB4" s="81"/>
      <c r="AC4" s="81"/>
      <c r="AD4" s="81"/>
      <c r="AE4" s="81"/>
      <c r="AF4" s="81"/>
      <c r="AG4" s="81"/>
      <c r="AH4" s="81"/>
      <c r="AI4" s="81"/>
      <c r="AJ4" s="81" t="s">
        <v>59</v>
      </c>
      <c r="AK4" s="81"/>
      <c r="AL4" s="81"/>
      <c r="AM4" s="81"/>
      <c r="AN4" s="81"/>
      <c r="AO4" s="81"/>
      <c r="AP4" s="81"/>
      <c r="AQ4" s="81"/>
      <c r="AR4" s="81"/>
      <c r="AS4" s="81"/>
      <c r="AT4" s="81"/>
      <c r="AU4" s="81" t="s">
        <v>60</v>
      </c>
      <c r="AV4" s="81"/>
      <c r="AW4" s="81"/>
      <c r="AX4" s="81"/>
      <c r="AY4" s="81"/>
      <c r="AZ4" s="81"/>
      <c r="BA4" s="81"/>
      <c r="BB4" s="81"/>
      <c r="BC4" s="81"/>
      <c r="BD4" s="81"/>
      <c r="BE4" s="81"/>
      <c r="BF4" s="81" t="s">
        <v>61</v>
      </c>
      <c r="BG4" s="81"/>
      <c r="BH4" s="81"/>
      <c r="BI4" s="81"/>
      <c r="BJ4" s="81"/>
      <c r="BK4" s="81"/>
      <c r="BL4" s="81"/>
      <c r="BM4" s="81"/>
      <c r="BN4" s="81"/>
      <c r="BO4" s="81"/>
      <c r="BP4" s="81"/>
      <c r="BQ4" s="81" t="s">
        <v>62</v>
      </c>
      <c r="BR4" s="81"/>
      <c r="BS4" s="81"/>
      <c r="BT4" s="81"/>
      <c r="BU4" s="81"/>
      <c r="BV4" s="81"/>
      <c r="BW4" s="81"/>
      <c r="BX4" s="81"/>
      <c r="BY4" s="81"/>
      <c r="BZ4" s="81"/>
      <c r="CA4" s="81"/>
      <c r="CB4" s="81" t="s">
        <v>63</v>
      </c>
      <c r="CC4" s="81"/>
      <c r="CD4" s="81"/>
      <c r="CE4" s="81"/>
      <c r="CF4" s="81"/>
      <c r="CG4" s="81"/>
      <c r="CH4" s="81"/>
      <c r="CI4" s="81"/>
      <c r="CJ4" s="81"/>
      <c r="CK4" s="81"/>
      <c r="CL4" s="81"/>
      <c r="CM4" s="81" t="s">
        <v>64</v>
      </c>
      <c r="CN4" s="81"/>
      <c r="CO4" s="81"/>
      <c r="CP4" s="81"/>
      <c r="CQ4" s="81"/>
      <c r="CR4" s="81"/>
      <c r="CS4" s="81"/>
      <c r="CT4" s="81"/>
      <c r="CU4" s="81"/>
      <c r="CV4" s="81"/>
      <c r="CW4" s="81"/>
      <c r="CX4" s="81" t="s">
        <v>65</v>
      </c>
      <c r="CY4" s="81"/>
      <c r="CZ4" s="81"/>
      <c r="DA4" s="81"/>
      <c r="DB4" s="81"/>
      <c r="DC4" s="81"/>
      <c r="DD4" s="81"/>
      <c r="DE4" s="81"/>
      <c r="DF4" s="81"/>
      <c r="DG4" s="81"/>
      <c r="DH4" s="81"/>
      <c r="DI4" s="81" t="s">
        <v>66</v>
      </c>
      <c r="DJ4" s="81"/>
      <c r="DK4" s="81"/>
      <c r="DL4" s="81"/>
      <c r="DM4" s="81"/>
      <c r="DN4" s="81"/>
      <c r="DO4" s="81"/>
      <c r="DP4" s="81"/>
      <c r="DQ4" s="81"/>
      <c r="DR4" s="81"/>
      <c r="DS4" s="81"/>
      <c r="DT4" s="81" t="s">
        <v>67</v>
      </c>
      <c r="DU4" s="81"/>
      <c r="DV4" s="81"/>
      <c r="DW4" s="81"/>
      <c r="DX4" s="81"/>
      <c r="DY4" s="81"/>
      <c r="DZ4" s="81"/>
      <c r="EA4" s="81"/>
      <c r="EB4" s="81"/>
      <c r="EC4" s="81"/>
      <c r="ED4" s="81"/>
      <c r="EE4" s="81" t="s">
        <v>68</v>
      </c>
      <c r="EF4" s="81"/>
      <c r="EG4" s="81"/>
      <c r="EH4" s="81"/>
      <c r="EI4" s="81"/>
      <c r="EJ4" s="81"/>
      <c r="EK4" s="81"/>
      <c r="EL4" s="81"/>
      <c r="EM4" s="81"/>
      <c r="EN4" s="81"/>
      <c r="EO4" s="81"/>
    </row>
    <row r="5" spans="1:145" x14ac:dyDescent="0.2">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2">
      <c r="A6" s="28" t="s">
        <v>97</v>
      </c>
      <c r="B6" s="33">
        <f>B7</f>
        <v>2018</v>
      </c>
      <c r="C6" s="33">
        <f t="shared" ref="C6:X6" si="3">C7</f>
        <v>193844</v>
      </c>
      <c r="D6" s="33">
        <f t="shared" si="3"/>
        <v>47</v>
      </c>
      <c r="E6" s="33">
        <f t="shared" si="3"/>
        <v>17</v>
      </c>
      <c r="F6" s="33">
        <f t="shared" si="3"/>
        <v>1</v>
      </c>
      <c r="G6" s="33">
        <f t="shared" si="3"/>
        <v>0</v>
      </c>
      <c r="H6" s="33" t="str">
        <f t="shared" si="3"/>
        <v>山梨県　昭和町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86.27</v>
      </c>
      <c r="Q6" s="34">
        <f t="shared" si="3"/>
        <v>97.81</v>
      </c>
      <c r="R6" s="34">
        <f t="shared" si="3"/>
        <v>2376</v>
      </c>
      <c r="S6" s="34">
        <f t="shared" si="3"/>
        <v>20227</v>
      </c>
      <c r="T6" s="34">
        <f t="shared" si="3"/>
        <v>9.08</v>
      </c>
      <c r="U6" s="34">
        <f t="shared" si="3"/>
        <v>2227.64</v>
      </c>
      <c r="V6" s="34">
        <f t="shared" si="3"/>
        <v>17492</v>
      </c>
      <c r="W6" s="34">
        <f t="shared" si="3"/>
        <v>5.0599999999999996</v>
      </c>
      <c r="X6" s="34">
        <f t="shared" si="3"/>
        <v>3456.92</v>
      </c>
      <c r="Y6" s="35">
        <f>IF(Y7="",NA(),Y7)</f>
        <v>83.52</v>
      </c>
      <c r="Z6" s="35">
        <f t="shared" ref="Z6:AH6" si="4">IF(Z7="",NA(),Z7)</f>
        <v>81.55</v>
      </c>
      <c r="AA6" s="35">
        <f t="shared" si="4"/>
        <v>75.930000000000007</v>
      </c>
      <c r="AB6" s="35">
        <f t="shared" si="4"/>
        <v>77.760000000000005</v>
      </c>
      <c r="AC6" s="35">
        <f t="shared" si="4"/>
        <v>79.75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820.49</v>
      </c>
      <c r="BG6" s="35">
        <f t="shared" ref="BG6:BO6" si="7">IF(BG7="",NA(),BG7)</f>
        <v>748.23</v>
      </c>
      <c r="BH6" s="35">
        <f t="shared" si="7"/>
        <v>830.57</v>
      </c>
      <c r="BI6" s="35">
        <f t="shared" si="7"/>
        <v>620.41999999999996</v>
      </c>
      <c r="BJ6" s="35">
        <f t="shared" si="7"/>
        <v>346.94</v>
      </c>
      <c r="BK6" s="35">
        <f t="shared" si="7"/>
        <v>1136.5</v>
      </c>
      <c r="BL6" s="35">
        <f t="shared" si="7"/>
        <v>1118.56</v>
      </c>
      <c r="BM6" s="35">
        <f t="shared" si="7"/>
        <v>1111.31</v>
      </c>
      <c r="BN6" s="35">
        <f t="shared" si="7"/>
        <v>966.33</v>
      </c>
      <c r="BO6" s="35">
        <f t="shared" si="7"/>
        <v>958.81</v>
      </c>
      <c r="BP6" s="34" t="str">
        <f>IF(BP7="","",IF(BP7="-","【-】","【"&amp;SUBSTITUTE(TEXT(BP7,"#,##0.00"),"-","△")&amp;"】"))</f>
        <v>【682.78】</v>
      </c>
      <c r="BQ6" s="35">
        <f>IF(BQ7="",NA(),BQ7)</f>
        <v>67.75</v>
      </c>
      <c r="BR6" s="35">
        <f t="shared" ref="BR6:BZ6" si="8">IF(BR7="",NA(),BR7)</f>
        <v>65.92</v>
      </c>
      <c r="BS6" s="35">
        <f t="shared" si="8"/>
        <v>67.92</v>
      </c>
      <c r="BT6" s="35">
        <f t="shared" si="8"/>
        <v>81.41</v>
      </c>
      <c r="BU6" s="35">
        <f t="shared" si="8"/>
        <v>98.92</v>
      </c>
      <c r="BV6" s="35">
        <f t="shared" si="8"/>
        <v>71.650000000000006</v>
      </c>
      <c r="BW6" s="35">
        <f t="shared" si="8"/>
        <v>72.33</v>
      </c>
      <c r="BX6" s="35">
        <f t="shared" si="8"/>
        <v>75.540000000000006</v>
      </c>
      <c r="BY6" s="35">
        <f t="shared" si="8"/>
        <v>81.739999999999995</v>
      </c>
      <c r="BZ6" s="35">
        <f t="shared" si="8"/>
        <v>82.88</v>
      </c>
      <c r="CA6" s="34" t="str">
        <f>IF(CA7="","",IF(CA7="-","【-】","【"&amp;SUBSTITUTE(TEXT(CA7,"#,##0.00"),"-","△")&amp;"】"))</f>
        <v>【100.91】</v>
      </c>
      <c r="CB6" s="35">
        <f>IF(CB7="",NA(),CB7)</f>
        <v>177.3</v>
      </c>
      <c r="CC6" s="35">
        <f t="shared" ref="CC6:CK6" si="9">IF(CC7="",NA(),CC7)</f>
        <v>182.18</v>
      </c>
      <c r="CD6" s="35">
        <f t="shared" si="9"/>
        <v>212.23</v>
      </c>
      <c r="CE6" s="35">
        <f t="shared" si="9"/>
        <v>182.73</v>
      </c>
      <c r="CF6" s="35">
        <f t="shared" si="9"/>
        <v>150</v>
      </c>
      <c r="CG6" s="35">
        <f t="shared" si="9"/>
        <v>217.82</v>
      </c>
      <c r="CH6" s="35">
        <f t="shared" si="9"/>
        <v>215.28</v>
      </c>
      <c r="CI6" s="35">
        <f t="shared" si="9"/>
        <v>207.96</v>
      </c>
      <c r="CJ6" s="35">
        <f t="shared" si="9"/>
        <v>194.31</v>
      </c>
      <c r="CK6" s="35">
        <f t="shared" si="9"/>
        <v>190.99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f t="shared" si="10"/>
        <v>54.44</v>
      </c>
      <c r="CS6" s="35">
        <f t="shared" si="10"/>
        <v>54.67</v>
      </c>
      <c r="CT6" s="35">
        <f t="shared" si="10"/>
        <v>53.51</v>
      </c>
      <c r="CU6" s="35">
        <f t="shared" si="10"/>
        <v>53.5</v>
      </c>
      <c r="CV6" s="35">
        <f t="shared" si="10"/>
        <v>52.58</v>
      </c>
      <c r="CW6" s="34" t="str">
        <f>IF(CW7="","",IF(CW7="-","【-】","【"&amp;SUBSTITUTE(TEXT(CW7,"#,##0.00"),"-","△")&amp;"】"))</f>
        <v>【58.98】</v>
      </c>
      <c r="CX6" s="35">
        <f>IF(CX7="",NA(),CX7)</f>
        <v>90.6</v>
      </c>
      <c r="CY6" s="35">
        <f t="shared" ref="CY6:DG6" si="11">IF(CY7="",NA(),CY7)</f>
        <v>92.65</v>
      </c>
      <c r="CZ6" s="35">
        <f t="shared" si="11"/>
        <v>91.13</v>
      </c>
      <c r="DA6" s="35">
        <f t="shared" si="11"/>
        <v>91.81</v>
      </c>
      <c r="DB6" s="35">
        <f t="shared" si="11"/>
        <v>96.06</v>
      </c>
      <c r="DC6" s="35">
        <f t="shared" si="11"/>
        <v>84.2</v>
      </c>
      <c r="DD6" s="35">
        <f t="shared" si="11"/>
        <v>83.8</v>
      </c>
      <c r="DE6" s="35">
        <f t="shared" si="11"/>
        <v>83.91</v>
      </c>
      <c r="DF6" s="35">
        <f t="shared" si="11"/>
        <v>83.51</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0.11</v>
      </c>
      <c r="EL6" s="35">
        <f t="shared" si="14"/>
        <v>0.15</v>
      </c>
      <c r="EM6" s="35">
        <f t="shared" si="14"/>
        <v>0.16</v>
      </c>
      <c r="EN6" s="35">
        <f t="shared" si="14"/>
        <v>0.13</v>
      </c>
      <c r="EO6" s="34" t="str">
        <f>IF(EO7="","",IF(EO7="-","【-】","【"&amp;SUBSTITUTE(TEXT(EO7,"#,##0.00"),"-","△")&amp;"】"))</f>
        <v>【0.23】</v>
      </c>
    </row>
    <row r="7" spans="1:145" s="36" customFormat="1" x14ac:dyDescent="0.2">
      <c r="A7" s="28"/>
      <c r="B7" s="37">
        <v>2018</v>
      </c>
      <c r="C7" s="37">
        <v>193844</v>
      </c>
      <c r="D7" s="37">
        <v>47</v>
      </c>
      <c r="E7" s="37">
        <v>17</v>
      </c>
      <c r="F7" s="37">
        <v>1</v>
      </c>
      <c r="G7" s="37">
        <v>0</v>
      </c>
      <c r="H7" s="37" t="s">
        <v>98</v>
      </c>
      <c r="I7" s="37" t="s">
        <v>99</v>
      </c>
      <c r="J7" s="37" t="s">
        <v>100</v>
      </c>
      <c r="K7" s="37" t="s">
        <v>101</v>
      </c>
      <c r="L7" s="37" t="s">
        <v>102</v>
      </c>
      <c r="M7" s="37" t="s">
        <v>103</v>
      </c>
      <c r="N7" s="38" t="s">
        <v>104</v>
      </c>
      <c r="O7" s="38" t="s">
        <v>105</v>
      </c>
      <c r="P7" s="38">
        <v>86.27</v>
      </c>
      <c r="Q7" s="38">
        <v>97.81</v>
      </c>
      <c r="R7" s="38">
        <v>2376</v>
      </c>
      <c r="S7" s="38">
        <v>20227</v>
      </c>
      <c r="T7" s="38">
        <v>9.08</v>
      </c>
      <c r="U7" s="38">
        <v>2227.64</v>
      </c>
      <c r="V7" s="38">
        <v>17492</v>
      </c>
      <c r="W7" s="38">
        <v>5.0599999999999996</v>
      </c>
      <c r="X7" s="38">
        <v>3456.92</v>
      </c>
      <c r="Y7" s="38">
        <v>83.52</v>
      </c>
      <c r="Z7" s="38">
        <v>81.55</v>
      </c>
      <c r="AA7" s="38">
        <v>75.930000000000007</v>
      </c>
      <c r="AB7" s="38">
        <v>77.760000000000005</v>
      </c>
      <c r="AC7" s="38">
        <v>79.75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820.49</v>
      </c>
      <c r="BG7" s="38">
        <v>748.23</v>
      </c>
      <c r="BH7" s="38">
        <v>830.57</v>
      </c>
      <c r="BI7" s="38">
        <v>620.41999999999996</v>
      </c>
      <c r="BJ7" s="38">
        <v>346.94</v>
      </c>
      <c r="BK7" s="38">
        <v>1136.5</v>
      </c>
      <c r="BL7" s="38">
        <v>1118.56</v>
      </c>
      <c r="BM7" s="38">
        <v>1111.31</v>
      </c>
      <c r="BN7" s="38">
        <v>966.33</v>
      </c>
      <c r="BO7" s="38">
        <v>958.81</v>
      </c>
      <c r="BP7" s="38">
        <v>682.78</v>
      </c>
      <c r="BQ7" s="38">
        <v>67.75</v>
      </c>
      <c r="BR7" s="38">
        <v>65.92</v>
      </c>
      <c r="BS7" s="38">
        <v>67.92</v>
      </c>
      <c r="BT7" s="38">
        <v>81.41</v>
      </c>
      <c r="BU7" s="38">
        <v>98.92</v>
      </c>
      <c r="BV7" s="38">
        <v>71.650000000000006</v>
      </c>
      <c r="BW7" s="38">
        <v>72.33</v>
      </c>
      <c r="BX7" s="38">
        <v>75.540000000000006</v>
      </c>
      <c r="BY7" s="38">
        <v>81.739999999999995</v>
      </c>
      <c r="BZ7" s="38">
        <v>82.88</v>
      </c>
      <c r="CA7" s="38">
        <v>100.91</v>
      </c>
      <c r="CB7" s="38">
        <v>177.3</v>
      </c>
      <c r="CC7" s="38">
        <v>182.18</v>
      </c>
      <c r="CD7" s="38">
        <v>212.23</v>
      </c>
      <c r="CE7" s="38">
        <v>182.73</v>
      </c>
      <c r="CF7" s="38">
        <v>150</v>
      </c>
      <c r="CG7" s="38">
        <v>217.82</v>
      </c>
      <c r="CH7" s="38">
        <v>215.28</v>
      </c>
      <c r="CI7" s="38">
        <v>207.96</v>
      </c>
      <c r="CJ7" s="38">
        <v>194.31</v>
      </c>
      <c r="CK7" s="38">
        <v>190.99</v>
      </c>
      <c r="CL7" s="38">
        <v>136.86000000000001</v>
      </c>
      <c r="CM7" s="38" t="s">
        <v>104</v>
      </c>
      <c r="CN7" s="38" t="s">
        <v>104</v>
      </c>
      <c r="CO7" s="38" t="s">
        <v>104</v>
      </c>
      <c r="CP7" s="38" t="s">
        <v>104</v>
      </c>
      <c r="CQ7" s="38" t="s">
        <v>104</v>
      </c>
      <c r="CR7" s="38">
        <v>54.44</v>
      </c>
      <c r="CS7" s="38">
        <v>54.67</v>
      </c>
      <c r="CT7" s="38">
        <v>53.51</v>
      </c>
      <c r="CU7" s="38">
        <v>53.5</v>
      </c>
      <c r="CV7" s="38">
        <v>52.58</v>
      </c>
      <c r="CW7" s="38">
        <v>58.98</v>
      </c>
      <c r="CX7" s="38">
        <v>90.6</v>
      </c>
      <c r="CY7" s="38">
        <v>92.65</v>
      </c>
      <c r="CZ7" s="38">
        <v>91.13</v>
      </c>
      <c r="DA7" s="38">
        <v>91.81</v>
      </c>
      <c r="DB7" s="38">
        <v>96.06</v>
      </c>
      <c r="DC7" s="38">
        <v>84.2</v>
      </c>
      <c r="DD7" s="38">
        <v>83.8</v>
      </c>
      <c r="DE7" s="38">
        <v>83.91</v>
      </c>
      <c r="DF7" s="38">
        <v>83.51</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0.11</v>
      </c>
      <c r="EL7" s="38">
        <v>0.15</v>
      </c>
      <c r="EM7" s="38">
        <v>0.16</v>
      </c>
      <c r="EN7" s="38">
        <v>0.13</v>
      </c>
      <c r="EO7" s="38">
        <v>0.23</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2020-01-28T04:25:03Z</cp:lastPrinted>
  <dcterms:created xsi:type="dcterms:W3CDTF">2019-12-05T05:04:21Z</dcterms:created>
  <dcterms:modified xsi:type="dcterms:W3CDTF">2020-02-09T04:56:04Z</dcterms:modified>
  <cp:category/>
</cp:coreProperties>
</file>