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J839\Desktop\★照会回答★\【2月5日まで】【依頼・2_5〆】公営企業に係る経営比較分析表（平成30年\03_県への回答\"/>
    </mc:Choice>
  </mc:AlternateContent>
  <workbookProtection workbookAlgorithmName="SHA-512" workbookHashValue="KLmezidCsll0FHoeLc7EoSV36wxrO2B4M0DniQRCcXgUCSMbMFqJJYeiy+8Wn2DNU75QTewfb4LaRUV1qaPpaQ==" workbookSaltValue="p2lJcAZ1T101I8yrZuCpp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<sst xmlns="http://schemas.openxmlformats.org/spreadsheetml/2006/main" count="239" uniqueCount="114">
  <si>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</si>
  <si>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</si>
  <si>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</si>
  <si>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</si>
  <si>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</si>
  <si>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</si>
  <si>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</si>
  <si>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</si>
  <si>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</si>
  <si>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</si>
  <si>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</si>
  <si>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</si>
  <si>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</si>
  <si>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</si>
  <si>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</si>
  <si>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</si>
  <si>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</si>
  <si>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</si>
  <si>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</si>
  <si>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</si>
  <si>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</si>
  <si>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</si>
  <si>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</si>
  <si>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</si>
  <si>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</si>
  <si>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</si>
  <si>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</si>
  <si>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</si>
  <si>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</si>
  <si>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</si>
  <si>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</si>
  <si>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</si>
  <si>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</si>
  <si>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</si>
  <si>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</si>
  <si>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</si>
  <si>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</si>
  <si>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</si>
  <si>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</si>
  <si>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</si>
  <si>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</si>
  <si>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</si>
  <si>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</si>
  <si>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</si>
  <si>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</si>
  <si>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</si>
  <si>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</si>
  <si>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</si>
  <si>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</si>
  <si>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</si>
  <si>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</si>
  <si>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</si>
  <si>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</si>
  <si>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</si>
  <si>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</si>
  <si>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</si>
  <si>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</si>
  <si>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</si>
  <si>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</si>
  <si>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</si>
  <si>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</si>
  <si>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</si>
  <si>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</si>
  <si>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</si>
  <si>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</si>
  <si>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</si>
  <si>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</si>
  <si>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</si>
  <si>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</si>
  <si>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</si>
  <si>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</si>
  <si>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</si>
  <si>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</si>
  <si>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</si>
  <si>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</si>
  <si>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</si>
  <si>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</si>
  <si>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</si>
  <si>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</si>
  <si>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</si>
  <si>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</si>
  <si>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</si>
  <si>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</si>
  <si>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</si>
  <si>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</si>
  <si>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</si>
  <si>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</si>
  <si>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</si>
  <si>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</si>
  <si>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</si>
  <si>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</si>
  <si>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</si>
  <si>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</si>
  <si>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</si>
  <si>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</si>
  <si>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</si>
  <si>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</si>
  <si>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</si>
  <si>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甲府市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</si>
  <si>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</si>
  <si>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</si>
  <si>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</si>
  <si>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</si>
  <si>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</si>
  <si>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</si>
  <si>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</si>
  <si>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</si>
  <si>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</si>
  <si>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</si>
  <si>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</si>
  <si>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</si>
  <si>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本市の特定地域生活排水処理事業は、甲府・峡東地域循環型社会形成推進地域計画に基づき、甲府市浄化槽事業として平成23年度から27年度まで浄化槽設置を行った。事業費は、浄化槽設置工事のため平成27年度まで多額であったが、地域計画の終了に伴い浄化槽の新設事業を平成27年度をもって終了したため、平成28年度以降は浄化槽の維持管理を行っている。　
　【収益的収支比率】は、平成28年度まで使用料収入及び一般会計からの繰入金、営業費用などによる収益的収支のみであったため、100％となっていたが、平成29年度より地方債元金償還が始まったため資本的収支が発生し前年度と比べ差が生じることとなった。一般会計からの繰入金に対する依存度が高い状況が続いている。
　使用料の適正性を示した【経費回収率】は、全国平均と比べてると低いままであり、今後人件費や維持管理経費等のあり方を検討する必要がある。
　費用の効率性を示した【汚水処理原価】も、経年比較では減少しているが、</t>
    </r>
    <r>
      <rPr>
        <sz val="11"/>
        <rFont val="ＭＳ ゴシック"/>
        <family val="3"/>
        <charset val="128"/>
      </rPr>
      <t>依然として全国平均を上回っている。</t>
    </r>
    <r>
      <rPr>
        <sz val="11"/>
        <color theme="1"/>
        <rFont val="ＭＳ ゴシック"/>
        <family val="3"/>
        <charset val="128"/>
      </rPr>
      <t>原因は、事業区域の過疎化が進み世帯人員の減少により世帯ごとの平均処理水量が減少しており、㎥当たりの単価が高くなってしまう</t>
    </r>
    <r>
      <rPr>
        <sz val="11"/>
        <rFont val="ＭＳ ゴシック"/>
        <family val="3"/>
        <charset val="128"/>
      </rPr>
      <t>ことにある。</t>
    </r>
    <r>
      <rPr>
        <sz val="11"/>
        <color theme="1"/>
        <rFont val="ＭＳ ゴシック"/>
        <family val="3"/>
        <charset val="128"/>
      </rPr>
      <t xml:space="preserve">
　【施設利用率】は、浄化槽処理能力と一日平均処理水量を比較した数字だが、平成30年度は41.09％と下がっている。原因は、汚水処理原価と同様に過疎化に伴う世帯人員の減少によるものであり、使用されていない浄化槽がある訳ではない。　</t>
    </r>
    <rPh sb="162" eb="163">
      <t>オコナ</t>
    </rPh>
    <rPh sb="182" eb="184">
      <t>ヘイセイ</t>
    </rPh>
    <rPh sb="186" eb="188">
      <t>ネンド</t>
    </rPh>
    <rPh sb="208" eb="210">
      <t>エイギョウ</t>
    </rPh>
    <rPh sb="210" eb="212">
      <t>ヒヨウ</t>
    </rPh>
    <rPh sb="217" eb="220">
      <t>シュウエキテキ</t>
    </rPh>
    <rPh sb="220" eb="222">
      <t>シュウシ</t>
    </rPh>
    <rPh sb="243" eb="245">
      <t>ヘイセイ</t>
    </rPh>
    <rPh sb="247" eb="249">
      <t>ネンド</t>
    </rPh>
    <rPh sb="251" eb="254">
      <t>チホウサイ</t>
    </rPh>
    <rPh sb="254" eb="256">
      <t>ガンキン</t>
    </rPh>
    <rPh sb="256" eb="258">
      <t>ショウカン</t>
    </rPh>
    <rPh sb="259" eb="260">
      <t>ハジ</t>
    </rPh>
    <rPh sb="265" eb="268">
      <t>シホンテキ</t>
    </rPh>
    <rPh sb="268" eb="270">
      <t>シュウシ</t>
    </rPh>
    <rPh sb="271" eb="273">
      <t>ハッセイ</t>
    </rPh>
    <rPh sb="274" eb="277">
      <t>ゼンネンド</t>
    </rPh>
    <rPh sb="278" eb="279">
      <t>クラ</t>
    </rPh>
    <rPh sb="280" eb="281">
      <t>サ</t>
    </rPh>
    <rPh sb="282" eb="283">
      <t>ショウ</t>
    </rPh>
    <rPh sb="292" eb="294">
      <t>イッパン</t>
    </rPh>
    <rPh sb="294" eb="296">
      <t>カイケイ</t>
    </rPh>
    <rPh sb="299" eb="301">
      <t>クリイレ</t>
    </rPh>
    <rPh sb="301" eb="302">
      <t>キン</t>
    </rPh>
    <rPh sb="303" eb="304">
      <t>タイ</t>
    </rPh>
    <rPh sb="306" eb="309">
      <t>イゾンド</t>
    </rPh>
    <rPh sb="310" eb="311">
      <t>タカ</t>
    </rPh>
    <rPh sb="312" eb="314">
      <t>ジョウキョウ</t>
    </rPh>
    <rPh sb="315" eb="316">
      <t>ツヅ</t>
    </rPh>
    <rPh sb="353" eb="354">
      <t>ヒク</t>
    </rPh>
    <rPh sb="361" eb="363">
      <t>コンゴ</t>
    </rPh>
    <rPh sb="363" eb="366">
      <t>ジンケンヒ</t>
    </rPh>
    <rPh sb="377" eb="378">
      <t>カタ</t>
    </rPh>
    <rPh sb="379" eb="381">
      <t>ケントウ</t>
    </rPh>
    <rPh sb="425" eb="427">
      <t>イゼン</t>
    </rPh>
    <rPh sb="430" eb="432">
      <t>ゼンコク</t>
    </rPh>
    <rPh sb="432" eb="434">
      <t>ヘイキン</t>
    </rPh>
    <rPh sb="435" eb="437">
      <t>ウワマワ</t>
    </rPh>
    <rPh sb="442" eb="444">
      <t>ゲンイン</t>
    </rPh>
    <rPh sb="446" eb="448">
      <t>ジギョウ</t>
    </rPh>
    <rPh sb="448" eb="450">
      <t>クイキ</t>
    </rPh>
    <rPh sb="451" eb="454">
      <t>カソカ</t>
    </rPh>
    <rPh sb="455" eb="456">
      <t>スス</t>
    </rPh>
    <rPh sb="457" eb="459">
      <t>セタイ</t>
    </rPh>
    <rPh sb="459" eb="461">
      <t>ジンイン</t>
    </rPh>
    <rPh sb="462" eb="464">
      <t>ゲンショウ</t>
    </rPh>
    <rPh sb="467" eb="469">
      <t>セタイ</t>
    </rPh>
    <rPh sb="472" eb="474">
      <t>ヘイキン</t>
    </rPh>
    <rPh sb="474" eb="476">
      <t>ショリ</t>
    </rPh>
    <rPh sb="476" eb="478">
      <t>スイリョウ</t>
    </rPh>
    <rPh sb="479" eb="481">
      <t>ゲンショウ</t>
    </rPh>
    <rPh sb="487" eb="488">
      <t>ア</t>
    </rPh>
    <rPh sb="491" eb="493">
      <t>タンカ</t>
    </rPh>
    <rPh sb="494" eb="495">
      <t>タカ</t>
    </rPh>
    <rPh sb="540" eb="542">
      <t>スウジ</t>
    </rPh>
    <rPh sb="545" eb="547">
      <t>ヘイセイ</t>
    </rPh>
    <rPh sb="549" eb="551">
      <t>ネンド</t>
    </rPh>
    <rPh sb="559" eb="560">
      <t>サ</t>
    </rPh>
    <rPh sb="566" eb="568">
      <t>ゲンイン</t>
    </rPh>
    <rPh sb="570" eb="572">
      <t>オスイ</t>
    </rPh>
    <rPh sb="572" eb="574">
      <t>ショリ</t>
    </rPh>
    <rPh sb="574" eb="576">
      <t>ゲンカ</t>
    </rPh>
    <rPh sb="577" eb="579">
      <t>ドウヨウ</t>
    </rPh>
    <rPh sb="580" eb="583">
      <t>カソカ</t>
    </rPh>
    <rPh sb="584" eb="585">
      <t>トモナ</t>
    </rPh>
    <rPh sb="602" eb="604">
      <t>シヨウ</t>
    </rPh>
    <rPh sb="610" eb="612">
      <t>ジョウカ</t>
    </rPh>
    <rPh sb="612" eb="613">
      <t>ソウ</t>
    </rPh>
    <rPh sb="616" eb="617">
      <t>ワケ</t>
    </rPh>
    <phoneticPr fontId="4"/>
  </si>
  <si>
    <t>　管理する浄化槽の約半数は、本事業により新規設置した浄化槽であるため、老朽化は進んでおらず軽微な修繕のみである。しかし、残り半数は、寄附採納した浄化槽であり、設置してから10年以上経過した浄化槽も多いため、ポンプ交換など費用のかかる修繕が発生し始めているのが現状である。今後も修繕費用は増額していくものと思われる。</t>
    <rPh sb="35" eb="38">
      <t>ロウキュウカ</t>
    </rPh>
    <rPh sb="39" eb="40">
      <t>スス</t>
    </rPh>
    <rPh sb="45" eb="47">
      <t>ケイビ</t>
    </rPh>
    <rPh sb="48" eb="50">
      <t>シュウゼン</t>
    </rPh>
    <rPh sb="106" eb="108">
      <t>コウカン</t>
    </rPh>
    <rPh sb="110" eb="112">
      <t>ヒヨウ</t>
    </rPh>
    <rPh sb="116" eb="118">
      <t>シュウゼン</t>
    </rPh>
    <rPh sb="119" eb="121">
      <t>ハッセイ</t>
    </rPh>
    <rPh sb="122" eb="123">
      <t>ハジ</t>
    </rPh>
    <rPh sb="129" eb="131">
      <t>ゲンジョウ</t>
    </rPh>
    <rPh sb="135" eb="137">
      <t>コンゴ</t>
    </rPh>
    <rPh sb="138" eb="140">
      <t>シュウゼン</t>
    </rPh>
    <rPh sb="140" eb="142">
      <t>ヒヨウ</t>
    </rPh>
    <rPh sb="143" eb="145">
      <t>ゾウガク</t>
    </rPh>
    <rPh sb="152" eb="153">
      <t>オモ</t>
    </rPh>
    <phoneticPr fontId="4"/>
  </si>
  <si>
    <t>当該事業は、本市の北部山間地域限定の特定地域生活排水事業であり、平成23年度に事業を開始し、平成27年度をもって浄化槽の新設を終了した。
　現在の事業内容は、浄化槽の維持管理のみであるため事業費は減少したが、これまでに新設した浄化槽に係る市債残高は、多額であり、市債の償還が長期間に渡って継続していくのが実情である。
　そのため、今後も、一般会計からの繰入金は、必要不可欠な状況ではあるが、令和2年度に策定する「経営戦略」では、経営の健全性に向けた改善について様々な取り組みを検討していくこととする。</t>
    <rPh sb="70" eb="72">
      <t>ゲンザイ</t>
    </rPh>
    <rPh sb="73" eb="75">
      <t>ジギョウ</t>
    </rPh>
    <rPh sb="75" eb="77">
      <t>ナイヨウ</t>
    </rPh>
    <rPh sb="141" eb="142">
      <t>ワタ</t>
    </rPh>
    <rPh sb="195" eb="197">
      <t>レイワ</t>
    </rPh>
    <rPh sb="198" eb="200">
      <t>ネンド</t>
    </rPh>
    <rPh sb="201" eb="203">
      <t>サクテイ</t>
    </rPh>
    <rPh sb="206" eb="208">
      <t>ケイエイ</t>
    </rPh>
    <rPh sb="208" eb="210">
      <t>センリャク</t>
    </rPh>
    <rPh sb="214" eb="216">
      <t>ケイエイ</t>
    </rPh>
    <rPh sb="217" eb="220">
      <t>ケンゼンセイ</t>
    </rPh>
    <rPh sb="221" eb="222">
      <t>ム</t>
    </rPh>
    <rPh sb="233" eb="234">
      <t>ト</t>
    </rPh>
    <rPh sb="235" eb="236">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</si>
</sst>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D22-46EA-941E-51D23E766B8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D22-46EA-941E-51D23E766B8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44.55</c:v>
                </c:pt>
                <c:pt idx="1">
                  <c:v>42.21</c:v>
                </c:pt>
                <c:pt idx="2">
                  <c:v>42.97</c:v>
                </c:pt>
                <c:pt idx="3">
                  <c:v>41.41</c:v>
                </c:pt>
                <c:pt idx="4">
                  <c:v>41.09</c:v>
                </c:pt>
              </c:numCache>
            </c:numRef>
          </c:val>
          <c:extLst>
            <c:ext xmlns:c16="http://schemas.microsoft.com/office/drawing/2014/chart" uri="{C3380CC4-5D6E-409C-BE32-E72D297353CC}">
              <c16:uniqueId val="{00000000-B113-47B6-94ED-762F276BF49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57.22</c:v>
                </c:pt>
                <c:pt idx="4">
                  <c:v>54.93</c:v>
                </c:pt>
              </c:numCache>
            </c:numRef>
          </c:val>
          <c:smooth val="0"/>
          <c:extLst>
            <c:ext xmlns:c16="http://schemas.microsoft.com/office/drawing/2014/chart" uri="{C3380CC4-5D6E-409C-BE32-E72D297353CC}">
              <c16:uniqueId val="{00000001-B113-47B6-94ED-762F276BF49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2A9-4299-8358-A1A87147DAC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67.290000000000006</c:v>
                </c:pt>
                <c:pt idx="4">
                  <c:v>65.569999999999993</c:v>
                </c:pt>
              </c:numCache>
            </c:numRef>
          </c:val>
          <c:smooth val="0"/>
          <c:extLst>
            <c:ext xmlns:c16="http://schemas.microsoft.com/office/drawing/2014/chart" uri="{C3380CC4-5D6E-409C-BE32-E72D297353CC}">
              <c16:uniqueId val="{00000001-22A9-4299-8358-A1A87147DAC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c:v>
                </c:pt>
                <c:pt idx="1">
                  <c:v>100</c:v>
                </c:pt>
                <c:pt idx="2">
                  <c:v>100</c:v>
                </c:pt>
                <c:pt idx="3">
                  <c:v>97.81</c:v>
                </c:pt>
                <c:pt idx="4">
                  <c:v>93.15</c:v>
                </c:pt>
              </c:numCache>
            </c:numRef>
          </c:val>
          <c:extLst>
            <c:ext xmlns:c16="http://schemas.microsoft.com/office/drawing/2014/chart" uri="{C3380CC4-5D6E-409C-BE32-E72D297353CC}">
              <c16:uniqueId val="{00000000-F427-4DBA-AA3E-01CABA97B7D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27-4DBA-AA3E-01CABA97B7D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07-4B51-9014-EF5A8772A66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07-4B51-9014-EF5A8772A66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7A2-4E22-AEF7-8DA40418F2D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A2-4E22-AEF7-8DA40418F2D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9B-45D5-8E2A-0AAAD43EF99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9B-45D5-8E2A-0AAAD43EF99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6B1-401B-B5B4-FB27C5275E1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B1-401B-B5B4-FB27C5275E1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486-4C0A-B186-E0B9195C1E2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407.42</c:v>
                </c:pt>
                <c:pt idx="4">
                  <c:v>386.46</c:v>
                </c:pt>
              </c:numCache>
            </c:numRef>
          </c:val>
          <c:smooth val="0"/>
          <c:extLst>
            <c:ext xmlns:c16="http://schemas.microsoft.com/office/drawing/2014/chart" uri="{C3380CC4-5D6E-409C-BE32-E72D297353CC}">
              <c16:uniqueId val="{00000001-A486-4C0A-B186-E0B9195C1E2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18.78</c:v>
                </c:pt>
                <c:pt idx="1">
                  <c:v>21.75</c:v>
                </c:pt>
                <c:pt idx="2">
                  <c:v>40.22</c:v>
                </c:pt>
                <c:pt idx="3">
                  <c:v>37.22</c:v>
                </c:pt>
                <c:pt idx="4">
                  <c:v>36.03</c:v>
                </c:pt>
              </c:numCache>
            </c:numRef>
          </c:val>
          <c:extLst>
            <c:ext xmlns:c16="http://schemas.microsoft.com/office/drawing/2014/chart" uri="{C3380CC4-5D6E-409C-BE32-E72D297353CC}">
              <c16:uniqueId val="{00000000-D278-44C7-ABE8-BE9C0447F35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57.08</c:v>
                </c:pt>
                <c:pt idx="4">
                  <c:v>55.85</c:v>
                </c:pt>
              </c:numCache>
            </c:numRef>
          </c:val>
          <c:smooth val="0"/>
          <c:extLst>
            <c:ext xmlns:c16="http://schemas.microsoft.com/office/drawing/2014/chart" uri="{C3380CC4-5D6E-409C-BE32-E72D297353CC}">
              <c16:uniqueId val="{00000001-D278-44C7-ABE8-BE9C0447F35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844.05</c:v>
                </c:pt>
                <c:pt idx="1">
                  <c:v>780.38</c:v>
                </c:pt>
                <c:pt idx="2">
                  <c:v>436.38</c:v>
                </c:pt>
                <c:pt idx="3">
                  <c:v>498.06</c:v>
                </c:pt>
                <c:pt idx="4">
                  <c:v>516.26</c:v>
                </c:pt>
              </c:numCache>
            </c:numRef>
          </c:val>
          <c:extLst>
            <c:ext xmlns:c16="http://schemas.microsoft.com/office/drawing/2014/chart" uri="{C3380CC4-5D6E-409C-BE32-E72D297353CC}">
              <c16:uniqueId val="{00000000-413E-4417-B941-2B381A0BDB6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286.86</c:v>
                </c:pt>
                <c:pt idx="4">
                  <c:v>287.91000000000003</c:v>
                </c:pt>
              </c:numCache>
            </c:numRef>
          </c:val>
          <c:smooth val="0"/>
          <c:extLst>
            <c:ext xmlns:c16="http://schemas.microsoft.com/office/drawing/2014/chart" uri="{C3380CC4-5D6E-409C-BE32-E72D297353CC}">
              <c16:uniqueId val="{00000001-413E-4417-B941-2B381A0BDB6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CL36" sqref="CL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山梨県　甲府市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t="str">
        <f>データ!$M$6</f>
        <v>非設置</v>
      </c>
      <c r="AE8" s="49"/>
      <c r="AF8" s="49"/>
      <c r="AG8" s="49"/>
      <c r="AH8" s="49"/>
      <c r="AI8" s="49"/>
      <c r="AJ8" s="49"/>
      <c r="AK8" s="3"/>
      <c r="AL8" s="50">
        <f>データ!S6</f>
        <v>188774</v>
      </c>
      <c r="AM8" s="50"/>
      <c r="AN8" s="50"/>
      <c r="AO8" s="50"/>
      <c r="AP8" s="50"/>
      <c r="AQ8" s="50"/>
      <c r="AR8" s="50"/>
      <c r="AS8" s="50"/>
      <c r="AT8" s="45">
        <f>データ!T6</f>
        <v>212.47</v>
      </c>
      <c r="AU8" s="45"/>
      <c r="AV8" s="45"/>
      <c r="AW8" s="45"/>
      <c r="AX8" s="45"/>
      <c r="AY8" s="45"/>
      <c r="AZ8" s="45"/>
      <c r="BA8" s="45"/>
      <c r="BB8" s="45">
        <f>データ!U6</f>
        <v>888.47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0.28000000000000003</v>
      </c>
      <c r="Q10" s="45"/>
      <c r="R10" s="45"/>
      <c r="S10" s="45"/>
      <c r="T10" s="45"/>
      <c r="U10" s="45"/>
      <c r="V10" s="45"/>
      <c r="W10" s="45">
        <f>データ!Q6</f>
        <v>100</v>
      </c>
      <c r="X10" s="45"/>
      <c r="Y10" s="45"/>
      <c r="Z10" s="45"/>
      <c r="AA10" s="45"/>
      <c r="AB10" s="45"/>
      <c r="AC10" s="45"/>
      <c r="AD10" s="50">
        <f>データ!R6</f>
        <v>2400</v>
      </c>
      <c r="AE10" s="50"/>
      <c r="AF10" s="50"/>
      <c r="AG10" s="50"/>
      <c r="AH10" s="50"/>
      <c r="AI10" s="50"/>
      <c r="AJ10" s="50"/>
      <c r="AK10" s="2"/>
      <c r="AL10" s="50">
        <f>データ!V6</f>
        <v>527</v>
      </c>
      <c r="AM10" s="50"/>
      <c r="AN10" s="50"/>
      <c r="AO10" s="50"/>
      <c r="AP10" s="50"/>
      <c r="AQ10" s="50"/>
      <c r="AR10" s="50"/>
      <c r="AS10" s="50"/>
      <c r="AT10" s="45">
        <f>データ!W6</f>
        <v>85.15</v>
      </c>
      <c r="AU10" s="45"/>
      <c r="AV10" s="45"/>
      <c r="AW10" s="45"/>
      <c r="AX10" s="45"/>
      <c r="AY10" s="45"/>
      <c r="AZ10" s="45"/>
      <c r="BA10" s="45"/>
      <c r="BB10" s="45">
        <f>データ!X6</f>
        <v>6.19</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44</v>
      </c>
      <c r="N86" s="26" t="s">
        <v>44</v>
      </c>
      <c r="O86" s="26" t="str">
        <f>データ!EO6</f>
        <v>【-】</v>
      </c>
    </row>
  </sheetData>
  <sheetProtection algorithmName="SHA-512" hashValue="mXqrrqm/nseCZGjn6ddRKEUTifGq0WiC1Xy/rdRuLcdhwyTCc1Q8pJUNmLiQC5W+e3/tgo5TYQzweym8FWw7Cg==" saltValue="AW+amfLdDE06Lg3V37FZf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192015</v>
      </c>
      <c r="D6" s="33">
        <f t="shared" si="3"/>
        <v>47</v>
      </c>
      <c r="E6" s="33">
        <f t="shared" si="3"/>
        <v>18</v>
      </c>
      <c r="F6" s="33">
        <f t="shared" si="3"/>
        <v>0</v>
      </c>
      <c r="G6" s="33">
        <f t="shared" si="3"/>
        <v>0</v>
      </c>
      <c r="H6" s="33" t="str">
        <f t="shared" si="3"/>
        <v>山梨県　甲府市</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0.28000000000000003</v>
      </c>
      <c r="Q6" s="34">
        <f t="shared" si="3"/>
        <v>100</v>
      </c>
      <c r="R6" s="34">
        <f t="shared" si="3"/>
        <v>2400</v>
      </c>
      <c r="S6" s="34">
        <f t="shared" si="3"/>
        <v>188774</v>
      </c>
      <c r="T6" s="34">
        <f t="shared" si="3"/>
        <v>212.47</v>
      </c>
      <c r="U6" s="34">
        <f t="shared" si="3"/>
        <v>888.47</v>
      </c>
      <c r="V6" s="34">
        <f t="shared" si="3"/>
        <v>527</v>
      </c>
      <c r="W6" s="34">
        <f t="shared" si="3"/>
        <v>85.15</v>
      </c>
      <c r="X6" s="34">
        <f t="shared" si="3"/>
        <v>6.19</v>
      </c>
      <c r="Y6" s="35">
        <f>IF(Y7="",NA(),Y7)</f>
        <v>100</v>
      </c>
      <c r="Z6" s="35">
        <f t="shared" ref="Z6:AH6" si="4">IF(Z7="",NA(),Z7)</f>
        <v>100</v>
      </c>
      <c r="AA6" s="35">
        <f t="shared" si="4"/>
        <v>100</v>
      </c>
      <c r="AB6" s="35">
        <f t="shared" si="4"/>
        <v>97.81</v>
      </c>
      <c r="AC6" s="35">
        <f t="shared" si="4"/>
        <v>93.15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416.91</v>
      </c>
      <c r="BL6" s="35">
        <f t="shared" si="7"/>
        <v>392.19</v>
      </c>
      <c r="BM6" s="35">
        <f t="shared" si="7"/>
        <v>413.5</v>
      </c>
      <c r="BN6" s="35">
        <f t="shared" si="7"/>
        <v>407.42</v>
      </c>
      <c r="BO6" s="35">
        <f t="shared" si="7"/>
        <v>386.46</v>
      </c>
      <c r="BP6" s="34" t="str">
        <f>IF(BP7="","",IF(BP7="-","【-】","【"&amp;SUBSTITUTE(TEXT(BP7,"#,##0.00"),"-","△")&amp;"】"))</f>
        <v>【325.02】</v>
      </c>
      <c r="BQ6" s="35">
        <f>IF(BQ7="",NA(),BQ7)</f>
        <v>18.78</v>
      </c>
      <c r="BR6" s="35">
        <f t="shared" ref="BR6:BZ6" si="8">IF(BR7="",NA(),BR7)</f>
        <v>21.75</v>
      </c>
      <c r="BS6" s="35">
        <f t="shared" si="8"/>
        <v>40.22</v>
      </c>
      <c r="BT6" s="35">
        <f t="shared" si="8"/>
        <v>37.22</v>
      </c>
      <c r="BU6" s="35">
        <f t="shared" si="8"/>
        <v>36.03</v>
      </c>
      <c r="BV6" s="35">
        <f t="shared" si="8"/>
        <v>57.93</v>
      </c>
      <c r="BW6" s="35">
        <f t="shared" si="8"/>
        <v>57.03</v>
      </c>
      <c r="BX6" s="35">
        <f t="shared" si="8"/>
        <v>55.84</v>
      </c>
      <c r="BY6" s="35">
        <f t="shared" si="8"/>
        <v>57.08</v>
      </c>
      <c r="BZ6" s="35">
        <f t="shared" si="8"/>
        <v>55.85</v>
      </c>
      <c r="CA6" s="34" t="str">
        <f>IF(CA7="","",IF(CA7="-","【-】","【"&amp;SUBSTITUTE(TEXT(CA7,"#,##0.00"),"-","△")&amp;"】"))</f>
        <v>【60.61】</v>
      </c>
      <c r="CB6" s="35">
        <f>IF(CB7="",NA(),CB7)</f>
        <v>844.05</v>
      </c>
      <c r="CC6" s="35">
        <f t="shared" ref="CC6:CK6" si="9">IF(CC7="",NA(),CC7)</f>
        <v>780.38</v>
      </c>
      <c r="CD6" s="35">
        <f t="shared" si="9"/>
        <v>436.38</v>
      </c>
      <c r="CE6" s="35">
        <f t="shared" si="9"/>
        <v>498.06</v>
      </c>
      <c r="CF6" s="35">
        <f t="shared" si="9"/>
        <v>516.26</v>
      </c>
      <c r="CG6" s="35">
        <f t="shared" si="9"/>
        <v>276.93</v>
      </c>
      <c r="CH6" s="35">
        <f t="shared" si="9"/>
        <v>283.73</v>
      </c>
      <c r="CI6" s="35">
        <f t="shared" si="9"/>
        <v>287.57</v>
      </c>
      <c r="CJ6" s="35">
        <f t="shared" si="9"/>
        <v>286.86</v>
      </c>
      <c r="CK6" s="35">
        <f t="shared" si="9"/>
        <v>287.91000000000003</v>
      </c>
      <c r="CL6" s="34" t="str">
        <f>IF(CL7="","",IF(CL7="-","【-】","【"&amp;SUBSTITUTE(TEXT(CL7,"#,##0.00"),"-","△")&amp;"】"))</f>
        <v>【270.94】</v>
      </c>
      <c r="CM6" s="35">
        <f>IF(CM7="",NA(),CM7)</f>
        <v>44.55</v>
      </c>
      <c r="CN6" s="35">
        <f t="shared" ref="CN6:CV6" si="10">IF(CN7="",NA(),CN7)</f>
        <v>42.21</v>
      </c>
      <c r="CO6" s="35">
        <f t="shared" si="10"/>
        <v>42.97</v>
      </c>
      <c r="CP6" s="35">
        <f t="shared" si="10"/>
        <v>41.41</v>
      </c>
      <c r="CQ6" s="35">
        <f t="shared" si="10"/>
        <v>41.09</v>
      </c>
      <c r="CR6" s="35">
        <f t="shared" si="10"/>
        <v>59.08</v>
      </c>
      <c r="CS6" s="35">
        <f t="shared" si="10"/>
        <v>58.25</v>
      </c>
      <c r="CT6" s="35">
        <f t="shared" si="10"/>
        <v>61.55</v>
      </c>
      <c r="CU6" s="35">
        <f t="shared" si="10"/>
        <v>57.22</v>
      </c>
      <c r="CV6" s="35">
        <f t="shared" si="10"/>
        <v>54.93</v>
      </c>
      <c r="CW6" s="34" t="str">
        <f>IF(CW7="","",IF(CW7="-","【-】","【"&amp;SUBSTITUTE(TEXT(CW7,"#,##0.00"),"-","△")&amp;"】"))</f>
        <v>【57.80】</v>
      </c>
      <c r="CX6" s="35">
        <f>IF(CX7="",NA(),CX7)</f>
        <v>100</v>
      </c>
      <c r="CY6" s="35">
        <f t="shared" ref="CY6:DG6" si="11">IF(CY7="",NA(),CY7)</f>
        <v>100</v>
      </c>
      <c r="CZ6" s="35">
        <f t="shared" si="11"/>
        <v>100</v>
      </c>
      <c r="DA6" s="35">
        <f t="shared" si="11"/>
        <v>100</v>
      </c>
      <c r="DB6" s="35">
        <f t="shared" si="11"/>
        <v>100</v>
      </c>
      <c r="DC6" s="35">
        <f t="shared" si="11"/>
        <v>77.12</v>
      </c>
      <c r="DD6" s="35">
        <f t="shared" si="11"/>
        <v>68.150000000000006</v>
      </c>
      <c r="DE6" s="35">
        <f t="shared" si="11"/>
        <v>67.489999999999995</v>
      </c>
      <c r="DF6" s="35">
        <f t="shared" si="11"/>
        <v>67.290000000000006</v>
      </c>
      <c r="DG6" s="35">
        <f t="shared" si="11"/>
        <v>65.569999999999993</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192015</v>
      </c>
      <c r="D7" s="37">
        <v>47</v>
      </c>
      <c r="E7" s="37">
        <v>18</v>
      </c>
      <c r="F7" s="37">
        <v>0</v>
      </c>
      <c r="G7" s="37">
        <v>0</v>
      </c>
      <c r="H7" s="37" t="s">
        <v>98</v>
      </c>
      <c r="I7" s="37" t="s">
        <v>99</v>
      </c>
      <c r="J7" s="37" t="s">
        <v>100</v>
      </c>
      <c r="K7" s="37" t="s">
        <v>101</v>
      </c>
      <c r="L7" s="37" t="s">
        <v>102</v>
      </c>
      <c r="M7" s="37" t="s">
        <v>103</v>
      </c>
      <c r="N7" s="38" t="s">
        <v>104</v>
      </c>
      <c r="O7" s="38" t="s">
        <v>105</v>
      </c>
      <c r="P7" s="38">
        <v>0.28000000000000003</v>
      </c>
      <c r="Q7" s="38">
        <v>100</v>
      </c>
      <c r="R7" s="38">
        <v>2400</v>
      </c>
      <c r="S7" s="38">
        <v>188774</v>
      </c>
      <c r="T7" s="38">
        <v>212.47</v>
      </c>
      <c r="U7" s="38">
        <v>888.47</v>
      </c>
      <c r="V7" s="38">
        <v>527</v>
      </c>
      <c r="W7" s="38">
        <v>85.15</v>
      </c>
      <c r="X7" s="38">
        <v>6.19</v>
      </c>
      <c r="Y7" s="38">
        <v>100</v>
      </c>
      <c r="Z7" s="38">
        <v>100</v>
      </c>
      <c r="AA7" s="38">
        <v>100</v>
      </c>
      <c r="AB7" s="38">
        <v>97.81</v>
      </c>
      <c r="AC7" s="38">
        <v>93.15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416.91</v>
      </c>
      <c r="BL7" s="38">
        <v>392.19</v>
      </c>
      <c r="BM7" s="38">
        <v>413.5</v>
      </c>
      <c r="BN7" s="38">
        <v>407.42</v>
      </c>
      <c r="BO7" s="38">
        <v>386.46</v>
      </c>
      <c r="BP7" s="38">
        <v>325.02</v>
      </c>
      <c r="BQ7" s="38">
        <v>18.78</v>
      </c>
      <c r="BR7" s="38">
        <v>21.75</v>
      </c>
      <c r="BS7" s="38">
        <v>40.22</v>
      </c>
      <c r="BT7" s="38">
        <v>37.22</v>
      </c>
      <c r="BU7" s="38">
        <v>36.03</v>
      </c>
      <c r="BV7" s="38">
        <v>57.93</v>
      </c>
      <c r="BW7" s="38">
        <v>57.03</v>
      </c>
      <c r="BX7" s="38">
        <v>55.84</v>
      </c>
      <c r="BY7" s="38">
        <v>57.08</v>
      </c>
      <c r="BZ7" s="38">
        <v>55.85</v>
      </c>
      <c r="CA7" s="38">
        <v>60.61</v>
      </c>
      <c r="CB7" s="38">
        <v>844.05</v>
      </c>
      <c r="CC7" s="38">
        <v>780.38</v>
      </c>
      <c r="CD7" s="38">
        <v>436.38</v>
      </c>
      <c r="CE7" s="38">
        <v>498.06</v>
      </c>
      <c r="CF7" s="38">
        <v>516.26</v>
      </c>
      <c r="CG7" s="38">
        <v>276.93</v>
      </c>
      <c r="CH7" s="38">
        <v>283.73</v>
      </c>
      <c r="CI7" s="38">
        <v>287.57</v>
      </c>
      <c r="CJ7" s="38">
        <v>286.86</v>
      </c>
      <c r="CK7" s="38">
        <v>287.91000000000003</v>
      </c>
      <c r="CL7" s="38">
        <v>270.94</v>
      </c>
      <c r="CM7" s="38">
        <v>44.55</v>
      </c>
      <c r="CN7" s="38">
        <v>42.21</v>
      </c>
      <c r="CO7" s="38">
        <v>42.97</v>
      </c>
      <c r="CP7" s="38">
        <v>41.41</v>
      </c>
      <c r="CQ7" s="38">
        <v>41.09</v>
      </c>
      <c r="CR7" s="38">
        <v>59.08</v>
      </c>
      <c r="CS7" s="38">
        <v>58.25</v>
      </c>
      <c r="CT7" s="38">
        <v>61.55</v>
      </c>
      <c r="CU7" s="38">
        <v>57.22</v>
      </c>
      <c r="CV7" s="38">
        <v>54.93</v>
      </c>
      <c r="CW7" s="38">
        <v>57.8</v>
      </c>
      <c r="CX7" s="38">
        <v>100</v>
      </c>
      <c r="CY7" s="38">
        <v>100</v>
      </c>
      <c r="CZ7" s="38">
        <v>100</v>
      </c>
      <c r="DA7" s="38">
        <v>100</v>
      </c>
      <c r="DB7" s="38">
        <v>100</v>
      </c>
      <c r="DC7" s="38">
        <v>77.12</v>
      </c>
      <c r="DD7" s="38">
        <v>68.150000000000006</v>
      </c>
      <c r="DE7" s="38">
        <v>67.489999999999995</v>
      </c>
      <c r="DF7" s="38">
        <v>67.290000000000006</v>
      </c>
      <c r="DG7" s="38">
        <v>65.569999999999993</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TJ839</cp:lastModifiedBy>
  <cp:lastPrinted>2020-02-12T04:02:01Z</cp:lastPrinted>
  <dcterms:created xsi:type="dcterms:W3CDTF">2019-12-05T05:29:10Z</dcterms:created>
  <dcterms:modified xsi:type="dcterms:W3CDTF">2020-02-12T04:02:01Z</dcterms:modified>
  <cp:category/>
</cp:coreProperties>
</file>