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 sheetId="21" r:id="rId14"/>
    <sheet name="施設類型別ストック情報分析表② " sheetId="22" r:id="rId15"/>
    <sheet name="データシート" sheetId="8" state="hidden" r:id="rId16"/>
  </sheets>
  <calcPr calcId="162913" concurrentManualCount="2"/>
</workbook>
</file>

<file path=xl/calcChain.xml><?xml version="1.0" encoding="utf-8"?>
<calcChain xmlns="http://schemas.openxmlformats.org/spreadsheetml/2006/main">
  <c r="AA38" i="11" l="1"/>
  <c r="AA37" i="11"/>
  <c r="AA36" i="11"/>
  <c r="AA35" i="11"/>
  <c r="AA34" i="11"/>
  <c r="AA33" i="11"/>
  <c r="AA32" i="11"/>
  <c r="AA31" i="11"/>
  <c r="AA30" i="11"/>
  <c r="AA29" i="11"/>
  <c r="AA28" i="11"/>
  <c r="AA79" i="11"/>
  <c r="AA78" i="11"/>
  <c r="AA77" i="11"/>
  <c r="AA76" i="11"/>
  <c r="AA75" i="11"/>
  <c r="AA74" i="11"/>
  <c r="AA73" i="11"/>
  <c r="AA72" i="11"/>
  <c r="AA71" i="11"/>
  <c r="AA70" i="11"/>
  <c r="AA69" i="11"/>
  <c r="AA68" i="11"/>
  <c r="BG35" i="9" l="1"/>
  <c r="BG34" i="9"/>
  <c r="AO36"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C39" i="9"/>
  <c r="CO38" i="9"/>
  <c r="BE38" i="9"/>
  <c r="AM38" i="9"/>
  <c r="C38" i="9"/>
  <c r="CO37" i="9"/>
  <c r="BE37" i="9"/>
  <c r="AM37" i="9"/>
  <c r="C37" i="9"/>
  <c r="CO36" i="9"/>
  <c r="BE36" i="9"/>
  <c r="C36" i="9"/>
  <c r="CO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U38" i="9" s="1"/>
  <c r="U39" i="9" s="1"/>
  <c r="AM34" i="9"/>
  <c r="AM35" i="9" s="1"/>
  <c r="AM36" i="9" s="1"/>
  <c r="BE34" i="9" l="1"/>
  <c r="BE35"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<sst xmlns="http://schemas.openxmlformats.org/spreadsheetml/2006/main" count="1044" uniqueCount="568">
  <si>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</si>
  <si>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</si>
  <si>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</si>
  <si>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</si>
  <si>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</si>
  <si>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</si>
  <si>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</si>
  <si>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</si>
  <si>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</si>
  <si>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</si>
  <si>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</si>
  <si>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</si>
  <si>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</si>
  <si>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</si>
  <si>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</si>
  <si>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</si>
  <si>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</si>
  <si>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</si>
  <si>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</si>
  <si>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</si>
  <si>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</si>
  <si>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</si>
  <si>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</si>
  <si>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</si>
  <si>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</si>
  <si>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</si>
  <si>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</si>
  <si>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</si>
  <si>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</si>
  <si>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</si>
  <si>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</si>
  <si>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</si>
  <si>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</si>
  <si>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</si>
  <si>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</si>
  <si>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</si>
  <si>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</si>
  <si>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</si>
  <si>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</si>
  <si>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</si>
  <si>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</si>
  <si>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</si>
  <si>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</si>
  <si>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</si>
  <si>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</si>
  <si>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</si>
  <si>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</si>
  <si>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</si>
  <si>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</si>
  <si>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</si>
  <si>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</si>
  <si>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</si>
  <si>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</si>
  <si>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</si>
  <si>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</si>
  <si>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</si>
  <si>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</si>
  <si>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</si>
  <si>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</si>
  <si>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</si>
  <si>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</si>
  <si>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</si>
  <si>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</si>
  <si>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</si>
  <si>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</si>
  <si>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</si>
  <si>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</si>
  <si>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</si>
  <si>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</si>
  <si>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</si>
  <si>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</si>
  <si>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</si>
  <si>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</si>
  <si>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</si>
  <si>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</si>
  <si>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</si>
  <si>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</si>
  <si>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</si>
  <si>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</si>
  <si>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</si>
  <si>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</si>
  <si>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</si>
  <si>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</si>
  <si>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甲州市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</si>
  <si>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</si>
  <si>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</si>
  <si>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</si>
  <si>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</si>
  <si>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</si>
  <si>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</si>
  <si>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</si>
  <si>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</si>
  <si>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</si>
  <si>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</si>
  <si>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</si>
  <si>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</si>
  <si>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</si>
  <si>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</si>
  <si>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</si>
  <si>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</si>
  <si>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</si>
  <si>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</si>
  <si>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</si>
  <si>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</si>
  <si>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</si>
  <si>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</si>
  <si>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</si>
  <si>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</si>
  <si>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</si>
  <si>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</si>
  <si>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</si>
  <si>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</si>
  <si>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</si>
  <si>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</si>
  <si>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</si>
  <si>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</si>
  <si>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</si>
  <si>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</si>
  <si>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</si>
  <si>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</si>
  <si>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</si>
  <si>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</si>
  <si>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</si>
  <si>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</si>
  <si>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</si>
  <si>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</si>
  <si>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</si>
  <si>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</si>
  <si>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</si>
  <si>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</si>
  <si>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</si>
  <si>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</si>
  <si>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</si>
  <si>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</si>
  <si>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</si>
  <si>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</si>
  <si>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</si>
  <si>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</si>
  <si>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</si>
  <si>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</si>
  <si>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</si>
  <si>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</si>
  <si>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</si>
  <si>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</si>
  <si>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</si>
  <si>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</si>
  <si>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</si>
  <si>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</si>
  <si>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</si>
  <si>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</si>
  <si>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</si>
  <si>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</si>
  <si>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</si>
  <si>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</si>
  <si>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</si>
  <si>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</si>
  <si>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</si>
  <si>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</si>
  <si>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</si>
  <si>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</si>
  <si>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</si>
  <si>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</si>
  <si>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</si>
  <si>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</si>
  <si>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</si>
  <si>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</si>
  <si>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</si>
  <si>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</si>
  <si>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</si>
  <si>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</si>
  <si>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</si>
  <si>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</si>
  <si>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</si>
  <si>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</si>
  <si>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</si>
  <si>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</si>
  <si>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</si>
  <si>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</si>
  <si>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</si>
  <si>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</si>
  <si>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</si>
  <si>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</si>
  <si>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</si>
  <si>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</si>
  <si>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</si>
  <si>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</si>
  <si>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</si>
  <si>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</si>
  <si>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</si>
  <si>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</si>
  <si>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</si>
  <si>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</si>
  <si>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</si>
  <si>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</si>
  <si>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</si>
  <si>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</si>
  <si>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山梨県甲州市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</si>
  <si>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</si>
  <si>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</si>
  <si>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</si>
  <si>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</si>
  <si>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</si>
  <si>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</si>
  <si>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</si>
  <si>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</si>
  <si>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</si>
  <si>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</si>
  <si>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</si>
  <si>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</si>
  <si>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</si>
  <si>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</si>
  <si>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</si>
  <si>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</si>
  <si>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</si>
  <si>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</si>
  <si>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</si>
  <si>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</si>
  <si>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</si>
  <si>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</si>
  <si>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</si>
  <si>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</si>
  <si>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</si>
  <si>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</si>
  <si>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</si>
  <si>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</si>
  <si>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</si>
  <si>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</si>
  <si>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</si>
  <si>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</si>
  <si>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</si>
  <si>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</si>
  <si>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</si>
  <si>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</si>
  <si>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</si>
  <si>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</si>
  <si>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</si>
  <si>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</si>
  <si>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</si>
  <si>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</si>
  <si>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</si>
  <si>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</si>
  <si>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</si>
  <si>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</si>
  <si>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</si>
  <si>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</si>
  <si>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</si>
  <si>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</si>
  <si>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</si>
  <si>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</si>
  <si>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</si>
  <si>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</si>
  <si>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</si>
  <si>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</si>
  <si>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</si>
  <si>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</si>
  <si>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</si>
  <si>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</si>
  <si>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</si>
  <si>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</si>
  <si>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</si>
  <si>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</si>
  <si>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</si>
  <si>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</si>
  <si>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</si>
  <si>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</si>
  <si>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</si>
  <si>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</si>
  <si>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</si>
  <si>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</si>
  <si>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</si>
  <si>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</si>
  <si>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</si>
  <si>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</si>
  <si>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</si>
  <si>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</si>
  <si>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</si>
  <si>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</si>
  <si>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</si>
  <si>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</si>
  <si>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</si>
  <si>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</si>
  <si>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</si>
  <si>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</si>
  <si>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</si>
  <si>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</si>
  <si>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</si>
  <si>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</si>
  <si>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</si>
  <si>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</si>
  <si>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</si>
  <si>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</si>
  <si>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</si>
  <si>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</si>
  <si>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</si>
  <si>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</si>
  <si>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</si>
  <si>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</si>
  <si>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</si>
  <si>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</si>
  <si>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</si>
  <si>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</si>
  <si>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</si>
  <si>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</si>
  <si>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</si>
  <si>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</si>
  <si>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</si>
  <si>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</si>
  <si>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</si>
  <si>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</si>
  <si>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</si>
  <si>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</si>
  <si>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</si>
  <si>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</si>
  <si>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</si>
  <si>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</si>
  <si>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</si>
  <si>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</si>
  <si>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</si>
  <si>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</si>
  <si>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</si>
  <si>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</si>
  <si>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</si>
  <si>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</si>
  <si>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</si>
  <si>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</si>
  <si>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</si>
  <si>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</si>
  <si>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</si>
  <si>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</si>
  <si>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</si>
  <si>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</si>
  <si>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</si>
  <si>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</si>
  <si>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</si>
  <si>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</si>
  <si>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</si>
  <si>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</si>
  <si>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</si>
  <si>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</si>
  <si>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</si>
  <si>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</si>
  <si>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</si>
  <si>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</si>
  <si>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</si>
  <si>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</si>
  <si>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山梨県甲州市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</si>
  <si>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</si>
  <si>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</si>
  <si>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</si>
  <si>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</si>
  <si>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</si>
  <si>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</si>
  <si>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</si>
  <si>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</si>
  <si>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</si>
  <si>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</si>
  <si>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</si>
  <si>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</si>
  <si>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</si>
  <si>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</si>
  <si>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</si>
  <si>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</si>
  <si>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</si>
  <si>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</si>
  <si>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</si>
  <si>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</si>
  <si>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</si>
  <si>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</si>
  <si>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</si>
  <si>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</si>
  <si>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</si>
  <si>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</si>
  <si>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</si>
  <si>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</si>
  <si>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</si>
  <si>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</si>
  <si>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</si>
  <si>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</si>
  <si>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</si>
  <si>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</si>
  <si>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診療所事業特別会計</t>
    <phoneticPr fontId="5"/>
  </si>
  <si>
    <t>後期高齢者医療特別会計</t>
    <phoneticPr fontId="5"/>
  </si>
  <si>
    <t>介護保険事業特別会計</t>
    <phoneticPr fontId="5"/>
  </si>
  <si>
    <t>居宅介護予防支援事業特別会計</t>
    <phoneticPr fontId="5"/>
  </si>
  <si>
    <t>訪問看護事業特別会計</t>
    <phoneticPr fontId="5"/>
  </si>
  <si>
    <t>水道事業会計</t>
    <phoneticPr fontId="5"/>
  </si>
  <si>
    <t>法適用企業</t>
    <phoneticPr fontId="5"/>
  </si>
  <si>
    <t>勝沼ぶどうの丘事業会計</t>
    <phoneticPr fontId="5"/>
  </si>
  <si>
    <t>勝沼病院事業会計</t>
    <phoneticPr fontId="5"/>
  </si>
  <si>
    <t>下水道事業特別会計</t>
    <phoneticPr fontId="5"/>
  </si>
  <si>
    <t>法非適用企業</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</si>
  <si>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</si>
  <si>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</si>
  <si>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</si>
  <si>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</si>
  <si>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</si>
  <si>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</si>
  <si>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</si>
  <si>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</si>
  <si>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</si>
  <si>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</si>
  <si>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</si>
  <si>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</si>
  <si>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</si>
  <si>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</si>
  <si>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</si>
  <si>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</si>
  <si>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</si>
  <si>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</si>
  <si>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</si>
  <si>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</si>
  <si>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</si>
  <si>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</si>
  <si>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</si>
  <si>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</si>
  <si>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</si>
  <si>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</si>
  <si>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</si>
  <si>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</si>
  <si>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</si>
  <si>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</si>
  <si>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</si>
  <si>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</si>
  <si>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</si>
  <si>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</si>
  <si>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</si>
  <si>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</si>
  <si>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</si>
  <si>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</si>
  <si>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</si>
  <si>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</si>
  <si>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</si>
  <si>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</si>
  <si>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</si>
  <si>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</si>
  <si>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</si>
  <si>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</si>
  <si>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</si>
  <si>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</si>
  <si>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</si>
  <si>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</si>
  <si>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</si>
  <si>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</si>
  <si>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</si>
  <si>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</si>
  <si>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</si>
  <si>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</si>
  <si>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</si>
  <si>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</si>
  <si>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</si>
  <si>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</si>
  <si>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</si>
  <si>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</si>
  <si>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</si>
  <si>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</si>
  <si>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</si>
  <si>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</si>
  <si>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</si>
  <si>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</si>
  <si>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</si>
  <si>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</si>
  <si>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</si>
  <si>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</si>
  <si>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</si>
  <si>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</si>
  <si>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</si>
  <si>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</si>
  <si>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</si>
  <si>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</si>
  <si>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</si>
  <si>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</si>
  <si>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</si>
  <si>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</si>
  <si>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</si>
  <si>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</si>
  <si>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</si>
  <si>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</si>
  <si>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</si>
  <si>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</si>
  <si>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</si>
  <si>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</si>
  <si>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</si>
  <si>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</si>
  <si>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</si>
  <si>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</si>
  <si>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</si>
  <si>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</si>
  <si>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</si>
  <si>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</si>
  <si>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</si>
  <si>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</si>
  <si>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</si>
  <si>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</si>
  <si>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</si>
  <si>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</si>
  <si>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</si>
  <si>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</si>
  <si>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</si>
  <si>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</si>
  <si>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</si>
  <si>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</si>
  <si>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</si>
  <si>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</si>
  <si>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</si>
  <si>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</si>
  <si>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</si>
  <si>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</si>
  <si>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</si>
  <si>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</si>
  <si>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</si>
  <si>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</si>
  <si>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</si>
  <si>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</si>
  <si>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</si>
  <si>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</si>
  <si>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</si>
  <si>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</si>
  <si>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</si>
  <si>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</si>
  <si>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</si>
  <si>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</si>
  <si>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</si>
  <si>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</si>
  <si>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</si>
  <si>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</si>
  <si>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</si>
  <si>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</si>
  <si>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9.99</t>
  </si>
  <si>
    <t>▲ 2.42</t>
  </si>
  <si>
    <t>水道事業会計</t>
  </si>
  <si>
    <t>一般会計</t>
  </si>
  <si>
    <t>勝沼ぶどうの丘事業会計</t>
  </si>
  <si>
    <t>介護保険事業特別会計</t>
  </si>
  <si>
    <t>勝沼病院事業会計</t>
  </si>
  <si>
    <t>国民健康保険事業特別会計</t>
  </si>
  <si>
    <t>居宅介護予防支援事業特別会計</t>
  </si>
  <si>
    <t>後期高齢者医療特別会計</t>
  </si>
  <si>
    <t>その他会計（赤字）</t>
  </si>
  <si>
    <t>その他会計（黒字）</t>
  </si>
  <si>
    <t>東山梨行政事務組合</t>
  </si>
  <si>
    <t>東山梨環境衛生組合</t>
  </si>
  <si>
    <t>市町村総合事務組合(一般会計)</t>
  </si>
  <si>
    <t>市町村総合事務組合(電子化会館管理・研修会計)</t>
  </si>
  <si>
    <t>市町村総合事務組合(交通災害会計)</t>
  </si>
  <si>
    <t>峡東地域広域水道企業団</t>
  </si>
  <si>
    <t>甲府・峡東地域ごみ処理施設事務組合</t>
  </si>
  <si>
    <t>後期高齢者医療広域連合(一般会計)</t>
  </si>
  <si>
    <t>後期高齢者医療広域連合(特別会計)</t>
  </si>
  <si>
    <t>釈迦堂遺跡博物館組合</t>
  </si>
  <si>
    <t>市町村総合事務組合(最終処分場)</t>
    <phoneticPr fontId="2"/>
  </si>
  <si>
    <t>市町村総合事務組合(入札参加会計)</t>
    <phoneticPr fontId="2"/>
  </si>
  <si>
    <t>法適用企業</t>
  </si>
  <si>
    <t>-</t>
    <phoneticPr fontId="2"/>
  </si>
  <si>
    <t>甲州市土地開発公社</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</si>
  <si>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</si>
  <si>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</si>
  <si>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</si>
  <si>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</si>
  <si>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</si>
  <si>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</si>
  <si>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</si>
  <si>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</si>
  <si>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</si>
  <si>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</si>
  <si>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</si>
  <si>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平成28年度の比率は、固定資産台帳が整備中であったため、分析不可であるが、27年度の比率では、将来負担比率、有形固定資産減価償却率とも、類似団体平均値を大きく上回っている。高止まりしている要因については、将来負担比率で地方債残高及び公営企業債等繰入見込額が高い値で推移しており、充当可能歳入も減少したことなどが挙げられ、また、有形固定資産減価償却率で保有資産量や小規模修繕にて資産を活用している等の理由が考えられる。今後、将来負担比率においては、比率の上昇が予想される中で、長期的に比率が改善できるよう公共施設等総合管理計画に掲げた目標を着実に実行に移し、事業実施にあたっては、建設事業の選択実施を継続し公債費負担の適正化を図っていく必要がある。</t>
    <phoneticPr fontId="5"/>
  </si>
  <si>
    <t>有形固定資産減価償却率</t>
    <phoneticPr fontId="5"/>
  </si>
  <si>
    <t>前年度との比較では、実質公債費率が0.1ポイント減となったものの、将来負担比率は、5.7ポイント増となった。充当可能特定歳入に算入される都市計画税の賦課休止が比率上昇の主な要因として挙げられる。また、各比率とも類似団体平均値を大きく上回っている状況にあり、地方債残高及び公営企業債等繰入見込額が高どまっていることが主な要因として挙げられる。今後は、新市まちづくり計画に基づき実施してきた各事業の充当財源である合併特例事業債の償還金が更に本格的になり、また、31年度までの間、都市計画税の賦課を休止する決定がされており、更には、28年度から普通交付税の合併縮減始まったこと伴い標準財政規模の減少が見込まれるなど、各比率とも上昇が予想されることから、公債費の償還のピークを考慮する中で、引き続き、建設事業の選択実施を継続し公債費負担の適正化を図り、長期での比率改善に向け、更なる財政の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</si>
</sst>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87974</c:v>
                </c:pt>
                <c:pt idx="4">
                  <c:v>83280</c:v>
                </c:pt>
              </c:numCache>
            </c:numRef>
          </c:val>
          <c:smooth val="0"/>
          <c:extLst xmlns:c16r2="http://schemas.microsoft.com/office/drawing/2015/06/chart">
            <c:ext xmlns:c16="http://schemas.microsoft.com/office/drawing/2014/chart" uri="{C3380CC4-5D6E-409C-BE32-E72D297353CC}">
              <c16:uniqueId val="{00000000-9E17-408B-AC6F-F84CE7D69D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82190</c:v>
                </c:pt>
                <c:pt idx="1">
                  <c:v>119037</c:v>
                </c:pt>
                <c:pt idx="2">
                  <c:v>104948</c:v>
                </c:pt>
                <c:pt idx="3">
                  <c:v>72991</c:v>
                </c:pt>
                <c:pt idx="4">
                  <c:v>63774</c:v>
                </c:pt>
              </c:numCache>
            </c:numRef>
          </c:val>
          <c:smooth val="0"/>
          <c:extLst xmlns:c16r2="http://schemas.microsoft.com/office/drawing/2015/06/chart">
            <c:ext xmlns:c16="http://schemas.microsoft.com/office/drawing/2014/chart" uri="{C3380CC4-5D6E-409C-BE32-E72D297353CC}">
              <c16:uniqueId val="{00000001-9E17-408B-AC6F-F84CE7D69DA9}"/>
            </c:ext>
          </c:extLst>
        </c:ser>
        <c:dLbls>
          <c:showLegendKey val="0"/>
          <c:showVal val="0"/>
          <c:showCatName val="0"/>
          <c:showSerName val="0"/>
          <c:showPercent val="0"/>
          <c:showBubbleSize val="0"/>
        </c:dLbls>
        <c:marker val="1"/>
        <c:smooth val="0"/>
        <c:axId val="99273728"/>
        <c:axId val="99280000"/>
      </c:lineChart>
      <c:catAx>
        <c:axId val="99273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280000"/>
        <c:crosses val="autoZero"/>
        <c:auto val="1"/>
        <c:lblAlgn val="ctr"/>
        <c:lblOffset val="100"/>
        <c:tickLblSkip val="1"/>
        <c:tickMarkSkip val="1"/>
        <c:noMultiLvlLbl val="0"/>
      </c:catAx>
      <c:valAx>
        <c:axId val="9928000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273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7.02</c:v>
                </c:pt>
                <c:pt idx="1">
                  <c:v>9.18</c:v>
                </c:pt>
                <c:pt idx="2">
                  <c:v>5.12</c:v>
                </c:pt>
                <c:pt idx="3">
                  <c:v>8.36</c:v>
                </c:pt>
                <c:pt idx="4">
                  <c:v>5.26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14.88</c:v>
                </c:pt>
                <c:pt idx="1">
                  <c:v>14.69</c:v>
                </c:pt>
                <c:pt idx="2">
                  <c:v>8.9700000000000006</c:v>
                </c:pt>
                <c:pt idx="3">
                  <c:v>8.89</c:v>
                </c:pt>
                <c:pt idx="4">
                  <c:v>9.81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4745600"/>
        <c:axId val="84755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1.27</c:v>
                </c:pt>
                <c:pt idx="1">
                  <c:v>2.25</c:v>
                </c:pt>
                <c:pt idx="2">
                  <c:v>-9.99</c:v>
                </c:pt>
                <c:pt idx="3">
                  <c:v>3.29</c:v>
                </c:pt>
                <c:pt idx="4">
                  <c:v>-2.42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4745600"/>
        <c:axId val="84755968"/>
      </c:lineChart>
      <c:catAx>
        <c:axId val="8474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4755968"/>
        <c:crosses val="autoZero"/>
        <c:auto val="1"/>
        <c:lblAlgn val="ctr"/>
        <c:lblOffset val="100"/>
        <c:tickLblSkip val="1"/>
        <c:tickMarkSkip val="1"/>
        <c:noMultiLvlLbl val="0"/>
      </c:catAx>
      <c:valAx>
        <c:axId val="84755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74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0.08</c:v>
                </c:pt>
                <c:pt idx="2">
                  <c:v>#N/A</c:v>
                </c:pt>
                <c:pt idx="3">
                  <c:v>0.04</c:v>
                </c:pt>
                <c:pt idx="4">
                  <c:v>#N/A</c:v>
                </c:pt>
                <c:pt idx="5">
                  <c:v>0.06</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0.01</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居宅介護予防支援事業特別会計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0.04</c:v>
                </c:pt>
                <c:pt idx="4">
                  <c:v>#N/A</c:v>
                </c:pt>
                <c:pt idx="5">
                  <c:v>0.05</c:v>
                </c:pt>
                <c:pt idx="6">
                  <c:v>#N/A</c:v>
                </c:pt>
                <c:pt idx="7">
                  <c:v>7.0000000000000007E-2</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0.91</c:v>
                </c:pt>
                <c:pt idx="2">
                  <c:v>#N/A</c:v>
                </c:pt>
                <c:pt idx="3">
                  <c:v>0.85</c:v>
                </c:pt>
                <c:pt idx="4">
                  <c:v>#N/A</c:v>
                </c:pt>
                <c:pt idx="5">
                  <c:v>0.2</c:v>
                </c:pt>
                <c:pt idx="6">
                  <c:v>#N/A</c:v>
                </c:pt>
                <c:pt idx="7">
                  <c:v>0</c:v>
                </c:pt>
                <c:pt idx="8">
                  <c:v>#N/A</c:v>
                </c:pt>
                <c:pt idx="9">
                  <c:v>0.27</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勝沼病院事業会計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0.32</c:v>
                </c:pt>
                <c:pt idx="2">
                  <c:v>#N/A</c:v>
                </c:pt>
                <c:pt idx="3">
                  <c:v>0.32</c:v>
                </c:pt>
                <c:pt idx="4">
                  <c:v>#N/A</c:v>
                </c:pt>
                <c:pt idx="5">
                  <c:v>0.34</c:v>
                </c:pt>
                <c:pt idx="6">
                  <c:v>#N/A</c:v>
                </c:pt>
                <c:pt idx="7">
                  <c:v>0.36</c:v>
                </c:pt>
                <c:pt idx="8">
                  <c:v>#N/A</c:v>
                </c:pt>
                <c:pt idx="9">
                  <c:v>0.42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0.31</c:v>
                </c:pt>
                <c:pt idx="2">
                  <c:v>#N/A</c:v>
                </c:pt>
                <c:pt idx="3">
                  <c:v>0.22</c:v>
                </c:pt>
                <c:pt idx="4">
                  <c:v>#N/A</c:v>
                </c:pt>
                <c:pt idx="5">
                  <c:v>0.06</c:v>
                </c:pt>
                <c:pt idx="6">
                  <c:v>#N/A</c:v>
                </c:pt>
                <c:pt idx="7">
                  <c:v>0.28999999999999998</c:v>
                </c:pt>
                <c:pt idx="8">
                  <c:v>#N/A</c:v>
                </c:pt>
                <c:pt idx="9">
                  <c:v>0.45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勝沼ぶどうの丘事業会計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2.34</c:v>
                </c:pt>
                <c:pt idx="2">
                  <c:v>#N/A</c:v>
                </c:pt>
                <c:pt idx="3">
                  <c:v>2.3199999999999998</c:v>
                </c:pt>
                <c:pt idx="4">
                  <c:v>#N/A</c:v>
                </c:pt>
                <c:pt idx="5">
                  <c:v>2.6</c:v>
                </c:pt>
                <c:pt idx="6">
                  <c:v>#N/A</c:v>
                </c:pt>
                <c:pt idx="7">
                  <c:v>2.63</c:v>
                </c:pt>
                <c:pt idx="8">
                  <c:v>#N/A</c:v>
                </c:pt>
                <c:pt idx="9">
                  <c:v>2.2200000000000002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7.01</c:v>
                </c:pt>
                <c:pt idx="2">
                  <c:v>#N/A</c:v>
                </c:pt>
                <c:pt idx="3">
                  <c:v>9.17</c:v>
                </c:pt>
                <c:pt idx="4">
                  <c:v>#N/A</c:v>
                </c:pt>
                <c:pt idx="5">
                  <c:v>5.12</c:v>
                </c:pt>
                <c:pt idx="6">
                  <c:v>#N/A</c:v>
                </c:pt>
                <c:pt idx="7">
                  <c:v>8.36</c:v>
                </c:pt>
                <c:pt idx="8">
                  <c:v>#N/A</c:v>
                </c:pt>
                <c:pt idx="9">
                  <c:v>5.25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9.4600000000000009</c:v>
                </c:pt>
                <c:pt idx="2">
                  <c:v>#N/A</c:v>
                </c:pt>
                <c:pt idx="3">
                  <c:v>9.82</c:v>
                </c:pt>
                <c:pt idx="4">
                  <c:v>#N/A</c:v>
                </c:pt>
                <c:pt idx="5">
                  <c:v>10.15</c:v>
                </c:pt>
                <c:pt idx="6">
                  <c:v>#N/A</c:v>
                </c:pt>
                <c:pt idx="7">
                  <c:v>10.32</c:v>
                </c:pt>
                <c:pt idx="8">
                  <c:v>#N/A</c:v>
                </c:pt>
                <c:pt idx="9">
                  <c:v>10.23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8267392"/>
        <c:axId val="108268928"/>
      </c:barChart>
      <c:catAx>
        <c:axId val="10826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268928"/>
        <c:crosses val="autoZero"/>
        <c:auto val="1"/>
        <c:lblAlgn val="ctr"/>
        <c:lblOffset val="100"/>
        <c:tickLblSkip val="1"/>
        <c:tickMarkSkip val="1"/>
        <c:noMultiLvlLbl val="0"/>
      </c:catAx>
      <c:valAx>
        <c:axId val="108268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267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1894</c:v>
                </c:pt>
                <c:pt idx="5">
                  <c:v>1943</c:v>
                </c:pt>
                <c:pt idx="8">
                  <c:v>2090</c:v>
                </c:pt>
                <c:pt idx="11">
                  <c:v>2063</c:v>
                </c:pt>
                <c:pt idx="14">
                  <c:v>1983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1</c:v>
                </c:pt>
                <c:pt idx="9">
                  <c:v>1</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117</c:v>
                </c:pt>
                <c:pt idx="3">
                  <c:v>125</c:v>
                </c:pt>
                <c:pt idx="6">
                  <c:v>123</c:v>
                </c:pt>
                <c:pt idx="9">
                  <c:v>122</c:v>
                </c:pt>
                <c:pt idx="12">
                  <c:v>98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89</c:v>
                </c:pt>
                <c:pt idx="3">
                  <c:v>93</c:v>
                </c:pt>
                <c:pt idx="6">
                  <c:v>93</c:v>
                </c:pt>
                <c:pt idx="9">
                  <c:v>105</c:v>
                </c:pt>
                <c:pt idx="12">
                  <c:v>108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695</c:v>
                </c:pt>
                <c:pt idx="3">
                  <c:v>704</c:v>
                </c:pt>
                <c:pt idx="6">
                  <c:v>700</c:v>
                </c:pt>
                <c:pt idx="9">
                  <c:v>706</c:v>
                </c:pt>
                <c:pt idx="12">
                  <c:v>713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2154</c:v>
                </c:pt>
                <c:pt idx="3">
                  <c:v>2199</c:v>
                </c:pt>
                <c:pt idx="6">
                  <c:v>2252</c:v>
                </c:pt>
                <c:pt idx="9">
                  <c:v>2120</c:v>
                </c:pt>
                <c:pt idx="12">
                  <c:v>2166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962944"/>
        <c:axId val="2964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1161</c:v>
                </c:pt>
                <c:pt idx="2">
                  <c:v>#N/A</c:v>
                </c:pt>
                <c:pt idx="3">
                  <c:v>#N/A</c:v>
                </c:pt>
                <c:pt idx="4">
                  <c:v>1178</c:v>
                </c:pt>
                <c:pt idx="5">
                  <c:v>#N/A</c:v>
                </c:pt>
                <c:pt idx="6">
                  <c:v>#N/A</c:v>
                </c:pt>
                <c:pt idx="7">
                  <c:v>1079</c:v>
                </c:pt>
                <c:pt idx="8">
                  <c:v>#N/A</c:v>
                </c:pt>
                <c:pt idx="9">
                  <c:v>#N/A</c:v>
                </c:pt>
                <c:pt idx="10">
                  <c:v>991</c:v>
                </c:pt>
                <c:pt idx="11">
                  <c:v>#N/A</c:v>
                </c:pt>
                <c:pt idx="12">
                  <c:v>#N/A</c:v>
                </c:pt>
                <c:pt idx="13">
                  <c:v>1102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962944"/>
        <c:axId val="2964864"/>
      </c:lineChart>
      <c:catAx>
        <c:axId val="296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64864"/>
        <c:crosses val="autoZero"/>
        <c:auto val="1"/>
        <c:lblAlgn val="ctr"/>
        <c:lblOffset val="100"/>
        <c:tickLblSkip val="1"/>
        <c:tickMarkSkip val="1"/>
        <c:noMultiLvlLbl val="0"/>
      </c:catAx>
      <c:valAx>
        <c:axId val="2964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62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22232</c:v>
                </c:pt>
                <c:pt idx="5">
                  <c:v>23399</c:v>
                </c:pt>
                <c:pt idx="8">
                  <c:v>24123</c:v>
                </c:pt>
                <c:pt idx="11">
                  <c:v>24330</c:v>
                </c:pt>
                <c:pt idx="14">
                  <c:v>24389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2583</c:v>
                </c:pt>
                <c:pt idx="5">
                  <c:v>2358</c:v>
                </c:pt>
                <c:pt idx="8">
                  <c:v>2209</c:v>
                </c:pt>
                <c:pt idx="11">
                  <c:v>2075</c:v>
                </c:pt>
                <c:pt idx="14">
                  <c:v>1358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3319</c:v>
                </c:pt>
                <c:pt idx="5">
                  <c:v>3422</c:v>
                </c:pt>
                <c:pt idx="8">
                  <c:v>2801</c:v>
                </c:pt>
                <c:pt idx="11">
                  <c:v>3141</c:v>
                </c:pt>
                <c:pt idx="14">
                  <c:v>3320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3449</c:v>
                </c:pt>
                <c:pt idx="3">
                  <c:v>3276</c:v>
                </c:pt>
                <c:pt idx="6">
                  <c:v>3079</c:v>
                </c:pt>
                <c:pt idx="9">
                  <c:v>3125</c:v>
                </c:pt>
                <c:pt idx="12">
                  <c:v>3031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917</c:v>
                </c:pt>
                <c:pt idx="3">
                  <c:v>948</c:v>
                </c:pt>
                <c:pt idx="6">
                  <c:v>1110</c:v>
                </c:pt>
                <c:pt idx="9">
                  <c:v>1657</c:v>
                </c:pt>
                <c:pt idx="12">
                  <c:v>2230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10651</c:v>
                </c:pt>
                <c:pt idx="3">
                  <c:v>10574</c:v>
                </c:pt>
                <c:pt idx="6">
                  <c:v>10334</c:v>
                </c:pt>
                <c:pt idx="9">
                  <c:v>10021</c:v>
                </c:pt>
                <c:pt idx="12">
                  <c:v>9630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1237</c:v>
                </c:pt>
                <c:pt idx="3">
                  <c:v>1078</c:v>
                </c:pt>
                <c:pt idx="6">
                  <c:v>964</c:v>
                </c:pt>
                <c:pt idx="9">
                  <c:v>851</c:v>
                </c:pt>
                <c:pt idx="12">
                  <c:v>761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22145</c:v>
                </c:pt>
                <c:pt idx="3">
                  <c:v>23715</c:v>
                </c:pt>
                <c:pt idx="6">
                  <c:v>24625</c:v>
                </c:pt>
                <c:pt idx="9">
                  <c:v>24738</c:v>
                </c:pt>
                <c:pt idx="12">
                  <c:v>24498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8981248"/>
        <c:axId val="108138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10265</c:v>
                </c:pt>
                <c:pt idx="2">
                  <c:v>#N/A</c:v>
                </c:pt>
                <c:pt idx="3">
                  <c:v>#N/A</c:v>
                </c:pt>
                <c:pt idx="4">
                  <c:v>10412</c:v>
                </c:pt>
                <c:pt idx="5">
                  <c:v>#N/A</c:v>
                </c:pt>
                <c:pt idx="6">
                  <c:v>#N/A</c:v>
                </c:pt>
                <c:pt idx="7">
                  <c:v>10979</c:v>
                </c:pt>
                <c:pt idx="8">
                  <c:v>#N/A</c:v>
                </c:pt>
                <c:pt idx="9">
                  <c:v>#N/A</c:v>
                </c:pt>
                <c:pt idx="10">
                  <c:v>10845</c:v>
                </c:pt>
                <c:pt idx="11">
                  <c:v>#N/A</c:v>
                </c:pt>
                <c:pt idx="12">
                  <c:v>#N/A</c:v>
                </c:pt>
                <c:pt idx="13">
                  <c:v>11081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8981248"/>
        <c:axId val="108138880"/>
      </c:lineChart>
      <c:catAx>
        <c:axId val="10898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138880"/>
        <c:crosses val="autoZero"/>
        <c:auto val="1"/>
        <c:lblAlgn val="ctr"/>
        <c:lblOffset val="100"/>
        <c:tickLblSkip val="1"/>
        <c:tickMarkSkip val="1"/>
        <c:noMultiLvlLbl val="0"/>
      </c:catAx>
      <c:valAx>
        <c:axId val="108138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981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{A7359F5F-C753-4A84-8633-C14AAB16FADB}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4F43-40E9-8742-72C0FA7E21B6}"/>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{3BEE9B0F-DDDB-4B94-B86B-A39D49A244C7}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4F43-40E9-8742-72C0FA7E21B6}"/>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{5CA6EE16-28AB-4D5B-A000-96F80B1DE27C}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4F43-40E9-8742-72C0FA7E21B6}"/>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{55A526F4-42AA-433A-9521-0F30092E1396}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4F43-40E9-8742-72C0FA7E21B6}"/>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{D1FC309B-6A87-4614-B633-BFA4021E2FB2}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4F43-40E9-8742-72C0FA7E21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74.900000000000006</c:v>
                </c:pt>
              </c:numCache>
            </c:numRef>
          </c:xVal>
          <c:yVal>
            <c:numRef>
              <c:f>公会計指標分析・財政指標組合せ分析表!$K$51:$O$51</c:f>
              <c:numCache>
                <c:formatCode>#,##0.0;"▲ "#,##0.0</c:formatCode>
                <c:ptCount val="5"/>
                <c:pt idx="3">
                  <c:v>129</c:v>
                </c:pt>
              </c:numCache>
            </c:numRef>
          </c:yVal>
          <c:smooth val="0"/>
          <c:extLst xmlns:c16r2="http://schemas.microsoft.com/office/drawing/2015/06/chart">
            <c:ext xmlns:c16="http://schemas.microsoft.com/office/drawing/2014/chart" uri="{C3380CC4-5D6E-409C-BE32-E72D297353CC}">
              <c16:uniqueId val="{00000005-4F43-40E9-8742-72C0FA7E21B6}"/>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{315E71C2-E10C-4525-A998-BDDF19920920}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4F43-40E9-8742-72C0FA7E21B6}"/>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{B52484DC-7A87-41C4-8ED0-9CC7C5584E00}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4F43-40E9-8742-72C0FA7E21B6}"/>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{59B1EA5B-14A0-4B2C-8955-37C00F29541D}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4F43-40E9-8742-72C0FA7E21B6}"/>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{F8545AC6-B1E7-469F-81FA-12FB08A5EBFE}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4F43-40E9-8742-72C0FA7E21B6}"/>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{42A7B164-9F9C-4CCF-9D4E-5D4952019893}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4F43-40E9-8742-72C0FA7E21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58.6</c:v>
                </c:pt>
              </c:numCache>
            </c:numRef>
          </c:xVal>
          <c:yVal>
            <c:numRef>
              <c:f>公会計指標分析・財政指標組合せ分析表!$K$55:$O$55</c:f>
              <c:numCache>
                <c:formatCode>#,##0.0;"▲ "#,##0.0</c:formatCode>
                <c:ptCount val="5"/>
                <c:pt idx="3">
                  <c:v>32.799999999999997</c:v>
                </c:pt>
              </c:numCache>
            </c:numRef>
          </c:yVal>
          <c:smooth val="0"/>
          <c:extLst xmlns:c16r2="http://schemas.microsoft.com/office/drawing/2015/06/chart">
            <c:ext xmlns:c16="http://schemas.microsoft.com/office/drawing/2014/chart" uri="{C3380CC4-5D6E-409C-BE32-E72D297353CC}">
              <c16:uniqueId val="{0000000B-4F43-40E9-8742-72C0FA7E21B6}"/>
            </c:ext>
          </c:extLst>
        </c:ser>
        <c:dLbls>
          <c:showLegendKey val="0"/>
          <c:showVal val="0"/>
          <c:showCatName val="0"/>
          <c:showSerName val="0"/>
          <c:showPercent val="0"/>
          <c:showBubbleSize val="0"/>
        </c:dLbls>
        <c:axId val="109026688"/>
        <c:axId val="109037056"/>
      </c:scatterChart>
      <c:valAx>
        <c:axId val="109026688"/>
        <c:scaling>
          <c:orientation val="minMax"/>
          <c:max val="77"/>
          <c:min val="5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037056"/>
        <c:crosses val="autoZero"/>
        <c:crossBetween val="midCat"/>
      </c:valAx>
      <c:valAx>
        <c:axId val="109037056"/>
        <c:scaling>
          <c:orientation val="minMax"/>
          <c:max val="146"/>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0266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71070442460083E-2"/>
                  <c:y val="-6.2527233115468414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{C6C26694-A5AF-418F-B21A-1A7A7B40E247}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39A-4966-8412-170585338FE2}"/>
                </c:ext>
              </c:extLst>
            </c:dLbl>
            <c:dLbl>
              <c:idx val="1"/>
              <c:layout>
                <c:manualLayout>
                  <c:x val="-1.823985408116735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{65C122C2-45E1-484A-8156-0859CD0A3F73}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39A-4966-8412-170585338FE2}"/>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{3566E669-468A-41A1-8C06-3D5BAAE23A27}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39A-4966-8412-170585338FE2}"/>
                </c:ext>
              </c:extLst>
            </c:dLbl>
            <c:dLbl>
              <c:idx val="3"/>
              <c:layout>
                <c:manualLayout>
                  <c:x val="-2.688317517081910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{E9C8355E-0CBF-4212-8461-31F17CA88ABD}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39A-4966-8412-170585338FE2}"/>
                </c:ext>
              </c:extLst>
            </c:dLbl>
            <c:dLbl>
              <c:idx val="4"/>
              <c:layout>
                <c:manualLayout>
                  <c:x val="-3.6527749352808329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{832EAC4D-4757-49D1-A5C1-8E78CA39773E}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39A-4966-8412-170585338F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13.7</c:v>
                </c:pt>
                <c:pt idx="1">
                  <c:v>13.7</c:v>
                </c:pt>
                <c:pt idx="2">
                  <c:v>13.5</c:v>
                </c:pt>
                <c:pt idx="3">
                  <c:v>12.8</c:v>
                </c:pt>
                <c:pt idx="4">
                  <c:v>12.7</c:v>
                </c:pt>
              </c:numCache>
            </c:numRef>
          </c:xVal>
          <c:yVal>
            <c:numRef>
              <c:f>公会計指標分析・財政指標組合せ分析表!$K$73:$O$73</c:f>
              <c:numCache>
                <c:formatCode>#,##0.0;"▲ "#,##0.0</c:formatCode>
                <c:ptCount val="5"/>
                <c:pt idx="0">
                  <c:v>121.3</c:v>
                </c:pt>
                <c:pt idx="1">
                  <c:v>121.9</c:v>
                </c:pt>
                <c:pt idx="2">
                  <c:v>132.4</c:v>
                </c:pt>
                <c:pt idx="3">
                  <c:v>129</c:v>
                </c:pt>
                <c:pt idx="4">
                  <c:v>134.69999999999999</c:v>
                </c:pt>
              </c:numCache>
            </c:numRef>
          </c:yVal>
          <c:smooth val="0"/>
          <c:extLst xmlns:c16r2="http://schemas.microsoft.com/office/drawing/2015/06/chart">
            <c:ext xmlns:c16="http://schemas.microsoft.com/office/drawing/2014/chart" uri="{C3380CC4-5D6E-409C-BE32-E72D297353CC}">
              <c16:uniqueId val="{00000005-739A-4966-8412-170585338FE2}"/>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{B529EFD8-DBB1-4AA1-B259-652795E0F3D7}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39A-4966-8412-170585338FE2}"/>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{86E8BA80-6D26-4850-BF70-E7D2ED218745}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39A-4966-8412-170585338FE2}"/>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{4081D443-9019-429C-B843-8E1E860810BE}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39A-4966-8412-170585338FE2}"/>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{FDAED5FC-F505-47F8-906C-BF7C00E99D40}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39A-4966-8412-170585338FE2}"/>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{4F9644B1-B7A3-4233-8DE1-97FEC4CC2887}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39A-4966-8412-170585338F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10</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54.6</c:v>
                </c:pt>
              </c:numCache>
            </c:numRef>
          </c:yVal>
          <c:smooth val="0"/>
          <c:extLst xmlns:c16r2="http://schemas.microsoft.com/office/drawing/2015/06/chart">
            <c:ext xmlns:c16="http://schemas.microsoft.com/office/drawing/2014/chart" uri="{C3380CC4-5D6E-409C-BE32-E72D297353CC}">
              <c16:uniqueId val="{0000000B-739A-4966-8412-170585338FE2}"/>
            </c:ext>
          </c:extLst>
        </c:ser>
        <c:dLbls>
          <c:showLegendKey val="0"/>
          <c:showVal val="0"/>
          <c:showCatName val="0"/>
          <c:showSerName val="0"/>
          <c:showPercent val="0"/>
          <c:showBubbleSize val="0"/>
        </c:dLbls>
        <c:axId val="111377792"/>
        <c:axId val="111392256"/>
      </c:scatterChart>
      <c:valAx>
        <c:axId val="111377792"/>
        <c:scaling>
          <c:orientation val="minMax"/>
          <c:max val="14.1"/>
          <c:min val="9.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392256"/>
        <c:crosses val="autoZero"/>
        <c:crossBetween val="midCat"/>
      </c:valAx>
      <c:valAx>
        <c:axId val="111392256"/>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13777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実質公債比率の分子構造で最も高い割合を占めている元利償還金については、</a:t>
          </a:r>
          <a:r>
            <a:rPr kumimoji="1" lang="ja-JP" altLang="en-US" sz="1100">
              <a:solidFill>
                <a:schemeClr val="dk1"/>
              </a:solidFill>
              <a:effectLst/>
              <a:latin typeface="+mn-lt"/>
              <a:ea typeface="+mn-ea"/>
              <a:cs typeface="+mn-cs"/>
            </a:rPr>
            <a:t>緊急防災・減災事業債等</a:t>
          </a:r>
          <a:r>
            <a:rPr kumimoji="1" lang="ja-JP" altLang="ja-JP" sz="1100">
              <a:solidFill>
                <a:schemeClr val="dk1"/>
              </a:solidFill>
              <a:effectLst/>
              <a:latin typeface="+mn-lt"/>
              <a:ea typeface="+mn-ea"/>
              <a:cs typeface="+mn-cs"/>
            </a:rPr>
            <a:t>の元金償還金の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により、前年度から</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下水道事業などへの準元利償還金や</a:t>
          </a:r>
          <a:r>
            <a:rPr kumimoji="1" lang="ja-JP" altLang="ja-JP" sz="1100">
              <a:solidFill>
                <a:schemeClr val="dk1"/>
              </a:solidFill>
              <a:effectLst/>
              <a:latin typeface="+mn-lt"/>
              <a:ea typeface="+mn-ea"/>
              <a:cs typeface="+mn-cs"/>
            </a:rPr>
            <a:t>甲府・峡東クリーンセンター建設に伴う一部事務組合に対する地方債分の負担金の増</a:t>
          </a:r>
          <a:r>
            <a:rPr kumimoji="1" lang="ja-JP" altLang="en-US" sz="1100">
              <a:solidFill>
                <a:schemeClr val="dk1"/>
              </a:solidFill>
              <a:effectLst/>
              <a:latin typeface="+mn-lt"/>
              <a:ea typeface="+mn-ea"/>
              <a:cs typeface="+mn-cs"/>
            </a:rPr>
            <a:t>もあり</a:t>
          </a:r>
          <a:r>
            <a:rPr kumimoji="1" lang="ja-JP" altLang="ja-JP" sz="1100">
              <a:solidFill>
                <a:schemeClr val="dk1"/>
              </a:solidFill>
              <a:effectLst/>
              <a:latin typeface="+mn-lt"/>
              <a:ea typeface="+mn-ea"/>
              <a:cs typeface="+mn-cs"/>
            </a:rPr>
            <a:t>、実質公債比率の分子については、前年度と比較し</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今後は、合併特例事業債の償還が本格的に進んでいくことなどにより、元利償還金の増加が見込まれるため、建設事業の実施にあたっては、公債費の償還のピークを考慮し、緊急性、必要性を充分に検討した事業実施に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将来負担比率の分子に算入される将来負担額は、甲府・峡東クリーンセンター建設に伴う一部事務組合負担金等見込額の増加があったものの、小中学校非構造部耐震事業等の大型普通建設事業の終了などによる、一般会計に係る地方債現在高の減、土地開発公社などへの債務負担行為に基づく支出予定額の減、公営企業債等繰入見込額の減、退職手当負担見込額の減などの影響により</a:t>
          </a:r>
          <a:r>
            <a:rPr kumimoji="1" lang="en-US" altLang="ja-JP" sz="1100" b="0" i="0" baseline="0">
              <a:solidFill>
                <a:schemeClr val="dk1"/>
              </a:solidFill>
              <a:effectLst/>
              <a:latin typeface="+mn-lt"/>
              <a:ea typeface="+mn-ea"/>
              <a:cs typeface="+mn-cs"/>
            </a:rPr>
            <a:t>242</a:t>
          </a:r>
          <a:r>
            <a:rPr kumimoji="1" lang="ja-JP" altLang="ja-JP" sz="1100" b="0" i="0" baseline="0">
              <a:solidFill>
                <a:schemeClr val="dk1"/>
              </a:solidFill>
              <a:effectLst/>
              <a:latin typeface="+mn-lt"/>
              <a:ea typeface="+mn-ea"/>
              <a:cs typeface="+mn-cs"/>
            </a:rPr>
            <a:t>百万円減少となった。また、算定で除かれる充当可能財源等については、有利な地方債を活用することにより、後年度の交付税措置として算入される基準財政需要額算入見込額は増加し、充当可能基金においても、財政調整基金及び公共施設整備基金の積立などで</a:t>
          </a:r>
          <a:r>
            <a:rPr kumimoji="1" lang="en-US" altLang="ja-JP" sz="1100" b="0" i="0" baseline="0">
              <a:solidFill>
                <a:schemeClr val="dk1"/>
              </a:solidFill>
              <a:effectLst/>
              <a:latin typeface="+mn-lt"/>
              <a:ea typeface="+mn-ea"/>
              <a:cs typeface="+mn-cs"/>
            </a:rPr>
            <a:t>179</a:t>
          </a:r>
          <a:r>
            <a:rPr kumimoji="1" lang="ja-JP" altLang="ja-JP" sz="1100" b="0" i="0" baseline="0">
              <a:solidFill>
                <a:schemeClr val="dk1"/>
              </a:solidFill>
              <a:effectLst/>
              <a:latin typeface="+mn-lt"/>
              <a:ea typeface="+mn-ea"/>
              <a:cs typeface="+mn-cs"/>
            </a:rPr>
            <a:t>百万円増加のなったものの、都市計画税の課税休止が大きく影響し</a:t>
          </a:r>
          <a:r>
            <a:rPr kumimoji="1" lang="en-US" altLang="ja-JP" sz="1100" b="0" i="0" baseline="0">
              <a:solidFill>
                <a:schemeClr val="dk1"/>
              </a:solidFill>
              <a:effectLst/>
              <a:latin typeface="+mn-lt"/>
              <a:ea typeface="+mn-ea"/>
              <a:cs typeface="+mn-cs"/>
            </a:rPr>
            <a:t>479</a:t>
          </a:r>
          <a:r>
            <a:rPr kumimoji="1" lang="ja-JP" altLang="ja-JP" sz="1100" b="0" i="0" baseline="0">
              <a:solidFill>
                <a:schemeClr val="dk1"/>
              </a:solidFill>
              <a:effectLst/>
              <a:latin typeface="+mn-lt"/>
              <a:ea typeface="+mn-ea"/>
              <a:cs typeface="+mn-cs"/>
            </a:rPr>
            <a:t>百万円の減となった。上記の要因により将来負担比率</a:t>
          </a:r>
          <a:r>
            <a:rPr kumimoji="1" lang="ja-JP" altLang="en-US" sz="1100" b="0" i="0" baseline="0">
              <a:solidFill>
                <a:schemeClr val="dk1"/>
              </a:solidFill>
              <a:effectLst/>
              <a:latin typeface="+mn-lt"/>
              <a:ea typeface="+mn-ea"/>
              <a:cs typeface="+mn-cs"/>
            </a:rPr>
            <a:t>の分子</a:t>
          </a:r>
          <a:r>
            <a:rPr kumimoji="1" lang="ja-JP" altLang="ja-JP" sz="1100" b="0" i="0" baseline="0">
              <a:solidFill>
                <a:schemeClr val="dk1"/>
              </a:solidFill>
              <a:effectLst/>
              <a:latin typeface="+mn-lt"/>
              <a:ea typeface="+mn-ea"/>
              <a:cs typeface="+mn-cs"/>
            </a:rPr>
            <a:t>は、前年度から</a:t>
          </a:r>
          <a:r>
            <a:rPr kumimoji="1" lang="en-US" altLang="ja-JP" sz="1100" b="0" i="0" baseline="0">
              <a:solidFill>
                <a:schemeClr val="dk1"/>
              </a:solidFill>
              <a:effectLst/>
              <a:latin typeface="+mn-lt"/>
              <a:ea typeface="+mn-ea"/>
              <a:cs typeface="+mn-cs"/>
            </a:rPr>
            <a:t>236</a:t>
          </a:r>
          <a:r>
            <a:rPr kumimoji="1" lang="ja-JP" altLang="en-US" sz="1100" b="0" i="0" baseline="0">
              <a:solidFill>
                <a:schemeClr val="dk1"/>
              </a:solidFill>
              <a:effectLst/>
              <a:latin typeface="+mn-lt"/>
              <a:ea typeface="+mn-ea"/>
              <a:cs typeface="+mn-cs"/>
            </a:rPr>
            <a:t>百万円</a:t>
          </a:r>
          <a:r>
            <a:rPr kumimoji="1" lang="ja-JP" altLang="ja-JP" sz="1100" b="0" i="0" baseline="0">
              <a:solidFill>
                <a:schemeClr val="dk1"/>
              </a:solidFill>
              <a:effectLst/>
              <a:latin typeface="+mn-lt"/>
              <a:ea typeface="+mn-ea"/>
              <a:cs typeface="+mn-cs"/>
            </a:rPr>
            <a:t>増加</a:t>
          </a:r>
          <a:r>
            <a:rPr kumimoji="1" lang="ja-JP" altLang="en-US" sz="1100" b="0" i="0" baseline="0">
              <a:solidFill>
                <a:schemeClr val="dk1"/>
              </a:solidFill>
              <a:effectLst/>
              <a:latin typeface="+mn-lt"/>
              <a:ea typeface="+mn-ea"/>
              <a:cs typeface="+mn-cs"/>
            </a:rPr>
            <a:t>した。今後は、分子から控除される</a:t>
          </a:r>
          <a:r>
            <a:rPr kumimoji="1" lang="ja-JP" altLang="ja-JP" sz="1100" b="0" i="0" baseline="0">
              <a:solidFill>
                <a:schemeClr val="dk1"/>
              </a:solidFill>
              <a:effectLst/>
              <a:latin typeface="+mn-lt"/>
              <a:ea typeface="+mn-ea"/>
              <a:cs typeface="+mn-cs"/>
            </a:rPr>
            <a:t>充当可能特定歳入に算定される都市計画税の</a:t>
          </a:r>
          <a:r>
            <a:rPr kumimoji="1" lang="ja-JP" altLang="en-US" sz="1100" b="0" i="0" baseline="0">
              <a:solidFill>
                <a:schemeClr val="dk1"/>
              </a:solidFill>
              <a:effectLst/>
              <a:latin typeface="+mn-lt"/>
              <a:ea typeface="+mn-ea"/>
              <a:cs typeface="+mn-cs"/>
            </a:rPr>
            <a:t>賦課が</a:t>
          </a:r>
          <a:r>
            <a:rPr kumimoji="1" lang="en-US" altLang="ja-JP" sz="1100" b="0" i="0" baseline="0">
              <a:solidFill>
                <a:schemeClr val="dk1"/>
              </a:solidFill>
              <a:effectLst/>
              <a:latin typeface="+mn-lt"/>
              <a:ea typeface="+mn-ea"/>
              <a:cs typeface="+mn-cs"/>
            </a:rPr>
            <a:t>31</a:t>
          </a:r>
          <a:r>
            <a:rPr kumimoji="1" lang="ja-JP" altLang="en-US" sz="1100" b="0" i="0" baseline="0">
              <a:solidFill>
                <a:schemeClr val="dk1"/>
              </a:solidFill>
              <a:effectLst/>
              <a:latin typeface="+mn-lt"/>
              <a:ea typeface="+mn-ea"/>
              <a:cs typeface="+mn-cs"/>
            </a:rPr>
            <a:t>年度までの間、</a:t>
          </a:r>
          <a:r>
            <a:rPr kumimoji="1" lang="ja-JP" altLang="ja-JP" sz="1100" b="0" i="0" baseline="0">
              <a:solidFill>
                <a:schemeClr val="dk1"/>
              </a:solidFill>
              <a:effectLst/>
              <a:latin typeface="+mn-lt"/>
              <a:ea typeface="+mn-ea"/>
              <a:cs typeface="+mn-cs"/>
            </a:rPr>
            <a:t>休止する決定がされており、</a:t>
          </a:r>
          <a:r>
            <a:rPr kumimoji="1" lang="ja-JP" altLang="en-US" sz="1100" b="0" i="0" baseline="0">
              <a:solidFill>
                <a:schemeClr val="dk1"/>
              </a:solidFill>
              <a:effectLst/>
              <a:latin typeface="+mn-lt"/>
              <a:ea typeface="+mn-ea"/>
              <a:cs typeface="+mn-cs"/>
            </a:rPr>
            <a:t>数値の増加が予想される。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山梨県甲州市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32,886
32,698
264.11
18,113,393
17,513,022
534,510
10,170,562
24,497,666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134.7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年度の比率は、固定資産台帳が整備中であったため、分析不可であるが、</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年度の比率では、</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74.9</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と類似団体平均値を大きく上回り、インフラ資産及び施設等の事業用資産とも非常に高い値となっている。市の面積が広く道路や橋りょうなど古くから存在しているインフラ資産を多く有していること、維持改修は施しているものの、小規模の改修が多いことなどが主な要因として挙げられる。また、施設においても、合併市町村であることから、資産自体が多く、学校など大規模改修を実施している施設もあるが、多くの施設で既存施設を活用して小規模修繕を施す中で事業実施していることが、比率の高い要因として考えられる。今後は、平成</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年度に作成した公共施設等総合管理計画に掲げた目標を着実に実行に移し、特に施設は、住民の考え等を確認する中で再配置計画を定めていき、計画的な施設の更新を実施してく必要がある。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30</xdr:row>
      <xdr:rowOff>35983</xdr:rowOff>
    </xdr:from>
    <xdr:to>
      <xdr:col>3</xdr:col>
      <xdr:colOff>1170940</xdr:colOff>
      <xdr:row>33</xdr:row>
      <xdr:rowOff>144145</xdr:rowOff>
    </xdr:to>
    <xdr:cxnSp macro="">
      <xdr:nvCxnSpPr>
        <xdr:cNvPr id="64" name="直線コネクタ 63"/>
        <xdr:cNvCxnSpPr/>
      </xdr:nvCxnSpPr>
      <xdr:spPr>
        <a:xfrm flipV="1">
          <a:off x="4760595" y="5960533"/>
          <a:ext cx="1270" cy="6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147972</xdr:rowOff>
    </xdr:from>
    <xdr:ext cx="405111" cy="259045"/>
    <xdr:sp macro="" textlink="">
      <xdr:nvSpPr>
        <xdr:cNvPr id="65" name="有形固定資産減価償却率最小値テキスト"/>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33</xdr:row>
      <xdr:rowOff>144145</xdr:rowOff>
    </xdr:from>
    <xdr:to>
      <xdr:col>3</xdr:col>
      <xdr:colOff>1260475</xdr:colOff>
      <xdr:row>33</xdr:row>
      <xdr:rowOff>144145</xdr:rowOff>
    </xdr:to>
    <xdr:cxnSp macro="">
      <xdr:nvCxnSpPr>
        <xdr:cNvPr id="66" name="直線コネクタ 65"/>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154110</xdr:rowOff>
    </xdr:from>
    <xdr:ext cx="405111" cy="259045"/>
    <xdr:sp macro="" textlink="">
      <xdr:nvSpPr>
        <xdr:cNvPr id="67" name="有形固定資産減価償却率最大値テキスト"/>
        <xdr:cNvSpPr txBox="1"/>
      </xdr:nvSpPr>
      <xdr:spPr>
        <a:xfrm>
          <a:off x="4813300" y="5735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30</xdr:row>
      <xdr:rowOff>35983</xdr:rowOff>
    </xdr:from>
    <xdr:to>
      <xdr:col>3</xdr:col>
      <xdr:colOff>1260475</xdr:colOff>
      <xdr:row>30</xdr:row>
      <xdr:rowOff>35983</xdr:rowOff>
    </xdr:to>
    <xdr:cxnSp macro="">
      <xdr:nvCxnSpPr>
        <xdr:cNvPr id="68" name="直線コネクタ 67"/>
        <xdr:cNvCxnSpPr/>
      </xdr:nvCxnSpPr>
      <xdr:spPr>
        <a:xfrm>
          <a:off x="4673600" y="596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40445</xdr:rowOff>
    </xdr:from>
    <xdr:ext cx="405111" cy="259045"/>
    <xdr:sp macro="" textlink="">
      <xdr:nvSpPr>
        <xdr:cNvPr id="69" name="有形固定資産減価償却率平均値テキスト"/>
        <xdr:cNvSpPr txBox="1"/>
      </xdr:nvSpPr>
      <xdr:spPr>
        <a:xfrm>
          <a:off x="4813300" y="6136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62018</xdr:rowOff>
    </xdr:from>
    <xdr:to>
      <xdr:col>3</xdr:col>
      <xdr:colOff>1222375</xdr:colOff>
      <xdr:row>31</xdr:row>
      <xdr:rowOff>163618</xdr:rowOff>
    </xdr:to>
    <xdr:sp macro="" textlink="">
      <xdr:nvSpPr>
        <xdr:cNvPr id="70" name="フローチャート : 判断 69"/>
        <xdr:cNvSpPr/>
      </xdr:nvSpPr>
      <xdr:spPr>
        <a:xfrm>
          <a:off x="4711700" y="615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107527</xdr:rowOff>
    </xdr:from>
    <xdr:to>
      <xdr:col>3</xdr:col>
      <xdr:colOff>511175</xdr:colOff>
      <xdr:row>31</xdr:row>
      <xdr:rowOff>37677</xdr:rowOff>
    </xdr:to>
    <xdr:sp macro="" textlink="">
      <xdr:nvSpPr>
        <xdr:cNvPr id="71" name="フローチャート : 判断 70"/>
        <xdr:cNvSpPr/>
      </xdr:nvSpPr>
      <xdr:spPr>
        <a:xfrm>
          <a:off x="4000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35348</xdr:rowOff>
    </xdr:from>
    <xdr:to>
      <xdr:col>3</xdr:col>
      <xdr:colOff>511175</xdr:colOff>
      <xdr:row>27</xdr:row>
      <xdr:rowOff>136948</xdr:rowOff>
    </xdr:to>
    <xdr:sp macro="" textlink="">
      <xdr:nvSpPr>
        <xdr:cNvPr id="77" name="円/楕円 76"/>
        <xdr:cNvSpPr/>
      </xdr:nvSpPr>
      <xdr:spPr>
        <a:xfrm>
          <a:off x="4000500" y="54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28804</xdr:rowOff>
    </xdr:from>
    <xdr:ext cx="405111" cy="259045"/>
    <xdr:sp macro="" textlink="">
      <xdr:nvSpPr>
        <xdr:cNvPr id="78" name="n_1aveValue有形固定資産減価償却率"/>
        <xdr:cNvSpPr txBox="1"/>
      </xdr:nvSpPr>
      <xdr:spPr>
        <a:xfrm>
          <a:off x="3836043"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153475</xdr:rowOff>
    </xdr:from>
    <xdr:ext cx="405111" cy="259045"/>
    <xdr:sp macro="" textlink="">
      <xdr:nvSpPr>
        <xdr:cNvPr id="79" name="n_1mainValue有形固定資産減価償却率"/>
        <xdr:cNvSpPr txBox="1"/>
      </xdr:nvSpPr>
      <xdr:spPr>
        <a:xfrm>
          <a:off x="3836043" y="5220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山梨県甲州市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32,886
32,698
264.11
18,113,393
17,513,022
534,510
10,170,562
24,497,666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134.7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38</xdr:row>
      <xdr:rowOff>59872</xdr:rowOff>
    </xdr:from>
    <xdr:to>
      <xdr:col>6</xdr:col>
      <xdr:colOff>510540</xdr:colOff>
      <xdr:row>42</xdr:row>
      <xdr:rowOff>37012</xdr:rowOff>
    </xdr:to>
    <xdr:cxnSp macro="">
      <xdr:nvCxnSpPr>
        <xdr:cNvPr id="59" name="直線コネクタ 58"/>
        <xdr:cNvCxnSpPr/>
      </xdr:nvCxnSpPr>
      <xdr:spPr>
        <a:xfrm flipV="1">
          <a:off x="4634865" y="6574972"/>
          <a:ext cx="0" cy="66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405111" cy="259045"/>
    <xdr:sp macro="" textlink="">
      <xdr:nvSpPr>
        <xdr:cNvPr id="60" name="【道路】&#10;有形固定資産減価償却率最小値テキスト"/>
        <xdr:cNvSpPr txBox="1"/>
      </xdr:nvSpPr>
      <xdr:spPr>
        <a:xfrm>
          <a:off x="4724400" y="724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1" name="直線コネクタ 60"/>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6549</xdr:rowOff>
    </xdr:from>
    <xdr:ext cx="405111" cy="259045"/>
    <xdr:sp macro="" textlink="">
      <xdr:nvSpPr>
        <xdr:cNvPr id="62" name="【道路】&#10;有形固定資産減価償却率最大値テキスト"/>
        <xdr:cNvSpPr txBox="1"/>
      </xdr:nvSpPr>
      <xdr:spPr>
        <a:xfrm>
          <a:off x="4724400" y="6350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38</xdr:row>
      <xdr:rowOff>59872</xdr:rowOff>
    </xdr:from>
    <xdr:to>
      <xdr:col>6</xdr:col>
      <xdr:colOff>600075</xdr:colOff>
      <xdr:row>38</xdr:row>
      <xdr:rowOff>59872</xdr:rowOff>
    </xdr:to>
    <xdr:cxnSp macro="">
      <xdr:nvCxnSpPr>
        <xdr:cNvPr id="63" name="直線コネクタ 62"/>
        <xdr:cNvCxnSpPr/>
      </xdr:nvCxnSpPr>
      <xdr:spPr>
        <a:xfrm>
          <a:off x="4546600" y="657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67508</xdr:rowOff>
    </xdr:from>
    <xdr:ext cx="405111" cy="259045"/>
    <xdr:sp macro="" textlink="">
      <xdr:nvSpPr>
        <xdr:cNvPr id="64" name="【道路】&#10;有形固定資産減価償却率平均値テキスト"/>
        <xdr:cNvSpPr txBox="1"/>
      </xdr:nvSpPr>
      <xdr:spPr>
        <a:xfrm>
          <a:off x="4724400" y="6754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89081</xdr:rowOff>
    </xdr:from>
    <xdr:to>
      <xdr:col>6</xdr:col>
      <xdr:colOff>561975</xdr:colOff>
      <xdr:row>40</xdr:row>
      <xdr:rowOff>19231</xdr:rowOff>
    </xdr:to>
    <xdr:sp macro="" textlink="">
      <xdr:nvSpPr>
        <xdr:cNvPr id="65" name="フローチャート : 判断 64"/>
        <xdr:cNvSpPr/>
      </xdr:nvSpPr>
      <xdr:spPr>
        <a:xfrm>
          <a:off x="45847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100512</xdr:rowOff>
    </xdr:from>
    <xdr:to>
      <xdr:col>5</xdr:col>
      <xdr:colOff>409575</xdr:colOff>
      <xdr:row>39</xdr:row>
      <xdr:rowOff>30662</xdr:rowOff>
    </xdr:to>
    <xdr:sp macro="" textlink="">
      <xdr:nvSpPr>
        <xdr:cNvPr id="66" name="フローチャート : 判断 65"/>
        <xdr:cNvSpPr/>
      </xdr:nvSpPr>
      <xdr:spPr>
        <a:xfrm>
          <a:off x="3746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151130</xdr:rowOff>
    </xdr:from>
    <xdr:to>
      <xdr:col>5</xdr:col>
      <xdr:colOff>409575</xdr:colOff>
      <xdr:row>34</xdr:row>
      <xdr:rowOff>81280</xdr:rowOff>
    </xdr:to>
    <xdr:sp macro="" textlink="">
      <xdr:nvSpPr>
        <xdr:cNvPr id="72" name="円/楕円 71"/>
        <xdr:cNvSpPr/>
      </xdr:nvSpPr>
      <xdr:spPr>
        <a:xfrm>
          <a:off x="3746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21789</xdr:rowOff>
    </xdr:from>
    <xdr:ext cx="405111" cy="259045"/>
    <xdr:sp macro="" textlink="">
      <xdr:nvSpPr>
        <xdr:cNvPr id="73" name="n_1aveValue【道路】&#10;有形固定資産減価償却率"/>
        <xdr:cNvSpPr txBox="1"/>
      </xdr:nvSpPr>
      <xdr:spPr>
        <a:xfrm>
          <a:off x="3582043"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97807</xdr:rowOff>
    </xdr:from>
    <xdr:ext cx="405111" cy="259045"/>
    <xdr:sp macro="" textlink="">
      <xdr:nvSpPr>
        <xdr:cNvPr id="74" name="n_1mainValue【道路】&#10;有形固定資産減価償却率"/>
        <xdr:cNvSpPr txBox="1"/>
      </xdr:nvSpPr>
      <xdr:spPr>
        <a:xfrm>
          <a:off x="3582043"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8" name="テキスト ボックス 8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0" name="テキスト ボックス 8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2" name="テキスト ボックス 9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6" name="直線コネクタ 95"/>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7"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8" name="直線コネクタ 97"/>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9"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100" name="直線コネクタ 99"/>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101"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102" name="フローチャート : 判断 101"/>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111216</xdr:rowOff>
    </xdr:from>
    <xdr:to>
      <xdr:col>14</xdr:col>
      <xdr:colOff>79375</xdr:colOff>
      <xdr:row>38</xdr:row>
      <xdr:rowOff>41366</xdr:rowOff>
    </xdr:to>
    <xdr:sp macro="" textlink="">
      <xdr:nvSpPr>
        <xdr:cNvPr id="103" name="フローチャート : 判断 102"/>
        <xdr:cNvSpPr/>
      </xdr:nvSpPr>
      <xdr:spPr>
        <a:xfrm>
          <a:off x="9588500" y="645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58799</xdr:rowOff>
    </xdr:from>
    <xdr:to>
      <xdr:col>14</xdr:col>
      <xdr:colOff>79375</xdr:colOff>
      <xdr:row>38</xdr:row>
      <xdr:rowOff>160399</xdr:rowOff>
    </xdr:to>
    <xdr:sp macro="" textlink="">
      <xdr:nvSpPr>
        <xdr:cNvPr id="109" name="円/楕円 108"/>
        <xdr:cNvSpPr/>
      </xdr:nvSpPr>
      <xdr:spPr>
        <a:xfrm>
          <a:off x="9588500" y="657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57893</xdr:rowOff>
    </xdr:from>
    <xdr:ext cx="534377" cy="259045"/>
    <xdr:sp macro="" textlink="">
      <xdr:nvSpPr>
        <xdr:cNvPr id="110" name="n_1aveValue【道路】&#10;一人当たり延長"/>
        <xdr:cNvSpPr txBox="1"/>
      </xdr:nvSpPr>
      <xdr:spPr>
        <a:xfrm>
          <a:off x="9359410" y="623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28.746</a:t>
          </a:r>
          <a:endParaRPr kumimoji="1" lang="ja-JP" altLang="en-US" sz="1000" b="1">
            <a:solidFill>
              <a:srgbClr val="000080"/>
            </a:solidFill>
            <a:latin typeface="ＭＳ Ｐゴシック"/>
          </a:endParaRPr>
        </a:p>
      </xdr:txBody>
    </xdr:sp>
    <xdr:clientData/>
  </xdr:oneCellAnchor>
  <xdr:oneCellAnchor>
    <xdr:from>
      <xdr:col>13</xdr:col>
      <xdr:colOff>434485</xdr:colOff>
      <xdr:row>38</xdr:row>
      <xdr:rowOff>151526</xdr:rowOff>
    </xdr:from>
    <xdr:ext cx="534377" cy="259045"/>
    <xdr:sp macro="" textlink="">
      <xdr:nvSpPr>
        <xdr:cNvPr id="111" name="n_1mainValue【道路】&#10;一人当たり延長"/>
        <xdr:cNvSpPr txBox="1"/>
      </xdr:nvSpPr>
      <xdr:spPr>
        <a:xfrm>
          <a:off x="9359410" y="66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2" name="テキスト ボックス 13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6" name="直線コネクタ 135"/>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7"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8" name="直線コネクタ 137"/>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9"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40" name="直線コネクタ 139"/>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41"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42" name="フローチャート : 判断 141"/>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93980</xdr:rowOff>
    </xdr:from>
    <xdr:to>
      <xdr:col>5</xdr:col>
      <xdr:colOff>409575</xdr:colOff>
      <xdr:row>58</xdr:row>
      <xdr:rowOff>24130</xdr:rowOff>
    </xdr:to>
    <xdr:sp macro="" textlink="">
      <xdr:nvSpPr>
        <xdr:cNvPr id="143" name="フローチャート : 判断 142"/>
        <xdr:cNvSpPr/>
      </xdr:nvSpPr>
      <xdr:spPr>
        <a:xfrm>
          <a:off x="3746500" y="986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25400</xdr:rowOff>
    </xdr:from>
    <xdr:to>
      <xdr:col>5</xdr:col>
      <xdr:colOff>409575</xdr:colOff>
      <xdr:row>58</xdr:row>
      <xdr:rowOff>127000</xdr:rowOff>
    </xdr:to>
    <xdr:sp macro="" textlink="">
      <xdr:nvSpPr>
        <xdr:cNvPr id="149" name="円/楕円 148"/>
        <xdr:cNvSpPr/>
      </xdr:nvSpPr>
      <xdr:spPr>
        <a:xfrm>
          <a:off x="3746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40657</xdr:rowOff>
    </xdr:from>
    <xdr:ext cx="405111" cy="259045"/>
    <xdr:sp macro="" textlink="">
      <xdr:nvSpPr>
        <xdr:cNvPr id="150" name="n_1aveValue【橋りょう・トンネル】&#10;有形固定資産減価償却率"/>
        <xdr:cNvSpPr txBox="1"/>
      </xdr:nvSpPr>
      <xdr:spPr>
        <a:xfrm>
          <a:off x="3582043"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118127</xdr:rowOff>
    </xdr:from>
    <xdr:ext cx="405111" cy="259045"/>
    <xdr:sp macro="" textlink="">
      <xdr:nvSpPr>
        <xdr:cNvPr id="151" name="n_1mainValue【橋りょう・トンネル】&#10;有形固定資産減価償却率"/>
        <xdr:cNvSpPr txBox="1"/>
      </xdr:nvSpPr>
      <xdr:spPr>
        <a:xfrm>
          <a:off x="3582043"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433,972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7" name="テキスト ボックス 16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9" name="テキスト ボックス 16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1" name="テキスト ボックス 17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75" name="直線コネクタ 174"/>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6"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7" name="直線コネクタ 176"/>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8"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9" name="直線コネクタ 178"/>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80"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81" name="フローチャート : 判断 180"/>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20984</xdr:rowOff>
    </xdr:from>
    <xdr:to>
      <xdr:col>14</xdr:col>
      <xdr:colOff>79375</xdr:colOff>
      <xdr:row>61</xdr:row>
      <xdr:rowOff>122584</xdr:rowOff>
    </xdr:to>
    <xdr:sp macro="" textlink="">
      <xdr:nvSpPr>
        <xdr:cNvPr id="182" name="フローチャート : 判断 181"/>
        <xdr:cNvSpPr/>
      </xdr:nvSpPr>
      <xdr:spPr>
        <a:xfrm>
          <a:off x="9588500" y="1047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99523</xdr:rowOff>
    </xdr:from>
    <xdr:to>
      <xdr:col>14</xdr:col>
      <xdr:colOff>79375</xdr:colOff>
      <xdr:row>60</xdr:row>
      <xdr:rowOff>29673</xdr:rowOff>
    </xdr:to>
    <xdr:sp macro="" textlink="">
      <xdr:nvSpPr>
        <xdr:cNvPr id="188" name="円/楕円 187"/>
        <xdr:cNvSpPr/>
      </xdr:nvSpPr>
      <xdr:spPr>
        <a:xfrm>
          <a:off x="9588500" y="102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113711</xdr:rowOff>
    </xdr:from>
    <xdr:ext cx="599010" cy="259045"/>
    <xdr:sp macro="" textlink="">
      <xdr:nvSpPr>
        <xdr:cNvPr id="189" name="n_1aveValue【橋りょう・トンネル】&#10;一人当たり有形固定資産（償却資産）額"/>
        <xdr:cNvSpPr txBox="1"/>
      </xdr:nvSpPr>
      <xdr:spPr>
        <a:xfrm>
          <a:off x="9327094" y="1057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272,318</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46200</xdr:rowOff>
    </xdr:from>
    <xdr:ext cx="599010" cy="259045"/>
    <xdr:sp macro="" textlink="">
      <xdr:nvSpPr>
        <xdr:cNvPr id="190" name="n_1mainValue【橋りょう・トンネル】&#10;一人当たり有形固定資産（償却資産）額"/>
        <xdr:cNvSpPr txBox="1"/>
      </xdr:nvSpPr>
      <xdr:spPr>
        <a:xfrm>
          <a:off x="9327094" y="999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411,090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13" name="直線コネクタ 212"/>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14"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15" name="直線コネクタ 214"/>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6"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7" name="直線コネクタ 216"/>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8"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9" name="フローチャート : 判断 218"/>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20" name="フローチャート : 判断 219"/>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117602</xdr:rowOff>
    </xdr:from>
    <xdr:to>
      <xdr:col>5</xdr:col>
      <xdr:colOff>409575</xdr:colOff>
      <xdr:row>85</xdr:row>
      <xdr:rowOff>47752</xdr:rowOff>
    </xdr:to>
    <xdr:sp macro="" textlink="">
      <xdr:nvSpPr>
        <xdr:cNvPr id="226" name="円/楕円 225"/>
        <xdr:cNvSpPr/>
      </xdr:nvSpPr>
      <xdr:spPr>
        <a:xfrm>
          <a:off x="3746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116857</xdr:rowOff>
    </xdr:from>
    <xdr:ext cx="405111" cy="259045"/>
    <xdr:sp macro="" textlink="">
      <xdr:nvSpPr>
        <xdr:cNvPr id="227" name="n_1aveValue【公営住宅】&#10;有形固定資産減価償却率"/>
        <xdr:cNvSpPr txBox="1"/>
      </xdr:nvSpPr>
      <xdr:spPr>
        <a:xfrm>
          <a:off x="3582043"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38879</xdr:rowOff>
    </xdr:from>
    <xdr:ext cx="405111" cy="259045"/>
    <xdr:sp macro="" textlink="">
      <xdr:nvSpPr>
        <xdr:cNvPr id="228" name="n_1mainValue【公営住宅】&#10;有形固定資産減価償却率"/>
        <xdr:cNvSpPr txBox="1"/>
      </xdr:nvSpPr>
      <xdr:spPr>
        <a:xfrm>
          <a:off x="3582043" y="1461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50" name="直線コネクタ 249"/>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51"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52" name="直線コネクタ 251"/>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53"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54" name="直線コネクタ 253"/>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55"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6" name="フローチャート : 判断 255"/>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52679</xdr:rowOff>
    </xdr:from>
    <xdr:to>
      <xdr:col>14</xdr:col>
      <xdr:colOff>79375</xdr:colOff>
      <xdr:row>83</xdr:row>
      <xdr:rowOff>154279</xdr:rowOff>
    </xdr:to>
    <xdr:sp macro="" textlink="">
      <xdr:nvSpPr>
        <xdr:cNvPr id="257" name="フローチャート : 判断 256"/>
        <xdr:cNvSpPr/>
      </xdr:nvSpPr>
      <xdr:spPr>
        <a:xfrm>
          <a:off x="9588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70510</xdr:rowOff>
    </xdr:from>
    <xdr:to>
      <xdr:col>14</xdr:col>
      <xdr:colOff>79375</xdr:colOff>
      <xdr:row>84</xdr:row>
      <xdr:rowOff>660</xdr:rowOff>
    </xdr:to>
    <xdr:sp macro="" textlink="">
      <xdr:nvSpPr>
        <xdr:cNvPr id="263" name="円/楕円 262"/>
        <xdr:cNvSpPr/>
      </xdr:nvSpPr>
      <xdr:spPr>
        <a:xfrm>
          <a:off x="9588500" y="1430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170806</xdr:rowOff>
    </xdr:from>
    <xdr:ext cx="469744" cy="259045"/>
    <xdr:sp macro="" textlink="">
      <xdr:nvSpPr>
        <xdr:cNvPr id="264" name="n_1aveValue【公営住宅】&#10;一人当たり面積"/>
        <xdr:cNvSpPr txBox="1"/>
      </xdr:nvSpPr>
      <xdr:spPr>
        <a:xfrm>
          <a:off x="9391727" y="140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0.982</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163237</xdr:rowOff>
    </xdr:from>
    <xdr:ext cx="469744" cy="259045"/>
    <xdr:sp macro="" textlink="">
      <xdr:nvSpPr>
        <xdr:cNvPr id="265" name="n_1mainValue【公営住宅】&#10;一人当たり面積"/>
        <xdr:cNvSpPr txBox="1"/>
      </xdr:nvSpPr>
      <xdr:spPr>
        <a:xfrm>
          <a:off x="9391727" y="1439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0.943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2" name="テキスト ボックス 29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3" name="直線コネクタ 2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4" name="テキスト ボックス 29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5" name="直線コネクタ 2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6" name="テキスト ボックス 2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7" name="直線コネクタ 2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8" name="テキスト ボックス 2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9" name="直線コネクタ 2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0" name="テキスト ボックス 2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1" name="直線コネクタ 3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2" name="テキスト ボックス 30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06" name="直線コネクタ 305"/>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07"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08" name="直線コネクタ 307"/>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09"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0" name="直線コネクタ 309"/>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11"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12" name="フローチャート : 判断 311"/>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12065</xdr:rowOff>
    </xdr:from>
    <xdr:to>
      <xdr:col>22</xdr:col>
      <xdr:colOff>415925</xdr:colOff>
      <xdr:row>38</xdr:row>
      <xdr:rowOff>113665</xdr:rowOff>
    </xdr:to>
    <xdr:sp macro="" textlink="">
      <xdr:nvSpPr>
        <xdr:cNvPr id="313" name="フローチャート : 判断 312"/>
        <xdr:cNvSpPr/>
      </xdr:nvSpPr>
      <xdr:spPr>
        <a:xfrm>
          <a:off x="15430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65405</xdr:rowOff>
    </xdr:from>
    <xdr:to>
      <xdr:col>22</xdr:col>
      <xdr:colOff>415925</xdr:colOff>
      <xdr:row>34</xdr:row>
      <xdr:rowOff>167005</xdr:rowOff>
    </xdr:to>
    <xdr:sp macro="" textlink="">
      <xdr:nvSpPr>
        <xdr:cNvPr id="319" name="円/楕円 318"/>
        <xdr:cNvSpPr/>
      </xdr:nvSpPr>
      <xdr:spPr>
        <a:xfrm>
          <a:off x="154305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104792</xdr:rowOff>
    </xdr:from>
    <xdr:ext cx="405111" cy="259045"/>
    <xdr:sp macro="" textlink="">
      <xdr:nvSpPr>
        <xdr:cNvPr id="320" name="n_1aveValue【認定こども園・幼稚園・保育所】&#10;有形固定資産減価償却率"/>
        <xdr:cNvSpPr txBox="1"/>
      </xdr:nvSpPr>
      <xdr:spPr>
        <a:xfrm>
          <a:off x="15266043"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12082</xdr:rowOff>
    </xdr:from>
    <xdr:ext cx="405111" cy="259045"/>
    <xdr:sp macro="" textlink="">
      <xdr:nvSpPr>
        <xdr:cNvPr id="321" name="n_1mainValue【認定こども園・幼稚園・保育所】&#10;有形固定資産減価償却率"/>
        <xdr:cNvSpPr txBox="1"/>
      </xdr:nvSpPr>
      <xdr:spPr>
        <a:xfrm>
          <a:off x="15266043" y="56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2" name="直線コネクタ 33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3" name="テキスト ボックス 33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4" name="直線コネクタ 33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5" name="テキスト ボックス 33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6" name="直線コネクタ 33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7" name="テキスト ボックス 33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8" name="直線コネクタ 33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9" name="テキスト ボックス 33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0" name="直線コネクタ 3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1" name="テキスト ボックス 34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43" name="直線コネクタ 342"/>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44"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45" name="直線コネクタ 344"/>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346"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347" name="直線コネクタ 346"/>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348"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349" name="フローチャート : 判断 348"/>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45974</xdr:rowOff>
    </xdr:from>
    <xdr:to>
      <xdr:col>31</xdr:col>
      <xdr:colOff>85725</xdr:colOff>
      <xdr:row>39</xdr:row>
      <xdr:rowOff>147574</xdr:rowOff>
    </xdr:to>
    <xdr:sp macro="" textlink="">
      <xdr:nvSpPr>
        <xdr:cNvPr id="350" name="フローチャート : 判断 349"/>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1" name="テキスト ボックス 3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2" name="テキスト ボックス 3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3" name="テキスト ボックス 3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4" name="テキスト ボックス 3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5" name="テキスト ボックス 3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34544</xdr:rowOff>
    </xdr:from>
    <xdr:to>
      <xdr:col>31</xdr:col>
      <xdr:colOff>85725</xdr:colOff>
      <xdr:row>40</xdr:row>
      <xdr:rowOff>136144</xdr:rowOff>
    </xdr:to>
    <xdr:sp macro="" textlink="">
      <xdr:nvSpPr>
        <xdr:cNvPr id="356" name="円/楕円 355"/>
        <xdr:cNvSpPr/>
      </xdr:nvSpPr>
      <xdr:spPr>
        <a:xfrm>
          <a:off x="21272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164101</xdr:rowOff>
    </xdr:from>
    <xdr:ext cx="469744" cy="259045"/>
    <xdr:sp macro="" textlink="">
      <xdr:nvSpPr>
        <xdr:cNvPr id="357" name="n_1aveValue【認定こども園・幼稚園・保育所】&#10;一人当たり面積"/>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127271</xdr:rowOff>
    </xdr:from>
    <xdr:ext cx="469744" cy="259045"/>
    <xdr:sp macro="" textlink="">
      <xdr:nvSpPr>
        <xdr:cNvPr id="358" name="n_1mainValue【認定こども園・幼稚園・保育所】&#10;一人当たり面積"/>
        <xdr:cNvSpPr txBox="1"/>
      </xdr:nvSpPr>
      <xdr:spPr>
        <a:xfrm>
          <a:off x="210757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9" name="正方形/長方形 3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0" name="正方形/長方形 3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1" name="正方形/長方形 3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2" name="正方形/長方形 3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3" name="正方形/長方形 3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4" name="正方形/長方形 3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5" name="正方形/長方形 3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6" name="正方形/長方形 3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7" name="テキスト ボックス 3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8" name="直線コネクタ 3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9" name="テキスト ボックス 36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0" name="直線コネクタ 36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1" name="テキスト ボックス 37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2" name="直線コネクタ 37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3" name="テキスト ボックス 37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4" name="直線コネクタ 37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5" name="テキスト ボックス 37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6" name="直線コネクタ 37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7" name="テキスト ボックス 37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8" name="直線コネクタ 3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9" name="テキスト ボックス 3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381" name="直線コネクタ 380"/>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382"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383" name="直線コネクタ 382"/>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384"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385" name="直線コネクタ 384"/>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386"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387" name="フローチャート : 判断 386"/>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93218</xdr:rowOff>
    </xdr:from>
    <xdr:to>
      <xdr:col>22</xdr:col>
      <xdr:colOff>415925</xdr:colOff>
      <xdr:row>59</xdr:row>
      <xdr:rowOff>23368</xdr:rowOff>
    </xdr:to>
    <xdr:sp macro="" textlink="">
      <xdr:nvSpPr>
        <xdr:cNvPr id="388" name="フローチャート : 判断 387"/>
        <xdr:cNvSpPr/>
      </xdr:nvSpPr>
      <xdr:spPr>
        <a:xfrm>
          <a:off x="15430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9" name="テキスト ボックス 3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0" name="テキスト ボックス 3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1" name="テキスト ボックス 3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2" name="テキスト ボックス 3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3" name="テキスト ボックス 3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58928</xdr:rowOff>
    </xdr:from>
    <xdr:to>
      <xdr:col>22</xdr:col>
      <xdr:colOff>415925</xdr:colOff>
      <xdr:row>57</xdr:row>
      <xdr:rowOff>160528</xdr:rowOff>
    </xdr:to>
    <xdr:sp macro="" textlink="">
      <xdr:nvSpPr>
        <xdr:cNvPr id="394" name="円/楕円 393"/>
        <xdr:cNvSpPr/>
      </xdr:nvSpPr>
      <xdr:spPr>
        <a:xfrm>
          <a:off x="15430500" y="983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14495</xdr:rowOff>
    </xdr:from>
    <xdr:ext cx="405111" cy="259045"/>
    <xdr:sp macro="" textlink="">
      <xdr:nvSpPr>
        <xdr:cNvPr id="395" name="n_1aveValue【学校施設】&#10;有形固定資産減価償却率"/>
        <xdr:cNvSpPr txBox="1"/>
      </xdr:nvSpPr>
      <xdr:spPr>
        <a:xfrm>
          <a:off x="15266043"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5605</xdr:rowOff>
    </xdr:from>
    <xdr:ext cx="405111" cy="259045"/>
    <xdr:sp macro="" textlink="">
      <xdr:nvSpPr>
        <xdr:cNvPr id="396" name="n_1mainValue【学校施設】&#10;有形固定資産減価償却率"/>
        <xdr:cNvSpPr txBox="1"/>
      </xdr:nvSpPr>
      <xdr:spPr>
        <a:xfrm>
          <a:off x="15266043" y="960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7" name="正方形/長方形 3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8" name="正方形/長方形 3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9" name="正方形/長方形 3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0" name="正方形/長方形 3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1" name="正方形/長方形 4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2" name="正方形/長方形 4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3" name="正方形/長方形 4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4" name="正方形/長方形 4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5" name="テキスト ボックス 4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6" name="直線コネクタ 4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7" name="直線コネクタ 40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8" name="テキスト ボックス 40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9" name="直線コネクタ 40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0" name="テキスト ボックス 40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1" name="直線コネクタ 41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2" name="テキスト ボックス 41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3" name="直線コネクタ 41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4" name="テキスト ボックス 41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5" name="直線コネクタ 41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6" name="テキスト ボックス 41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7" name="直線コネクタ 4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8" name="テキスト ボックス 41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20" name="直線コネクタ 419"/>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21"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22" name="直線コネクタ 421"/>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23"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24" name="直線コネクタ 423"/>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25"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26" name="フローチャート : 判断 425"/>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141795</xdr:rowOff>
    </xdr:from>
    <xdr:to>
      <xdr:col>31</xdr:col>
      <xdr:colOff>85725</xdr:colOff>
      <xdr:row>62</xdr:row>
      <xdr:rowOff>71945</xdr:rowOff>
    </xdr:to>
    <xdr:sp macro="" textlink="">
      <xdr:nvSpPr>
        <xdr:cNvPr id="427" name="フローチャート : 判断 426"/>
        <xdr:cNvSpPr/>
      </xdr:nvSpPr>
      <xdr:spPr>
        <a:xfrm>
          <a:off x="21272500" y="1060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8" name="テキスト ボックス 4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9" name="テキスト ボックス 4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0" name="テキスト ボックス 4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1" name="テキスト ボックス 4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2" name="テキスト ボックス 4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2159</xdr:rowOff>
    </xdr:from>
    <xdr:to>
      <xdr:col>31</xdr:col>
      <xdr:colOff>85725</xdr:colOff>
      <xdr:row>62</xdr:row>
      <xdr:rowOff>103759</xdr:rowOff>
    </xdr:to>
    <xdr:sp macro="" textlink="">
      <xdr:nvSpPr>
        <xdr:cNvPr id="433" name="円/楕円 432"/>
        <xdr:cNvSpPr/>
      </xdr:nvSpPr>
      <xdr:spPr>
        <a:xfrm>
          <a:off x="21272500" y="1063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88472</xdr:rowOff>
    </xdr:from>
    <xdr:ext cx="469744" cy="259045"/>
    <xdr:sp macro="" textlink="">
      <xdr:nvSpPr>
        <xdr:cNvPr id="434" name="n_1aveValue【学校施設】&#10;一人当たり面積"/>
        <xdr:cNvSpPr txBox="1"/>
      </xdr:nvSpPr>
      <xdr:spPr>
        <a:xfrm>
          <a:off x="21075727" y="1037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2.089</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94886</xdr:rowOff>
    </xdr:from>
    <xdr:ext cx="469744" cy="259045"/>
    <xdr:sp macro="" textlink="">
      <xdr:nvSpPr>
        <xdr:cNvPr id="435" name="n_1mainValue【学校施設】&#10;一人当たり面積"/>
        <xdr:cNvSpPr txBox="1"/>
      </xdr:nvSpPr>
      <xdr:spPr>
        <a:xfrm>
          <a:off x="21075727" y="1072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6" name="正方形/長方形 4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7" name="正方形/長方形 4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8" name="正方形/長方形 4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9" name="正方形/長方形 4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0" name="正方形/長方形 4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1" name="正方形/長方形 4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2" name="正方形/長方形 4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3" name="正方形/長方形 4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4" name="テキスト ボックス 4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5" name="直線コネクタ 4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6" name="テキスト ボックス 44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7" name="直線コネクタ 44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8" name="テキスト ボックス 44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9" name="直線コネクタ 44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0" name="テキスト ボックス 44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1" name="直線コネクタ 45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2" name="テキスト ボックス 45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3" name="直線コネクタ 45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4" name="テキスト ボックス 45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5" name="直線コネクタ 45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6" name="テキスト ボックス 45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7" name="直線コネクタ 4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8" name="テキスト ボックス 4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460" name="直線コネクタ 459"/>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461"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462" name="直線コネクタ 461"/>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63"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4" name="直線コネクタ 46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47641</xdr:rowOff>
    </xdr:from>
    <xdr:ext cx="405111" cy="259045"/>
    <xdr:sp macro="" textlink="">
      <xdr:nvSpPr>
        <xdr:cNvPr id="465" name="【児童館】&#10;有形固定資産減価償却率平均値テキスト"/>
        <xdr:cNvSpPr txBox="1"/>
      </xdr:nvSpPr>
      <xdr:spPr>
        <a:xfrm>
          <a:off x="164084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466" name="フローチャート : 判断 465"/>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170180</xdr:rowOff>
    </xdr:from>
    <xdr:to>
      <xdr:col>22</xdr:col>
      <xdr:colOff>415925</xdr:colOff>
      <xdr:row>82</xdr:row>
      <xdr:rowOff>100330</xdr:rowOff>
    </xdr:to>
    <xdr:sp macro="" textlink="">
      <xdr:nvSpPr>
        <xdr:cNvPr id="467" name="フローチャート : 判断 466"/>
        <xdr:cNvSpPr/>
      </xdr:nvSpPr>
      <xdr:spPr>
        <a:xfrm>
          <a:off x="15430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8" name="テキスト ボックス 46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9" name="テキスト ボックス 46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0" name="テキスト ボックス 46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1" name="テキスト ボックス 47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2" name="テキスト ボックス 47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71120</xdr:rowOff>
    </xdr:from>
    <xdr:to>
      <xdr:col>22</xdr:col>
      <xdr:colOff>415925</xdr:colOff>
      <xdr:row>84</xdr:row>
      <xdr:rowOff>1270</xdr:rowOff>
    </xdr:to>
    <xdr:sp macro="" textlink="">
      <xdr:nvSpPr>
        <xdr:cNvPr id="473" name="円/楕円 472"/>
        <xdr:cNvSpPr/>
      </xdr:nvSpPr>
      <xdr:spPr>
        <a:xfrm>
          <a:off x="15430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116857</xdr:rowOff>
    </xdr:from>
    <xdr:ext cx="405111" cy="259045"/>
    <xdr:sp macro="" textlink="">
      <xdr:nvSpPr>
        <xdr:cNvPr id="474" name="n_1aveValue【児童館】&#10;有形固定資産減価償却率"/>
        <xdr:cNvSpPr txBox="1"/>
      </xdr:nvSpPr>
      <xdr:spPr>
        <a:xfrm>
          <a:off x="15266043"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22</xdr:col>
      <xdr:colOff>149868</xdr:colOff>
      <xdr:row>83</xdr:row>
      <xdr:rowOff>163847</xdr:rowOff>
    </xdr:from>
    <xdr:ext cx="405111" cy="259045"/>
    <xdr:sp macro="" textlink="">
      <xdr:nvSpPr>
        <xdr:cNvPr id="475" name="n_1mainValue【児童館】&#10;有形固定資産減価償却率"/>
        <xdr:cNvSpPr txBox="1"/>
      </xdr:nvSpPr>
      <xdr:spPr>
        <a:xfrm>
          <a:off x="15266043"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6" name="正方形/長方形 4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7" name="正方形/長方形 4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8" name="正方形/長方形 4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9" name="正方形/長方形 4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0" name="正方形/長方形 4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1" name="正方形/長方形 4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2" name="正方形/長方形 4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3" name="正方形/長方形 4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4" name="テキスト ボックス 4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5" name="直線コネクタ 4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6" name="直線コネクタ 4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7" name="テキスト ボックス 4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88" name="直線コネクタ 4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89" name="テキスト ボックス 4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0" name="直線コネクタ 4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91" name="テキスト ボックス 4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92" name="直線コネクタ 4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93" name="テキスト ボックス 4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4" name="直線コネクタ 4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5" name="テキスト ボックス 4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497" name="直線コネクタ 496"/>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498"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499" name="直線コネクタ 498"/>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00"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01" name="直線コネクタ 500"/>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502"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03" name="フローチャート : 判断 502"/>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04" name="フローチャート : 判断 503"/>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5" name="テキスト ボックス 5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6" name="テキスト ボックス 5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7" name="テキスト ボックス 5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8" name="テキスト ボックス 5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9" name="テキスト ボックス 5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79</xdr:row>
      <xdr:rowOff>158750</xdr:rowOff>
    </xdr:from>
    <xdr:to>
      <xdr:col>31</xdr:col>
      <xdr:colOff>85725</xdr:colOff>
      <xdr:row>80</xdr:row>
      <xdr:rowOff>88900</xdr:rowOff>
    </xdr:to>
    <xdr:sp macro="" textlink="">
      <xdr:nvSpPr>
        <xdr:cNvPr id="510" name="円/楕円 509"/>
        <xdr:cNvSpPr/>
      </xdr:nvSpPr>
      <xdr:spPr>
        <a:xfrm>
          <a:off x="2127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68597</xdr:rowOff>
    </xdr:from>
    <xdr:ext cx="469744" cy="259045"/>
    <xdr:sp macro="" textlink="">
      <xdr:nvSpPr>
        <xdr:cNvPr id="511" name="n_1aveValue【児童館】&#10;一人当たり面積"/>
        <xdr:cNvSpPr txBox="1"/>
      </xdr:nvSpPr>
      <xdr:spPr>
        <a:xfrm>
          <a:off x="210757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78</xdr:row>
      <xdr:rowOff>105427</xdr:rowOff>
    </xdr:from>
    <xdr:ext cx="469744" cy="259045"/>
    <xdr:sp macro="" textlink="">
      <xdr:nvSpPr>
        <xdr:cNvPr id="512" name="n_1mainValue【児童館】&#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3" name="正方形/長方形 5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4" name="正方形/長方形 5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5" name="正方形/長方形 5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6" name="正方形/長方形 5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7" name="正方形/長方形 5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8" name="正方形/長方形 5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9" name="正方形/長方形 5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0" name="正方形/長方形 5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1" name="テキスト ボックス 5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2" name="直線コネクタ 5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3" name="テキスト ボックス 52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24" name="直線コネクタ 52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25" name="テキスト ボックス 52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6" name="直線コネクタ 52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7" name="テキスト ボックス 52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8" name="直線コネクタ 52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29" name="テキスト ボックス 52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0" name="直線コネクタ 52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1" name="テキスト ボックス 53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2" name="直線コネクタ 53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3" name="テキスト ボックス 53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4" name="直線コネクタ 53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35" name="テキスト ボックス 534"/>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39" name="直線コネクタ 538"/>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40"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41" name="直線コネクタ 540"/>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42"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43" name="直線コネクタ 542"/>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544"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45" name="フローチャート : 判断 544"/>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72752</xdr:rowOff>
    </xdr:from>
    <xdr:to>
      <xdr:col>22</xdr:col>
      <xdr:colOff>415925</xdr:colOff>
      <xdr:row>106</xdr:row>
      <xdr:rowOff>2902</xdr:rowOff>
    </xdr:to>
    <xdr:sp macro="" textlink="">
      <xdr:nvSpPr>
        <xdr:cNvPr id="546" name="フローチャート : 判断 545"/>
        <xdr:cNvSpPr/>
      </xdr:nvSpPr>
      <xdr:spPr>
        <a:xfrm>
          <a:off x="15430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7" name="テキスト ボックス 5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8" name="テキスト ボックス 5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9" name="テキスト ボックス 5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0" name="テキスト ボックス 5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1" name="テキスト ボックス 5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38463</xdr:rowOff>
    </xdr:from>
    <xdr:to>
      <xdr:col>22</xdr:col>
      <xdr:colOff>415925</xdr:colOff>
      <xdr:row>106</xdr:row>
      <xdr:rowOff>140063</xdr:rowOff>
    </xdr:to>
    <xdr:sp macro="" textlink="">
      <xdr:nvSpPr>
        <xdr:cNvPr id="552" name="円/楕円 551"/>
        <xdr:cNvSpPr/>
      </xdr:nvSpPr>
      <xdr:spPr>
        <a:xfrm>
          <a:off x="15430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19429</xdr:rowOff>
    </xdr:from>
    <xdr:ext cx="405111" cy="259045"/>
    <xdr:sp macro="" textlink="">
      <xdr:nvSpPr>
        <xdr:cNvPr id="553" name="n_1aveValue【公民館】&#10;有形固定資産減価償却率"/>
        <xdr:cNvSpPr txBox="1"/>
      </xdr:nvSpPr>
      <xdr:spPr>
        <a:xfrm>
          <a:off x="15266043"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131190</xdr:rowOff>
    </xdr:from>
    <xdr:ext cx="405111" cy="259045"/>
    <xdr:sp macro="" textlink="">
      <xdr:nvSpPr>
        <xdr:cNvPr id="554" name="n_1mainValue【公民館】&#10;有形固定資産減価償却率"/>
        <xdr:cNvSpPr txBox="1"/>
      </xdr:nvSpPr>
      <xdr:spPr>
        <a:xfrm>
          <a:off x="15266043"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5" name="直線コネクタ 5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6" name="テキスト ボックス 5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7" name="直線コネクタ 5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8" name="テキスト ボックス 5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9" name="直線コネクタ 5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70" name="テキスト ボックス 5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1" name="直線コネクタ 5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2" name="テキスト ボックス 5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3" name="直線コネクタ 5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4" name="テキスト ボックス 5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576" name="直線コネクタ 575"/>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577"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578" name="直線コネクタ 577"/>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579"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580" name="直線コネクタ 579"/>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581"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582" name="フローチャート : 判断 581"/>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32258</xdr:rowOff>
    </xdr:from>
    <xdr:to>
      <xdr:col>31</xdr:col>
      <xdr:colOff>85725</xdr:colOff>
      <xdr:row>105</xdr:row>
      <xdr:rowOff>133858</xdr:rowOff>
    </xdr:to>
    <xdr:sp macro="" textlink="">
      <xdr:nvSpPr>
        <xdr:cNvPr id="583" name="フローチャート : 判断 582"/>
        <xdr:cNvSpPr/>
      </xdr:nvSpPr>
      <xdr:spPr>
        <a:xfrm>
          <a:off x="21272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4" name="テキスト ボックス 5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5" name="テキスト ボックス 5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6" name="テキスト ボックス 5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7" name="テキスト ボックス 5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8" name="テキスト ボックス 5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103124</xdr:rowOff>
    </xdr:from>
    <xdr:to>
      <xdr:col>31</xdr:col>
      <xdr:colOff>85725</xdr:colOff>
      <xdr:row>105</xdr:row>
      <xdr:rowOff>33274</xdr:rowOff>
    </xdr:to>
    <xdr:sp macro="" textlink="">
      <xdr:nvSpPr>
        <xdr:cNvPr id="589" name="円/楕円 588"/>
        <xdr:cNvSpPr/>
      </xdr:nvSpPr>
      <xdr:spPr>
        <a:xfrm>
          <a:off x="212725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124985</xdr:rowOff>
    </xdr:from>
    <xdr:ext cx="469744" cy="259045"/>
    <xdr:sp macro="" textlink="">
      <xdr:nvSpPr>
        <xdr:cNvPr id="590" name="n_1aveValue【公民館】&#10;一人当たり面積"/>
        <xdr:cNvSpPr txBox="1"/>
      </xdr:nvSpPr>
      <xdr:spPr>
        <a:xfrm>
          <a:off x="210757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0.222</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49801</xdr:rowOff>
    </xdr:from>
    <xdr:ext cx="469744" cy="259045"/>
    <xdr:sp macro="" textlink="">
      <xdr:nvSpPr>
        <xdr:cNvPr id="591" name="n_1mainValue【公民館】&#10;一人当たり面積"/>
        <xdr:cNvSpPr txBox="1"/>
      </xdr:nvSpPr>
      <xdr:spPr>
        <a:xfrm>
          <a:off x="210757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2" name="正方形/長方形 5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3" name="正方形/長方形 5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4" name="テキスト ボックス 5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年度の比率は、固定資産台帳が整備中であったため、分析不可であるが、</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年度の主な施設類型別でみると、道路の有形固定資産減価償却率は、</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83.9</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と類似団体平均値、山梨県平均値を大きく上回っている、古くから存在する道路が多く、改修についても、年次ごと小規模な改修となっていることから、比率が高い状況にあると考えられる。道路については、市民生活に密着したインフラ資産であるため効果的な長寿命化を図っていく必要がある。同じくインフラ資産である、橋りょう・トンネルでは、減価償却率が</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57.0</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％と類似団体平均値より</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ポイント下回っている。人口一人当たりの資産額は、</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411</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千円と類似団体平均より</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139</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千円多いことから、老朽化が著しい状況ではないが、保有資産が多いため、橋りょう長寿命化計画をもとに点検等を実施し、計画的な改修を実施していく必要がある。上記の事業資産（施設）のうち有形固定資産減価償却率が高いものは、保育所等、学校施設で、保育所等が</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87.9</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％、学校施設が</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67.7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と類似団体平均値を大きく上回っている。人口一人当たりの面積では、両分類とも類似団体平均値を下回っていることから、平均より老朽化している結果となった。従来からの施設を活用し小規模修繕を施す中で事業実施していることが、比率の高い要因として考えられる。一方、類似団体平均値より低い施設は、公営住宅（</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49.3</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％）、児童館（</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46.6</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％）、公民館（</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54.1</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％）と、保有量の約半分程度の償却となっている。一人当たりの面積では、児童館のみ平均より多くの資産を有する結果となったが、他の施設は、ほぼ平均的な保有量となっている。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山梨県甲州市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32,886
32,698
264.11
18,113,393
17,513,022
534,510
10,170,562
24,497,666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134.7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xdr:rowOff>
    </xdr:from>
    <xdr:to>
      <xdr:col>5</xdr:col>
      <xdr:colOff>409575</xdr:colOff>
      <xdr:row>38</xdr:row>
      <xdr:rowOff>102507</xdr:rowOff>
    </xdr:to>
    <xdr:sp macro="" textlink="">
      <xdr:nvSpPr>
        <xdr:cNvPr id="65" name="フローチャート : 判断 64"/>
        <xdr:cNvSpPr/>
      </xdr:nvSpPr>
      <xdr:spPr>
        <a:xfrm>
          <a:off x="3746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119034</xdr:rowOff>
    </xdr:from>
    <xdr:ext cx="405111" cy="259045"/>
    <xdr:sp macro="" textlink="">
      <xdr:nvSpPr>
        <xdr:cNvPr id="66" name="n_1aveValue【図書館】&#10;有形固定資産減価償却率"/>
        <xdr:cNvSpPr txBox="1"/>
      </xdr:nvSpPr>
      <xdr:spPr>
        <a:xfrm>
          <a:off x="3582043"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107043</xdr:rowOff>
    </xdr:from>
    <xdr:to>
      <xdr:col>5</xdr:col>
      <xdr:colOff>409575</xdr:colOff>
      <xdr:row>39</xdr:row>
      <xdr:rowOff>37193</xdr:rowOff>
    </xdr:to>
    <xdr:sp macro="" textlink="">
      <xdr:nvSpPr>
        <xdr:cNvPr id="72" name="円/楕円 71"/>
        <xdr:cNvSpPr/>
      </xdr:nvSpPr>
      <xdr:spPr>
        <a:xfrm>
          <a:off x="3746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28320</xdr:rowOff>
    </xdr:from>
    <xdr:ext cx="405111" cy="259045"/>
    <xdr:sp macro="" textlink="">
      <xdr:nvSpPr>
        <xdr:cNvPr id="73" name="n_1mainValue【図書館】&#10;有形固定資産減価償却率"/>
        <xdr:cNvSpPr txBox="1"/>
      </xdr:nvSpPr>
      <xdr:spPr>
        <a:xfrm>
          <a:off x="3582043"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158750</xdr:rowOff>
    </xdr:from>
    <xdr:to>
      <xdr:col>14</xdr:col>
      <xdr:colOff>79375</xdr:colOff>
      <xdr:row>38</xdr:row>
      <xdr:rowOff>88900</xdr:rowOff>
    </xdr:to>
    <xdr:sp macro="" textlink="">
      <xdr:nvSpPr>
        <xdr:cNvPr id="105" name="フローチャート : 判断 104"/>
        <xdr:cNvSpPr/>
      </xdr:nvSpPr>
      <xdr:spPr>
        <a:xfrm>
          <a:off x="958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105427</xdr:rowOff>
    </xdr:from>
    <xdr:ext cx="469744" cy="259045"/>
    <xdr:sp macro="" textlink="">
      <xdr:nvSpPr>
        <xdr:cNvPr id="106" name="n_1aveValue【図書館】&#10;一人当たり面積"/>
        <xdr:cNvSpPr txBox="1"/>
      </xdr:nvSpPr>
      <xdr:spPr>
        <a:xfrm>
          <a:off x="93917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44450</xdr:rowOff>
    </xdr:from>
    <xdr:to>
      <xdr:col>14</xdr:col>
      <xdr:colOff>79375</xdr:colOff>
      <xdr:row>40</xdr:row>
      <xdr:rowOff>146050</xdr:rowOff>
    </xdr:to>
    <xdr:sp macro="" textlink="">
      <xdr:nvSpPr>
        <xdr:cNvPr id="112" name="円/楕円 111"/>
        <xdr:cNvSpPr/>
      </xdr:nvSpPr>
      <xdr:spPr>
        <a:xfrm>
          <a:off x="9588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137177</xdr:rowOff>
    </xdr:from>
    <xdr:ext cx="469744" cy="259045"/>
    <xdr:sp macro="" textlink="">
      <xdr:nvSpPr>
        <xdr:cNvPr id="113" name="n_1mainValue【図書館】&#10;一人当たり面積"/>
        <xdr:cNvSpPr txBox="1"/>
      </xdr:nvSpPr>
      <xdr:spPr>
        <a:xfrm>
          <a:off x="93917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8" name="直線コネクタ 137"/>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9"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0" name="直線コネクタ 139"/>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1"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3"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4" name="フローチャート : 判断 143"/>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73025</xdr:rowOff>
    </xdr:from>
    <xdr:to>
      <xdr:col>5</xdr:col>
      <xdr:colOff>409575</xdr:colOff>
      <xdr:row>60</xdr:row>
      <xdr:rowOff>3175</xdr:rowOff>
    </xdr:to>
    <xdr:sp macro="" textlink="">
      <xdr:nvSpPr>
        <xdr:cNvPr id="145" name="フローチャート : 判断 144"/>
        <xdr:cNvSpPr/>
      </xdr:nvSpPr>
      <xdr:spPr>
        <a:xfrm>
          <a:off x="3746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19702</xdr:rowOff>
    </xdr:from>
    <xdr:ext cx="405111" cy="259045"/>
    <xdr:sp macro="" textlink="">
      <xdr:nvSpPr>
        <xdr:cNvPr id="146" name="n_1aveValue【体育館・プール】&#10;有形固定資産減価償却率"/>
        <xdr:cNvSpPr txBox="1"/>
      </xdr:nvSpPr>
      <xdr:spPr>
        <a:xfrm>
          <a:off x="3582043"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82550</xdr:rowOff>
    </xdr:from>
    <xdr:to>
      <xdr:col>5</xdr:col>
      <xdr:colOff>409575</xdr:colOff>
      <xdr:row>60</xdr:row>
      <xdr:rowOff>12700</xdr:rowOff>
    </xdr:to>
    <xdr:sp macro="" textlink="">
      <xdr:nvSpPr>
        <xdr:cNvPr id="152" name="円/楕円 151"/>
        <xdr:cNvSpPr/>
      </xdr:nvSpPr>
      <xdr:spPr>
        <a:xfrm>
          <a:off x="3746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3827</xdr:rowOff>
    </xdr:from>
    <xdr:ext cx="405111" cy="259045"/>
    <xdr:sp macro="" textlink="">
      <xdr:nvSpPr>
        <xdr:cNvPr id="153" name="n_1mainValue【体育館・プール】&#10;有形固定資産減価償却率"/>
        <xdr:cNvSpPr txBox="1"/>
      </xdr:nvSpPr>
      <xdr:spPr>
        <a:xfrm>
          <a:off x="3582043"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7" name="直線コネクタ 176"/>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8"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9" name="直線コネクタ 178"/>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0"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1" name="直線コネクタ 180"/>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2"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3" name="フローチャート : 判断 182"/>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97790</xdr:rowOff>
    </xdr:from>
    <xdr:to>
      <xdr:col>14</xdr:col>
      <xdr:colOff>79375</xdr:colOff>
      <xdr:row>61</xdr:row>
      <xdr:rowOff>27940</xdr:rowOff>
    </xdr:to>
    <xdr:sp macro="" textlink="">
      <xdr:nvSpPr>
        <xdr:cNvPr id="184" name="フローチャート : 判断 183"/>
        <xdr:cNvSpPr/>
      </xdr:nvSpPr>
      <xdr:spPr>
        <a:xfrm>
          <a:off x="958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19067</xdr:rowOff>
    </xdr:from>
    <xdr:ext cx="469744" cy="259045"/>
    <xdr:sp macro="" textlink="">
      <xdr:nvSpPr>
        <xdr:cNvPr id="185" name="n_1aveValue【体育館・プール】&#10;一人当たり面積"/>
        <xdr:cNvSpPr txBox="1"/>
      </xdr:nvSpPr>
      <xdr:spPr>
        <a:xfrm>
          <a:off x="93917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141605</xdr:rowOff>
    </xdr:from>
    <xdr:to>
      <xdr:col>14</xdr:col>
      <xdr:colOff>79375</xdr:colOff>
      <xdr:row>60</xdr:row>
      <xdr:rowOff>71755</xdr:rowOff>
    </xdr:to>
    <xdr:sp macro="" textlink="">
      <xdr:nvSpPr>
        <xdr:cNvPr id="191" name="円/楕円 190"/>
        <xdr:cNvSpPr/>
      </xdr:nvSpPr>
      <xdr:spPr>
        <a:xfrm>
          <a:off x="9588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88282</xdr:rowOff>
    </xdr:from>
    <xdr:ext cx="469744" cy="259045"/>
    <xdr:sp macro="" textlink="">
      <xdr:nvSpPr>
        <xdr:cNvPr id="192" name="n_1mainValue【体育館・プール】&#10;一人当たり面積"/>
        <xdr:cNvSpPr txBox="1"/>
      </xdr:nvSpPr>
      <xdr:spPr>
        <a:xfrm>
          <a:off x="9391727" y="1003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3" name="テキスト ボックス 20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4" name="直線コネクタ 20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5" name="テキスト ボックス 20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6" name="直線コネクタ 20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7" name="テキスト ボックス 20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8" name="直線コネクタ 20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9" name="テキスト ボックス 20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0" name="直線コネクタ 20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1" name="テキスト ボックス 21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152400</xdr:rowOff>
    </xdr:from>
    <xdr:to>
      <xdr:col>6</xdr:col>
      <xdr:colOff>510540</xdr:colOff>
      <xdr:row>83</xdr:row>
      <xdr:rowOff>63246</xdr:rowOff>
    </xdr:to>
    <xdr:cxnSp macro="">
      <xdr:nvCxnSpPr>
        <xdr:cNvPr id="215" name="直線コネクタ 214"/>
        <xdr:cNvCxnSpPr/>
      </xdr:nvCxnSpPr>
      <xdr:spPr>
        <a:xfrm flipV="1">
          <a:off x="4634865" y="13354050"/>
          <a:ext cx="0" cy="939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67073</xdr:rowOff>
    </xdr:from>
    <xdr:ext cx="405111" cy="259045"/>
    <xdr:sp macro="" textlink="">
      <xdr:nvSpPr>
        <xdr:cNvPr id="216" name="【福祉施設】&#10;有形固定資産減価償却率最小値テキスト"/>
        <xdr:cNvSpPr txBox="1"/>
      </xdr:nvSpPr>
      <xdr:spPr>
        <a:xfrm>
          <a:off x="4724400" y="14297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83</xdr:row>
      <xdr:rowOff>63246</xdr:rowOff>
    </xdr:from>
    <xdr:to>
      <xdr:col>6</xdr:col>
      <xdr:colOff>600075</xdr:colOff>
      <xdr:row>83</xdr:row>
      <xdr:rowOff>63246</xdr:rowOff>
    </xdr:to>
    <xdr:cxnSp macro="">
      <xdr:nvCxnSpPr>
        <xdr:cNvPr id="217" name="直線コネクタ 216"/>
        <xdr:cNvCxnSpPr/>
      </xdr:nvCxnSpPr>
      <xdr:spPr>
        <a:xfrm>
          <a:off x="4546600" y="14293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99077</xdr:rowOff>
    </xdr:from>
    <xdr:ext cx="405111" cy="259045"/>
    <xdr:sp macro="" textlink="">
      <xdr:nvSpPr>
        <xdr:cNvPr id="218" name="【福祉施設】&#10;有形固定資産減価償却率最大値テキスト"/>
        <xdr:cNvSpPr txBox="1"/>
      </xdr:nvSpPr>
      <xdr:spPr>
        <a:xfrm>
          <a:off x="47244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152400</xdr:rowOff>
    </xdr:from>
    <xdr:to>
      <xdr:col>6</xdr:col>
      <xdr:colOff>600075</xdr:colOff>
      <xdr:row>77</xdr:row>
      <xdr:rowOff>152400</xdr:rowOff>
    </xdr:to>
    <xdr:cxnSp macro="">
      <xdr:nvCxnSpPr>
        <xdr:cNvPr id="219" name="直線コネクタ 218"/>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66312</xdr:rowOff>
    </xdr:from>
    <xdr:ext cx="405111" cy="259045"/>
    <xdr:sp macro="" textlink="">
      <xdr:nvSpPr>
        <xdr:cNvPr id="220" name="【福祉施設】&#10;有形固定資産減価償却率平均値テキスト"/>
        <xdr:cNvSpPr txBox="1"/>
      </xdr:nvSpPr>
      <xdr:spPr>
        <a:xfrm>
          <a:off x="4724400"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87885</xdr:rowOff>
    </xdr:from>
    <xdr:to>
      <xdr:col>6</xdr:col>
      <xdr:colOff>561975</xdr:colOff>
      <xdr:row>82</xdr:row>
      <xdr:rowOff>18035</xdr:rowOff>
    </xdr:to>
    <xdr:sp macro="" textlink="">
      <xdr:nvSpPr>
        <xdr:cNvPr id="221" name="フローチャート : 判断 220"/>
        <xdr:cNvSpPr/>
      </xdr:nvSpPr>
      <xdr:spPr>
        <a:xfrm>
          <a:off x="4584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126746</xdr:rowOff>
    </xdr:from>
    <xdr:to>
      <xdr:col>5</xdr:col>
      <xdr:colOff>409575</xdr:colOff>
      <xdr:row>82</xdr:row>
      <xdr:rowOff>56896</xdr:rowOff>
    </xdr:to>
    <xdr:sp macro="" textlink="">
      <xdr:nvSpPr>
        <xdr:cNvPr id="222" name="フローチャート : 判断 221"/>
        <xdr:cNvSpPr/>
      </xdr:nvSpPr>
      <xdr:spPr>
        <a:xfrm>
          <a:off x="3746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73423</xdr:rowOff>
    </xdr:from>
    <xdr:ext cx="405111" cy="259045"/>
    <xdr:sp macro="" textlink="">
      <xdr:nvSpPr>
        <xdr:cNvPr id="223" name="n_1aveValue【福祉施設】&#10;有形固定資産減価償却率"/>
        <xdr:cNvSpPr txBox="1"/>
      </xdr:nvSpPr>
      <xdr:spPr>
        <a:xfrm>
          <a:off x="3582043"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4" name="テキスト ボックス 22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23876</xdr:rowOff>
    </xdr:from>
    <xdr:to>
      <xdr:col>5</xdr:col>
      <xdr:colOff>409575</xdr:colOff>
      <xdr:row>85</xdr:row>
      <xdr:rowOff>125476</xdr:rowOff>
    </xdr:to>
    <xdr:sp macro="" textlink="">
      <xdr:nvSpPr>
        <xdr:cNvPr id="229" name="円/楕円 228"/>
        <xdr:cNvSpPr/>
      </xdr:nvSpPr>
      <xdr:spPr>
        <a:xfrm>
          <a:off x="37465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116603</xdr:rowOff>
    </xdr:from>
    <xdr:ext cx="405111" cy="259045"/>
    <xdr:sp macro="" textlink="">
      <xdr:nvSpPr>
        <xdr:cNvPr id="230" name="n_1mainValue【福祉施設】&#10;有形固定資産減価償却率"/>
        <xdr:cNvSpPr txBox="1"/>
      </xdr:nvSpPr>
      <xdr:spPr>
        <a:xfrm>
          <a:off x="3582043" y="1468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1" name="直線コネクタ 24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2" name="テキスト ボックス 24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3" name="直線コネクタ 24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4" name="テキスト ボックス 24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5" name="直線コネクタ 24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6" name="テキスト ボックス 24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7" name="直線コネクタ 24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8" name="テキスト ボックス 24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9" name="直線コネクタ 24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0" name="テキスト ボックス 24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1" name="直線コネクタ 25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2" name="テキスト ボックス 25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56" name="直線コネクタ 255"/>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57"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58" name="直線コネクタ 257"/>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59"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0" name="直線コネクタ 259"/>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61"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62" name="フローチャート : 判断 261"/>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148952</xdr:rowOff>
    </xdr:from>
    <xdr:to>
      <xdr:col>14</xdr:col>
      <xdr:colOff>79375</xdr:colOff>
      <xdr:row>84</xdr:row>
      <xdr:rowOff>79102</xdr:rowOff>
    </xdr:to>
    <xdr:sp macro="" textlink="">
      <xdr:nvSpPr>
        <xdr:cNvPr id="263" name="フローチャート : 判断 262"/>
        <xdr:cNvSpPr/>
      </xdr:nvSpPr>
      <xdr:spPr>
        <a:xfrm>
          <a:off x="9588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95629</xdr:rowOff>
    </xdr:from>
    <xdr:ext cx="469744" cy="259045"/>
    <xdr:sp macro="" textlink="">
      <xdr:nvSpPr>
        <xdr:cNvPr id="264" name="n_1aveValue【福祉施設】&#10;一人当たり面積"/>
        <xdr:cNvSpPr txBox="1"/>
      </xdr:nvSpPr>
      <xdr:spPr>
        <a:xfrm>
          <a:off x="9391727" y="1415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5" name="テキスト ボックス 26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6" name="テキスト ボックス 26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7" name="テキスト ボックス 26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8" name="テキスト ボックス 26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9" name="テキスト ボックス 26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41184</xdr:rowOff>
    </xdr:from>
    <xdr:to>
      <xdr:col>14</xdr:col>
      <xdr:colOff>79375</xdr:colOff>
      <xdr:row>85</xdr:row>
      <xdr:rowOff>142784</xdr:rowOff>
    </xdr:to>
    <xdr:sp macro="" textlink="">
      <xdr:nvSpPr>
        <xdr:cNvPr id="270" name="円/楕円 269"/>
        <xdr:cNvSpPr/>
      </xdr:nvSpPr>
      <xdr:spPr>
        <a:xfrm>
          <a:off x="9588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133911</xdr:rowOff>
    </xdr:from>
    <xdr:ext cx="469744" cy="259045"/>
    <xdr:sp macro="" textlink="">
      <xdr:nvSpPr>
        <xdr:cNvPr id="271" name="n_1mainValue【福祉施設】&#10;一人当たり面積"/>
        <xdr:cNvSpPr txBox="1"/>
      </xdr:nvSpPr>
      <xdr:spPr>
        <a:xfrm>
          <a:off x="9391727" y="1470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2" name="正方形/長方形 2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3" name="正方形/長方形 2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4" name="正方形/長方形 2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5" name="正方形/長方形 2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6" name="正方形/長方形 2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7" name="正方形/長方形 2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8" name="正方形/長方形 2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9" name="正方形/長方形 2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0" name="テキスト ボックス 2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1" name="直線コネクタ 2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82" name="直線コネクタ 2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83" name="テキスト ボックス 28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4" name="直線コネクタ 2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5" name="テキスト ボックス 2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6" name="直線コネクタ 2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7" name="テキスト ボックス 2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88" name="直線コネクタ 2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89" name="テキスト ボックス 2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0" name="直線コネクタ 2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1" name="テキスト ボックス 2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2" name="直線コネクタ 2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3" name="テキスト ボックス 29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4" name="直線コネクタ 2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5" name="テキスト ボックス 29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97" name="直線コネクタ 296"/>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298"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299" name="直線コネクタ 298"/>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00"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01" name="直線コネクタ 300"/>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02"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03" name="フローチャート : 判断 302"/>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49893</xdr:rowOff>
    </xdr:from>
    <xdr:to>
      <xdr:col>5</xdr:col>
      <xdr:colOff>409575</xdr:colOff>
      <xdr:row>104</xdr:row>
      <xdr:rowOff>151493</xdr:rowOff>
    </xdr:to>
    <xdr:sp macro="" textlink="">
      <xdr:nvSpPr>
        <xdr:cNvPr id="304" name="フローチャート : 判断 303"/>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168020</xdr:rowOff>
    </xdr:from>
    <xdr:ext cx="405111" cy="259045"/>
    <xdr:sp macro="" textlink="">
      <xdr:nvSpPr>
        <xdr:cNvPr id="305" name="n_1aveValue【市民会館】&#10;有形固定資産減価償却率"/>
        <xdr:cNvSpPr txBox="1"/>
      </xdr:nvSpPr>
      <xdr:spPr>
        <a:xfrm>
          <a:off x="3582043"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6" name="テキスト ボックス 3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7" name="テキスト ボックス 3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8" name="テキスト ボックス 3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9" name="テキスト ボックス 3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0" name="テキスト ボックス 3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31931</xdr:rowOff>
    </xdr:from>
    <xdr:to>
      <xdr:col>5</xdr:col>
      <xdr:colOff>409575</xdr:colOff>
      <xdr:row>105</xdr:row>
      <xdr:rowOff>133531</xdr:rowOff>
    </xdr:to>
    <xdr:sp macro="" textlink="">
      <xdr:nvSpPr>
        <xdr:cNvPr id="311" name="円/楕円 310"/>
        <xdr:cNvSpPr/>
      </xdr:nvSpPr>
      <xdr:spPr>
        <a:xfrm>
          <a:off x="3746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124658</xdr:rowOff>
    </xdr:from>
    <xdr:ext cx="405111" cy="259045"/>
    <xdr:sp macro="" textlink="">
      <xdr:nvSpPr>
        <xdr:cNvPr id="312" name="n_1mainValue【市民会館】&#10;有形固定資産減価償却率"/>
        <xdr:cNvSpPr txBox="1"/>
      </xdr:nvSpPr>
      <xdr:spPr>
        <a:xfrm>
          <a:off x="3582043"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3" name="正方形/長方形 3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4" name="正方形/長方形 3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5" name="正方形/長方形 3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6" name="正方形/長方形 3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7" name="正方形/長方形 3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8" name="正方形/長方形 3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9" name="正方形/長方形 3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0" name="正方形/長方形 3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1" name="テキスト ボックス 3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2" name="直線コネクタ 3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3" name="直線コネクタ 32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4" name="テキスト ボックス 32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5" name="直線コネクタ 32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6" name="テキスト ボックス 32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7" name="直線コネクタ 32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8" name="テキスト ボックス 32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9" name="直線コネクタ 32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0" name="テキスト ボックス 32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1" name="直線コネクタ 33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2" name="テキスト ボックス 33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36" name="直線コネクタ 335"/>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37"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38" name="直線コネクタ 337"/>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39"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40" name="直線コネクタ 339"/>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341"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42" name="フローチャート : 判断 341"/>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88264</xdr:rowOff>
    </xdr:from>
    <xdr:to>
      <xdr:col>14</xdr:col>
      <xdr:colOff>79375</xdr:colOff>
      <xdr:row>107</xdr:row>
      <xdr:rowOff>18414</xdr:rowOff>
    </xdr:to>
    <xdr:sp macro="" textlink="">
      <xdr:nvSpPr>
        <xdr:cNvPr id="343" name="フローチャート : 判断 342"/>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34941</xdr:rowOff>
    </xdr:from>
    <xdr:ext cx="469744" cy="259045"/>
    <xdr:sp macro="" textlink="">
      <xdr:nvSpPr>
        <xdr:cNvPr id="344" name="n_1aveValue【市民会館】&#10;一人当たり面積"/>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118745</xdr:rowOff>
    </xdr:from>
    <xdr:to>
      <xdr:col>14</xdr:col>
      <xdr:colOff>79375</xdr:colOff>
      <xdr:row>107</xdr:row>
      <xdr:rowOff>48895</xdr:rowOff>
    </xdr:to>
    <xdr:sp macro="" textlink="">
      <xdr:nvSpPr>
        <xdr:cNvPr id="350" name="円/楕円 349"/>
        <xdr:cNvSpPr/>
      </xdr:nvSpPr>
      <xdr:spPr>
        <a:xfrm>
          <a:off x="9588500" y="182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40022</xdr:rowOff>
    </xdr:from>
    <xdr:ext cx="469744" cy="259045"/>
    <xdr:sp macro="" textlink="">
      <xdr:nvSpPr>
        <xdr:cNvPr id="351" name="n_1mainValue【市民会館】&#10;一人当たり面積"/>
        <xdr:cNvSpPr txBox="1"/>
      </xdr:nvSpPr>
      <xdr:spPr>
        <a:xfrm>
          <a:off x="9391727" y="1838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0" name="テキスト ボックス 3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1" name="直線コネクタ 3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2" name="テキスト ボックス 36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3" name="直線コネクタ 36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4" name="テキスト ボックス 36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5" name="直線コネクタ 36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6" name="テキスト ボックス 36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7" name="直線コネクタ 36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8" name="テキスト ボックス 36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9" name="直線コネクタ 36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0" name="テキスト ボックス 36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1" name="直線コネクタ 37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2" name="テキスト ボックス 37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3" name="直線コネクタ 3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4" name="テキスト ボックス 37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76" name="直線コネクタ 375"/>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77"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78" name="直線コネクタ 377"/>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79"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80" name="直線コネクタ 379"/>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381" name="【一般廃棄物処理施設】&#10;有形固定資産減価償却率平均値テキスト"/>
        <xdr:cNvSpPr txBox="1"/>
      </xdr:nvSpPr>
      <xdr:spPr>
        <a:xfrm>
          <a:off x="164084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382" name="フローチャート : 判断 381"/>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84455</xdr:rowOff>
    </xdr:from>
    <xdr:to>
      <xdr:col>22</xdr:col>
      <xdr:colOff>415925</xdr:colOff>
      <xdr:row>38</xdr:row>
      <xdr:rowOff>14605</xdr:rowOff>
    </xdr:to>
    <xdr:sp macro="" textlink="">
      <xdr:nvSpPr>
        <xdr:cNvPr id="383" name="フローチャート : 判断 382"/>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31132</xdr:rowOff>
    </xdr:from>
    <xdr:ext cx="405111" cy="259045"/>
    <xdr:sp macro="" textlink="">
      <xdr:nvSpPr>
        <xdr:cNvPr id="384" name="n_1aveValue【一般廃棄物処理施設】&#10;有形固定資産減価償却率"/>
        <xdr:cNvSpPr txBox="1"/>
      </xdr:nvSpPr>
      <xdr:spPr>
        <a:xfrm>
          <a:off x="15266043"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5" name="テキスト ボックス 3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6" name="テキスト ボックス 3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7" name="テキスト ボックス 3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8" name="テキスト ボックス 3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9" name="テキスト ボックス 3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10160</xdr:rowOff>
    </xdr:from>
    <xdr:to>
      <xdr:col>22</xdr:col>
      <xdr:colOff>415925</xdr:colOff>
      <xdr:row>38</xdr:row>
      <xdr:rowOff>111760</xdr:rowOff>
    </xdr:to>
    <xdr:sp macro="" textlink="">
      <xdr:nvSpPr>
        <xdr:cNvPr id="390" name="円/楕円 389"/>
        <xdr:cNvSpPr/>
      </xdr:nvSpPr>
      <xdr:spPr>
        <a:xfrm>
          <a:off x="15430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102887</xdr:rowOff>
    </xdr:from>
    <xdr:ext cx="405111" cy="259045"/>
    <xdr:sp macro="" textlink="">
      <xdr:nvSpPr>
        <xdr:cNvPr id="391" name="n_1mainValue【一般廃棄物処理施設】&#10;有形固定資産減価償却率"/>
        <xdr:cNvSpPr txBox="1"/>
      </xdr:nvSpPr>
      <xdr:spPr>
        <a:xfrm>
          <a:off x="15266043"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2" name="正方形/長方形 3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3" name="正方形/長方形 3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4" name="正方形/長方形 3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5" name="正方形/長方形 3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6" name="正方形/長方形 3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7" name="正方形/長方形 3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8" name="正方形/長方形 3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134,391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9" name="正方形/長方形 3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0" name="テキスト ボックス 3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1" name="直線コネクタ 4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2" name="直線コネクタ 40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03" name="テキスト ボックス 40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4" name="直線コネクタ 40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05" name="テキスト ボックス 40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6" name="直線コネクタ 40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07" name="テキスト ボックス 40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08" name="直線コネクタ 40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09" name="テキスト ボックス 40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0" name="直線コネクタ 4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1" name="テキスト ボックス 41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413" name="直線コネクタ 412"/>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414"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415" name="直線コネクタ 414"/>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416"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417" name="直線コネクタ 416"/>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418" name="【一般廃棄物処理施設】&#10;一人当たり有形固定資産（償却資産）額平均値テキスト"/>
        <xdr:cNvSpPr txBox="1"/>
      </xdr:nvSpPr>
      <xdr:spPr>
        <a:xfrm>
          <a:off x="22250400" y="6854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419" name="フローチャート : 判断 418"/>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129555</xdr:rowOff>
    </xdr:from>
    <xdr:to>
      <xdr:col>31</xdr:col>
      <xdr:colOff>85725</xdr:colOff>
      <xdr:row>41</xdr:row>
      <xdr:rowOff>59705</xdr:rowOff>
    </xdr:to>
    <xdr:sp macro="" textlink="">
      <xdr:nvSpPr>
        <xdr:cNvPr id="420" name="フローチャート : 判断 419"/>
        <xdr:cNvSpPr/>
      </xdr:nvSpPr>
      <xdr:spPr>
        <a:xfrm>
          <a:off x="21272500" y="698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50832</xdr:rowOff>
    </xdr:from>
    <xdr:ext cx="534377" cy="259045"/>
    <xdr:sp macro="" textlink="">
      <xdr:nvSpPr>
        <xdr:cNvPr id="421" name="n_1aveValue【一般廃棄物処理施設】&#10;一人当たり有形固定資産（償却資産）額"/>
        <xdr:cNvSpPr txBox="1"/>
      </xdr:nvSpPr>
      <xdr:spPr>
        <a:xfrm>
          <a:off x="21043411" y="70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54,438</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2" name="テキスト ボックス 4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3" name="テキスト ボックス 4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4" name="テキスト ボックス 4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5" name="テキスト ボックス 4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6" name="テキスト ボックス 4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157252</xdr:rowOff>
    </xdr:from>
    <xdr:to>
      <xdr:col>31</xdr:col>
      <xdr:colOff>85725</xdr:colOff>
      <xdr:row>40</xdr:row>
      <xdr:rowOff>87402</xdr:rowOff>
    </xdr:to>
    <xdr:sp macro="" textlink="">
      <xdr:nvSpPr>
        <xdr:cNvPr id="427" name="円/楕円 426"/>
        <xdr:cNvSpPr/>
      </xdr:nvSpPr>
      <xdr:spPr>
        <a:xfrm>
          <a:off x="21272500" y="68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38</xdr:row>
      <xdr:rowOff>103929</xdr:rowOff>
    </xdr:from>
    <xdr:ext cx="599010" cy="259045"/>
    <xdr:sp macro="" textlink="">
      <xdr:nvSpPr>
        <xdr:cNvPr id="428" name="n_1mainValue【一般廃棄物処理施設】&#10;一人当たり有形固定資産（償却資産）額"/>
        <xdr:cNvSpPr txBox="1"/>
      </xdr:nvSpPr>
      <xdr:spPr>
        <a:xfrm>
          <a:off x="21011094" y="661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117,322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9" name="テキスト ボックス 43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0" name="直線コネクタ 4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1" name="テキスト ボックス 44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2" name="直線コネクタ 4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3" name="テキスト ボックス 4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4" name="直線コネクタ 4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5" name="テキスト ボックス 4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6" name="直線コネクタ 4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7" name="テキスト ボックス 4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8" name="直線コネクタ 4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9" name="テキスト ボックス 44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0" name="直線コネクタ 4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1" name="テキスト ボックス 45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453" name="直線コネクタ 452"/>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454"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455" name="直線コネクタ 454"/>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456"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457" name="直線コネクタ 456"/>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458"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459" name="フローチャート : 判断 458"/>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143510</xdr:rowOff>
    </xdr:from>
    <xdr:to>
      <xdr:col>22</xdr:col>
      <xdr:colOff>415925</xdr:colOff>
      <xdr:row>62</xdr:row>
      <xdr:rowOff>73660</xdr:rowOff>
    </xdr:to>
    <xdr:sp macro="" textlink="">
      <xdr:nvSpPr>
        <xdr:cNvPr id="460" name="フローチャート : 判断 459"/>
        <xdr:cNvSpPr/>
      </xdr:nvSpPr>
      <xdr:spPr>
        <a:xfrm>
          <a:off x="15430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64787</xdr:rowOff>
    </xdr:from>
    <xdr:ext cx="405111" cy="259045"/>
    <xdr:sp macro="" textlink="">
      <xdr:nvSpPr>
        <xdr:cNvPr id="461" name="n_1aveValue【保健センター・保健所】&#10;有形固定資産減価償却率"/>
        <xdr:cNvSpPr txBox="1"/>
      </xdr:nvSpPr>
      <xdr:spPr>
        <a:xfrm>
          <a:off x="15266043"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2" name="テキスト ボックス 4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3" name="テキスト ボックス 4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4" name="テキスト ボックス 4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5" name="テキスト ボックス 4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6" name="テキスト ボックス 4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59690</xdr:rowOff>
    </xdr:from>
    <xdr:to>
      <xdr:col>22</xdr:col>
      <xdr:colOff>415925</xdr:colOff>
      <xdr:row>61</xdr:row>
      <xdr:rowOff>161290</xdr:rowOff>
    </xdr:to>
    <xdr:sp macro="" textlink="">
      <xdr:nvSpPr>
        <xdr:cNvPr id="467" name="円/楕円 466"/>
        <xdr:cNvSpPr/>
      </xdr:nvSpPr>
      <xdr:spPr>
        <a:xfrm>
          <a:off x="15430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6367</xdr:rowOff>
    </xdr:from>
    <xdr:ext cx="405111" cy="259045"/>
    <xdr:sp macro="" textlink="">
      <xdr:nvSpPr>
        <xdr:cNvPr id="468" name="n_1mainValue【保健センター・保健所】&#10;有形固定資産減価償却率"/>
        <xdr:cNvSpPr txBox="1"/>
      </xdr:nvSpPr>
      <xdr:spPr>
        <a:xfrm>
          <a:off x="15266043" y="1029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79" name="直線コネクタ 4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80" name="テキスト ボックス 4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81" name="直線コネクタ 4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82" name="テキスト ボックス 4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83" name="直線コネクタ 4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84" name="テキスト ボックス 4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85" name="直線コネクタ 4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86" name="テキスト ボックス 4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87" name="直線コネクタ 4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88" name="テキスト ボックス 4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89" name="直線コネクタ 4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90" name="テキスト ボックス 4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94" name="直線コネクタ 493"/>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95"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96" name="直線コネクタ 495"/>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497"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498" name="直線コネクタ 497"/>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499" name="【保健センター・保健所】&#10;一人当たり面積平均値テキスト"/>
        <xdr:cNvSpPr txBox="1"/>
      </xdr:nvSpPr>
      <xdr:spPr>
        <a:xfrm>
          <a:off x="22250400" y="1032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500" name="フローチャート : 判断 499"/>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44450</xdr:rowOff>
    </xdr:from>
    <xdr:to>
      <xdr:col>31</xdr:col>
      <xdr:colOff>85725</xdr:colOff>
      <xdr:row>59</xdr:row>
      <xdr:rowOff>146050</xdr:rowOff>
    </xdr:to>
    <xdr:sp macro="" textlink="">
      <xdr:nvSpPr>
        <xdr:cNvPr id="501" name="フローチャート : 判断 500"/>
        <xdr:cNvSpPr/>
      </xdr:nvSpPr>
      <xdr:spPr>
        <a:xfrm>
          <a:off x="21272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137177</xdr:rowOff>
    </xdr:from>
    <xdr:ext cx="469744" cy="259045"/>
    <xdr:sp macro="" textlink="">
      <xdr:nvSpPr>
        <xdr:cNvPr id="502" name="n_1aveValue【保健センター・保健所】&#10;一人当たり面積"/>
        <xdr:cNvSpPr txBox="1"/>
      </xdr:nvSpPr>
      <xdr:spPr>
        <a:xfrm>
          <a:off x="21075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153307</xdr:rowOff>
    </xdr:from>
    <xdr:to>
      <xdr:col>31</xdr:col>
      <xdr:colOff>85725</xdr:colOff>
      <xdr:row>56</xdr:row>
      <xdr:rowOff>83457</xdr:rowOff>
    </xdr:to>
    <xdr:sp macro="" textlink="">
      <xdr:nvSpPr>
        <xdr:cNvPr id="508" name="円/楕円 507"/>
        <xdr:cNvSpPr/>
      </xdr:nvSpPr>
      <xdr:spPr>
        <a:xfrm>
          <a:off x="21272500" y="95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99984</xdr:rowOff>
    </xdr:from>
    <xdr:ext cx="469744" cy="259045"/>
    <xdr:sp macro="" textlink="">
      <xdr:nvSpPr>
        <xdr:cNvPr id="509" name="n_1mainValue【保健センター・保健所】&#10;一人当たり面積"/>
        <xdr:cNvSpPr txBox="1"/>
      </xdr:nvSpPr>
      <xdr:spPr>
        <a:xfrm>
          <a:off x="21075727" y="935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0" name="正方形/長方形 5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1" name="正方形/長方形 5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2" name="正方形/長方形 5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3" name="正方形/長方形 5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4" name="正方形/長方形 5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5" name="正方形/長方形 5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6" name="正方形/長方形 5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7" name="正方形/長方形 51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8" name="テキスト ボックス 51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9" name="直線コネクタ 51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520" name="直線コネクタ 51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521" name="テキスト ボックス 520"/>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22" name="直線コネクタ 52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23" name="テキスト ボックス 52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4" name="直線コネクタ 52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5" name="テキスト ボックス 52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26" name="直線コネクタ 52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27" name="テキスト ボックス 52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28" name="直線コネクタ 52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29" name="テキスト ボックス 52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0" name="直線コネクタ 5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1" name="テキスト ボックス 53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533" name="直線コネクタ 532"/>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534"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535" name="直線コネクタ 534"/>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536"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537" name="直線コネクタ 536"/>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538"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539" name="フローチャート : 判断 538"/>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88264</xdr:rowOff>
    </xdr:from>
    <xdr:to>
      <xdr:col>22</xdr:col>
      <xdr:colOff>415925</xdr:colOff>
      <xdr:row>81</xdr:row>
      <xdr:rowOff>18414</xdr:rowOff>
    </xdr:to>
    <xdr:sp macro="" textlink="">
      <xdr:nvSpPr>
        <xdr:cNvPr id="540" name="フローチャート : 判断 539"/>
        <xdr:cNvSpPr/>
      </xdr:nvSpPr>
      <xdr:spPr>
        <a:xfrm>
          <a:off x="15430500" y="1380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34941</xdr:rowOff>
    </xdr:from>
    <xdr:ext cx="405111" cy="259045"/>
    <xdr:sp macro="" textlink="">
      <xdr:nvSpPr>
        <xdr:cNvPr id="541" name="n_1aveValue【消防施設】&#10;有形固定資産減価償却率"/>
        <xdr:cNvSpPr txBox="1"/>
      </xdr:nvSpPr>
      <xdr:spPr>
        <a:xfrm>
          <a:off x="15266043"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2" name="テキスト ボックス 5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3" name="テキスト ボックス 5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4" name="テキスト ボックス 5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5" name="テキスト ボックス 5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6" name="テキスト ボックス 5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158750</xdr:rowOff>
    </xdr:from>
    <xdr:to>
      <xdr:col>22</xdr:col>
      <xdr:colOff>415925</xdr:colOff>
      <xdr:row>82</xdr:row>
      <xdr:rowOff>88900</xdr:rowOff>
    </xdr:to>
    <xdr:sp macro="" textlink="">
      <xdr:nvSpPr>
        <xdr:cNvPr id="547" name="円/楕円 546"/>
        <xdr:cNvSpPr/>
      </xdr:nvSpPr>
      <xdr:spPr>
        <a:xfrm>
          <a:off x="1543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80027</xdr:rowOff>
    </xdr:from>
    <xdr:ext cx="405111" cy="259045"/>
    <xdr:sp macro="" textlink="">
      <xdr:nvSpPr>
        <xdr:cNvPr id="548" name="n_1mainValue【消防施設】&#10;有形固定資産減価償却率"/>
        <xdr:cNvSpPr txBox="1"/>
      </xdr:nvSpPr>
      <xdr:spPr>
        <a:xfrm>
          <a:off x="15266043"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9" name="正方形/長方形 5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0" name="正方形/長方形 5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1" name="正方形/長方形 5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2" name="正方形/長方形 5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3" name="正方形/長方形 5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4" name="正方形/長方形 5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5" name="正方形/長方形 5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6" name="正方形/長方形 5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7" name="テキスト ボックス 5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8" name="直線コネクタ 5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59" name="直線コネクタ 55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60" name="テキスト ボックス 55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61" name="直線コネクタ 56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62" name="テキスト ボックス 56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63" name="直線コネクタ 56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64" name="テキスト ボックス 56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65" name="直線コネクタ 56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66" name="テキスト ボックス 56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67" name="直線コネクタ 56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68" name="テキスト ボックス 56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69" name="直線コネクタ 56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70" name="テキスト ボックス 56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1" name="直線コネクタ 5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2" name="テキスト ボックス 5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74" name="直線コネクタ 573"/>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75"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76" name="直線コネクタ 575"/>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77"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78" name="直線コネクタ 577"/>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79"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80" name="フローチャート : 判断 579"/>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41184</xdr:rowOff>
    </xdr:from>
    <xdr:to>
      <xdr:col>31</xdr:col>
      <xdr:colOff>85725</xdr:colOff>
      <xdr:row>81</xdr:row>
      <xdr:rowOff>142784</xdr:rowOff>
    </xdr:to>
    <xdr:sp macro="" textlink="">
      <xdr:nvSpPr>
        <xdr:cNvPr id="581" name="フローチャート : 判断 580"/>
        <xdr:cNvSpPr/>
      </xdr:nvSpPr>
      <xdr:spPr>
        <a:xfrm>
          <a:off x="21272500" y="1392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159311</xdr:rowOff>
    </xdr:from>
    <xdr:ext cx="469744" cy="259045"/>
    <xdr:sp macro="" textlink="">
      <xdr:nvSpPr>
        <xdr:cNvPr id="582" name="n_1aveValue【消防施設】&#10;一人当たり面積"/>
        <xdr:cNvSpPr txBox="1"/>
      </xdr:nvSpPr>
      <xdr:spPr>
        <a:xfrm>
          <a:off x="21075727" y="1370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3" name="テキスト ボックス 5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4" name="テキスト ボックス 5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5" name="テキスト ボックス 5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6" name="テキスト ボックス 5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7" name="テキスト ボックス 5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77107</xdr:rowOff>
    </xdr:from>
    <xdr:to>
      <xdr:col>31</xdr:col>
      <xdr:colOff>85725</xdr:colOff>
      <xdr:row>84</xdr:row>
      <xdr:rowOff>7257</xdr:rowOff>
    </xdr:to>
    <xdr:sp macro="" textlink="">
      <xdr:nvSpPr>
        <xdr:cNvPr id="588" name="円/楕円 587"/>
        <xdr:cNvSpPr/>
      </xdr:nvSpPr>
      <xdr:spPr>
        <a:xfrm>
          <a:off x="21272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169834</xdr:rowOff>
    </xdr:from>
    <xdr:ext cx="469744" cy="259045"/>
    <xdr:sp macro="" textlink="">
      <xdr:nvSpPr>
        <xdr:cNvPr id="589" name="n_1mainValue【消防施設】&#10;一人当たり面積"/>
        <xdr:cNvSpPr txBox="1"/>
      </xdr:nvSpPr>
      <xdr:spPr>
        <a:xfrm>
          <a:off x="210757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0" name="正方形/長方形 5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1" name="正方形/長方形 5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2" name="正方形/長方形 5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3" name="正方形/長方形 5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4" name="正方形/長方形 5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5" name="正方形/長方形 5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6" name="正方形/長方形 5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7" name="正方形/長方形 5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8" name="テキスト ボックス 5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9" name="直線コネクタ 5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600" name="直線コネクタ 59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601" name="テキスト ボックス 60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2" name="直線コネクタ 60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3" name="テキスト ボックス 60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4" name="直線コネクタ 60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5" name="テキスト ボックス 60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6" name="直線コネクタ 60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7" name="テキスト ボックス 60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8" name="直線コネクタ 60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09" name="テキスト ボックス 60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0" name="直線コネクタ 6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1" name="テキスト ボックス 6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613" name="直線コネクタ 612"/>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614"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615" name="直線コネクタ 614"/>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616"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617" name="直線コネクタ 616"/>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618"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619" name="フローチャート : 判断 618"/>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166370</xdr:rowOff>
    </xdr:from>
    <xdr:to>
      <xdr:col>22</xdr:col>
      <xdr:colOff>415925</xdr:colOff>
      <xdr:row>103</xdr:row>
      <xdr:rowOff>96520</xdr:rowOff>
    </xdr:to>
    <xdr:sp macro="" textlink="">
      <xdr:nvSpPr>
        <xdr:cNvPr id="620" name="フローチャート : 判断 619"/>
        <xdr:cNvSpPr/>
      </xdr:nvSpPr>
      <xdr:spPr>
        <a:xfrm>
          <a:off x="15430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113047</xdr:rowOff>
    </xdr:from>
    <xdr:ext cx="405111" cy="259045"/>
    <xdr:sp macro="" textlink="">
      <xdr:nvSpPr>
        <xdr:cNvPr id="621" name="n_1aveValue【庁舎】&#10;有形固定資産減価償却率"/>
        <xdr:cNvSpPr txBox="1"/>
      </xdr:nvSpPr>
      <xdr:spPr>
        <a:xfrm>
          <a:off x="15266043"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126364</xdr:rowOff>
    </xdr:from>
    <xdr:to>
      <xdr:col>22</xdr:col>
      <xdr:colOff>415925</xdr:colOff>
      <xdr:row>106</xdr:row>
      <xdr:rowOff>56514</xdr:rowOff>
    </xdr:to>
    <xdr:sp macro="" textlink="">
      <xdr:nvSpPr>
        <xdr:cNvPr id="627" name="円/楕円 626"/>
        <xdr:cNvSpPr/>
      </xdr:nvSpPr>
      <xdr:spPr>
        <a:xfrm>
          <a:off x="15430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47641</xdr:rowOff>
    </xdr:from>
    <xdr:ext cx="405111" cy="259045"/>
    <xdr:sp macro="" textlink="">
      <xdr:nvSpPr>
        <xdr:cNvPr id="628" name="n_1mainValue【庁舎】&#10;有形固定資産減価償却率"/>
        <xdr:cNvSpPr txBox="1"/>
      </xdr:nvSpPr>
      <xdr:spPr>
        <a:xfrm>
          <a:off x="15266043"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0" name="正方形/長方形 6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1" name="正方形/長方形 6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2" name="正方形/長方形 6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3" name="正方形/長方形 6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4" name="正方形/長方形 6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5" name="正方形/長方形 6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6" name="正方形/長方形 6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7" name="テキスト ボックス 6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8" name="直線コネクタ 6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9" name="テキスト ボックス 63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40" name="直線コネクタ 63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1" name="テキスト ボックス 64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2" name="直線コネクタ 64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3" name="テキスト ボックス 64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4" name="直線コネクタ 64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5" name="テキスト ボックス 64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46" name="直線コネクタ 64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47" name="テキスト ボックス 64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48" name="直線コネクタ 64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49" name="テキスト ボックス 64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0" name="直線コネクタ 6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1" name="テキスト ボックス 6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653" name="直線コネクタ 652"/>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654"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655" name="直線コネクタ 654"/>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656"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657" name="直線コネクタ 656"/>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658"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659" name="フローチャート : 判断 658"/>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97789</xdr:rowOff>
    </xdr:from>
    <xdr:to>
      <xdr:col>31</xdr:col>
      <xdr:colOff>85725</xdr:colOff>
      <xdr:row>104</xdr:row>
      <xdr:rowOff>27939</xdr:rowOff>
    </xdr:to>
    <xdr:sp macro="" textlink="">
      <xdr:nvSpPr>
        <xdr:cNvPr id="660" name="フローチャート : 判断 659"/>
        <xdr:cNvSpPr/>
      </xdr:nvSpPr>
      <xdr:spPr>
        <a:xfrm>
          <a:off x="2127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19066</xdr:rowOff>
    </xdr:from>
    <xdr:ext cx="469744" cy="259045"/>
    <xdr:sp macro="" textlink="">
      <xdr:nvSpPr>
        <xdr:cNvPr id="661" name="n_1aveValue【庁舎】&#10;一人当たり面積"/>
        <xdr:cNvSpPr txBox="1"/>
      </xdr:nvSpPr>
      <xdr:spPr>
        <a:xfrm>
          <a:off x="21075727" y="1784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139700</xdr:rowOff>
    </xdr:from>
    <xdr:to>
      <xdr:col>31</xdr:col>
      <xdr:colOff>85725</xdr:colOff>
      <xdr:row>101</xdr:row>
      <xdr:rowOff>69850</xdr:rowOff>
    </xdr:to>
    <xdr:sp macro="" textlink="">
      <xdr:nvSpPr>
        <xdr:cNvPr id="667" name="円/楕円 666"/>
        <xdr:cNvSpPr/>
      </xdr:nvSpPr>
      <xdr:spPr>
        <a:xfrm>
          <a:off x="21272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86377</xdr:rowOff>
    </xdr:from>
    <xdr:ext cx="469744" cy="259045"/>
    <xdr:sp macro="" textlink="">
      <xdr:nvSpPr>
        <xdr:cNvPr id="668" name="n_1mainValue【庁舎】&#10;一人当たり面積"/>
        <xdr:cNvSpPr txBox="1"/>
      </xdr:nvSpPr>
      <xdr:spPr>
        <a:xfrm>
          <a:off x="21075727" y="170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9" name="正方形/長方形 6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0" name="正方形/長方形 6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1" name="テキスト ボックス 6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年度の比率は、固定資産台帳が整備中であったため、分析不可であるが、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年度の施設類型別でみると、上記事業資産（施設）のうち有形固定資産減価償却率が類似団体平均値を上回っているのは、保健センター（</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％）のみであり、他の分類はいずれも平均値を下回る結果となった。図書館（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38.0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％）、一般廃棄物処理施設（</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54.8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％）、体育館プール（</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62.0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％）、福祉施設（</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％）、消防施設（</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％）、市民会館（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39.1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％）、庁舎（</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％）と比較的比率が高いと考えられる体育館プールでも</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割強と上記の分類では、老朽化が進んでいる状況ではないと考えられる。庁舎が著しく低いのは、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年度に旧ショッピングセンターを改修し、本庁舎として活用したことによるもので、他には、福祉施設のうち救護施設を平成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年度に建て直したこと、市民会館で市民文化会館を平成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大規模改修したことが比率の低い要因として挙げられる。また、一人当たりの面積では庁舎と保健センターの分類で平均を大きく上回っている。分析表①と合わせて全体では、有形固定資産減価償却率がインフラ資産を含め非常に高い状況にあるため、</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年度に作成した公共施設等総合管理計画に掲げた目標を着実に実行に移し、施設の再配置計画を定めていき、計画的な更新・長寿命化を実施してく必要がある。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山梨県甲州市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32,886
32,698
264.11
18,113,393
17,513,022
534,510
10,170,562
24,497,666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134.7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類似団体の平均値を上回る</a:t>
          </a:r>
          <a:r>
            <a:rPr kumimoji="1" lang="en-US" altLang="ja-JP" sz="1200">
              <a:latin typeface="ＭＳ Ｐゴシック"/>
            </a:rPr>
            <a:t>0.47</a:t>
          </a:r>
          <a:r>
            <a:rPr kumimoji="1" lang="ja-JP" altLang="en-US" sz="1200">
              <a:latin typeface="ＭＳ Ｐゴシック"/>
            </a:rPr>
            <a:t>であり、前年度から</a:t>
          </a:r>
          <a:r>
            <a:rPr kumimoji="1" lang="en-US" altLang="ja-JP" sz="1200">
              <a:latin typeface="ＭＳ Ｐゴシック"/>
            </a:rPr>
            <a:t>0.01</a:t>
          </a:r>
          <a:r>
            <a:rPr kumimoji="1" lang="ja-JP" altLang="en-US" sz="1200">
              <a:latin typeface="ＭＳ Ｐゴシック"/>
            </a:rPr>
            <a:t>ポイントの減となった。単年度でみても、</a:t>
          </a:r>
          <a:r>
            <a:rPr kumimoji="1" lang="en-US" altLang="ja-JP" sz="1200">
              <a:latin typeface="ＭＳ Ｐゴシック"/>
            </a:rPr>
            <a:t>0.01</a:t>
          </a:r>
          <a:r>
            <a:rPr kumimoji="1" lang="ja-JP" altLang="en-US" sz="1200">
              <a:latin typeface="ＭＳ Ｐゴシック"/>
            </a:rPr>
            <a:t>ポイント前年度から下がっている。地方税のうち軽自動車税で制度改正に伴う増加が見られたものの、地価下落の影響や償却資産が減少により固定資産税が減収したこと、また、緊急防災・減災事業債、臨時財政対策債の元金償還金増などによる基準財政需要額の増加が主な要因として挙げられる。類似団体平均は上回っているものの、</a:t>
          </a:r>
          <a:r>
            <a:rPr kumimoji="1" lang="en-US" altLang="ja-JP" sz="1200">
              <a:latin typeface="ＭＳ Ｐゴシック"/>
            </a:rPr>
            <a:t>5</a:t>
          </a:r>
          <a:r>
            <a:rPr kumimoji="1" lang="ja-JP" altLang="en-US" sz="1200">
              <a:latin typeface="ＭＳ Ｐゴシック"/>
            </a:rPr>
            <a:t>年間で</a:t>
          </a:r>
          <a:r>
            <a:rPr kumimoji="1" lang="en-US" altLang="ja-JP" sz="1200">
              <a:latin typeface="ＭＳ Ｐゴシック"/>
            </a:rPr>
            <a:t>0.02</a:t>
          </a:r>
          <a:r>
            <a:rPr kumimoji="1" lang="ja-JP" altLang="en-US" sz="1200">
              <a:latin typeface="ＭＳ Ｐゴシック"/>
            </a:rPr>
            <a:t>ポイント減少している状況であるため、指数向上に向け、今後とも更に歳出の徹底した見直しと高水準にある市税徴収率の維持に努め、財政の健全化を推進する。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45508</xdr:rowOff>
    </xdr:to>
    <xdr:cxnSp macro="">
      <xdr:nvCxnSpPr>
        <xdr:cNvPr id="68" name="直線コネクタ 67"/>
        <xdr:cNvCxnSpPr/>
      </xdr:nvCxnSpPr>
      <xdr:spPr>
        <a:xfrm>
          <a:off x="4114800" y="72263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25400</xdr:rowOff>
    </xdr:to>
    <xdr:cxnSp macro="">
      <xdr:nvCxnSpPr>
        <xdr:cNvPr id="71" name="直線コネクタ 70"/>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25400</xdr:rowOff>
    </xdr:to>
    <xdr:cxnSp macro="">
      <xdr:nvCxnSpPr>
        <xdr:cNvPr id="74" name="直線コネクタ 73"/>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5292</xdr:rowOff>
    </xdr:from>
    <xdr:to>
      <xdr:col>3</xdr:col>
      <xdr:colOff>279400</xdr:colOff>
      <xdr:row>42</xdr:row>
      <xdr:rowOff>25400</xdr:rowOff>
    </xdr:to>
    <xdr:cxnSp macro="">
      <xdr:nvCxnSpPr>
        <xdr:cNvPr id="77" name="直線コネクタ 76"/>
        <xdr:cNvCxnSpPr/>
      </xdr:nvCxnSpPr>
      <xdr:spPr>
        <a:xfrm>
          <a:off x="1447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87" name="円/楕円 86"/>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11235</xdr:rowOff>
    </xdr:from>
    <xdr:ext cx="762000" cy="259045"/>
    <xdr:sp macro="" textlink="">
      <xdr:nvSpPr>
        <xdr:cNvPr id="88" name="財政力該当値テキスト"/>
        <xdr:cNvSpPr txBox="1"/>
      </xdr:nvSpPr>
      <xdr:spPr>
        <a:xfrm>
          <a:off x="50419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9" name="円/楕円 88"/>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90" name="テキスト ボックス 89"/>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1" name="円/楕円 90"/>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92" name="テキスト ボックス 91"/>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3" name="円/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94" name="テキスト ボックス 93"/>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125942</xdr:rowOff>
    </xdr:from>
    <xdr:to>
      <xdr:col>2</xdr:col>
      <xdr:colOff>127000</xdr:colOff>
      <xdr:row>42</xdr:row>
      <xdr:rowOff>56092</xdr:rowOff>
    </xdr:to>
    <xdr:sp macro="" textlink="">
      <xdr:nvSpPr>
        <xdr:cNvPr id="95" name="円/楕円 94"/>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66269</xdr:rowOff>
    </xdr:from>
    <xdr:ext cx="762000" cy="259045"/>
    <xdr:sp macro="" textlink="">
      <xdr:nvSpPr>
        <xdr:cNvPr id="96" name="テキスト ボックス 95"/>
        <xdr:cNvSpPr txBox="1"/>
      </xdr:nvSpPr>
      <xdr:spPr>
        <a:xfrm>
          <a:off x="1066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50">
              <a:latin typeface="ＭＳ Ｐゴシック"/>
            </a:rPr>
            <a:t>類似団体の平均値を下回る</a:t>
          </a:r>
          <a:r>
            <a:rPr kumimoji="1" lang="en-US" altLang="ja-JP" sz="1150">
              <a:latin typeface="ＭＳ Ｐゴシック"/>
            </a:rPr>
            <a:t>88.8</a:t>
          </a:r>
          <a:r>
            <a:rPr kumimoji="1" lang="ja-JP" altLang="en-US" sz="1150">
              <a:latin typeface="ＭＳ Ｐゴシック"/>
            </a:rPr>
            <a:t>％であり、前年度から</a:t>
          </a:r>
          <a:r>
            <a:rPr kumimoji="1" lang="en-US" altLang="ja-JP" sz="1150">
              <a:latin typeface="ＭＳ Ｐゴシック"/>
            </a:rPr>
            <a:t>1.6</a:t>
          </a:r>
          <a:r>
            <a:rPr kumimoji="1" lang="ja-JP" altLang="en-US" sz="1150">
              <a:latin typeface="ＭＳ Ｐゴシック"/>
            </a:rPr>
            <a:t>ポイント比率は悪化した。歳出において、充当経常一般財源は、緊急防災・減災事業債、臨時財政対策等の元金償還金の増に伴う公債費の増など比率悪化の要因はあったが、職員給与費の減や、一部事務組合への負担金の減などにより減少したものの、歳入において、地方消費税交付金の減少などに伴う経常一般財源の減が主な要因として挙げられる。類似団体平均は下回ったものの、高い比率であることから、今後も第</a:t>
          </a:r>
          <a:r>
            <a:rPr kumimoji="1" lang="en-US" altLang="ja-JP" sz="1150">
              <a:latin typeface="ＭＳ Ｐゴシック"/>
            </a:rPr>
            <a:t>3</a:t>
          </a:r>
          <a:r>
            <a:rPr kumimoji="1" lang="ja-JP" altLang="en-US" sz="1150">
              <a:latin typeface="ＭＳ Ｐゴシック"/>
            </a:rPr>
            <a:t>次行政改革大綱に示された各種施策を着実に実行するとともに、徹底した事務事業の見直しを進め、財政構造が硬直化しないよう経常経費の削減に努める。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79647</xdr:rowOff>
    </xdr:from>
    <xdr:to>
      <xdr:col>7</xdr:col>
      <xdr:colOff>152400</xdr:colOff>
      <xdr:row>59</xdr:row>
      <xdr:rowOff>121013</xdr:rowOff>
    </xdr:to>
    <xdr:cxnSp macro="">
      <xdr:nvCxnSpPr>
        <xdr:cNvPr id="133" name="直線コネクタ 132"/>
        <xdr:cNvCxnSpPr/>
      </xdr:nvCxnSpPr>
      <xdr:spPr>
        <a:xfrm>
          <a:off x="4114800" y="10195197"/>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79647</xdr:rowOff>
    </xdr:from>
    <xdr:to>
      <xdr:col>6</xdr:col>
      <xdr:colOff>0</xdr:colOff>
      <xdr:row>59</xdr:row>
      <xdr:rowOff>155484</xdr:rowOff>
    </xdr:to>
    <xdr:cxnSp macro="">
      <xdr:nvCxnSpPr>
        <xdr:cNvPr id="136" name="直線コネクタ 135"/>
        <xdr:cNvCxnSpPr/>
      </xdr:nvCxnSpPr>
      <xdr:spPr>
        <a:xfrm flipV="1">
          <a:off x="3225800" y="10195197"/>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15059</xdr:rowOff>
    </xdr:from>
    <xdr:to>
      <xdr:col>6</xdr:col>
      <xdr:colOff>50800</xdr:colOff>
      <xdr:row>59</xdr:row>
      <xdr:rowOff>116659</xdr:rowOff>
    </xdr:to>
    <xdr:sp macro="" textlink="">
      <xdr:nvSpPr>
        <xdr:cNvPr id="137" name="フローチャート : 判断 136"/>
        <xdr:cNvSpPr/>
      </xdr:nvSpPr>
      <xdr:spPr>
        <a:xfrm>
          <a:off x="4064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126836</xdr:rowOff>
    </xdr:from>
    <xdr:ext cx="736600" cy="259045"/>
    <xdr:sp macro="" textlink="">
      <xdr:nvSpPr>
        <xdr:cNvPr id="138" name="テキスト ボックス 137"/>
        <xdr:cNvSpPr txBox="1"/>
      </xdr:nvSpPr>
      <xdr:spPr>
        <a:xfrm>
          <a:off x="3733800" y="989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34834</xdr:rowOff>
    </xdr:from>
    <xdr:to>
      <xdr:col>4</xdr:col>
      <xdr:colOff>482600</xdr:colOff>
      <xdr:row>59</xdr:row>
      <xdr:rowOff>155484</xdr:rowOff>
    </xdr:to>
    <xdr:cxnSp macro="">
      <xdr:nvCxnSpPr>
        <xdr:cNvPr id="139" name="直線コネクタ 138"/>
        <xdr:cNvCxnSpPr/>
      </xdr:nvCxnSpPr>
      <xdr:spPr>
        <a:xfrm>
          <a:off x="2336800" y="101503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52977</xdr:rowOff>
    </xdr:from>
    <xdr:to>
      <xdr:col>4</xdr:col>
      <xdr:colOff>533400</xdr:colOff>
      <xdr:row>59</xdr:row>
      <xdr:rowOff>154577</xdr:rowOff>
    </xdr:to>
    <xdr:sp macro="" textlink="">
      <xdr:nvSpPr>
        <xdr:cNvPr id="140" name="フローチャート : 判断 139"/>
        <xdr:cNvSpPr/>
      </xdr:nvSpPr>
      <xdr:spPr>
        <a:xfrm>
          <a:off x="3175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164754</xdr:rowOff>
    </xdr:from>
    <xdr:ext cx="762000" cy="259045"/>
    <xdr:sp macro="" textlink="">
      <xdr:nvSpPr>
        <xdr:cNvPr id="141" name="テキスト ボックス 140"/>
        <xdr:cNvSpPr txBox="1"/>
      </xdr:nvSpPr>
      <xdr:spPr>
        <a:xfrm>
          <a:off x="2844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34834</xdr:rowOff>
    </xdr:from>
    <xdr:to>
      <xdr:col>3</xdr:col>
      <xdr:colOff>279400</xdr:colOff>
      <xdr:row>59</xdr:row>
      <xdr:rowOff>41728</xdr:rowOff>
    </xdr:to>
    <xdr:cxnSp macro="">
      <xdr:nvCxnSpPr>
        <xdr:cNvPr id="142" name="直線コネクタ 141"/>
        <xdr:cNvCxnSpPr/>
      </xdr:nvCxnSpPr>
      <xdr:spPr>
        <a:xfrm flipV="1">
          <a:off x="1447800" y="1015038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21953</xdr:rowOff>
    </xdr:from>
    <xdr:to>
      <xdr:col>3</xdr:col>
      <xdr:colOff>330200</xdr:colOff>
      <xdr:row>59</xdr:row>
      <xdr:rowOff>123553</xdr:rowOff>
    </xdr:to>
    <xdr:sp macro="" textlink="">
      <xdr:nvSpPr>
        <xdr:cNvPr id="143" name="フローチャート : 判断 142"/>
        <xdr:cNvSpPr/>
      </xdr:nvSpPr>
      <xdr:spPr>
        <a:xfrm>
          <a:off x="2286000" y="1013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108330</xdr:rowOff>
    </xdr:from>
    <xdr:ext cx="762000" cy="259045"/>
    <xdr:sp macro="" textlink="">
      <xdr:nvSpPr>
        <xdr:cNvPr id="144" name="テキスト ボックス 143"/>
        <xdr:cNvSpPr txBox="1"/>
      </xdr:nvSpPr>
      <xdr:spPr>
        <a:xfrm>
          <a:off x="1955800" y="1022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42635</xdr:rowOff>
    </xdr:from>
    <xdr:to>
      <xdr:col>2</xdr:col>
      <xdr:colOff>127000</xdr:colOff>
      <xdr:row>59</xdr:row>
      <xdr:rowOff>144235</xdr:rowOff>
    </xdr:to>
    <xdr:sp macro="" textlink="">
      <xdr:nvSpPr>
        <xdr:cNvPr id="145" name="フローチャート : 判断 144"/>
        <xdr:cNvSpPr/>
      </xdr:nvSpPr>
      <xdr:spPr>
        <a:xfrm>
          <a:off x="1397000" y="1015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129012</xdr:rowOff>
    </xdr:from>
    <xdr:ext cx="762000" cy="259045"/>
    <xdr:sp macro="" textlink="">
      <xdr:nvSpPr>
        <xdr:cNvPr id="146" name="テキスト ボックス 145"/>
        <xdr:cNvSpPr txBox="1"/>
      </xdr:nvSpPr>
      <xdr:spPr>
        <a:xfrm>
          <a:off x="1066800" y="1024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70213</xdr:rowOff>
    </xdr:from>
    <xdr:to>
      <xdr:col>7</xdr:col>
      <xdr:colOff>203200</xdr:colOff>
      <xdr:row>60</xdr:row>
      <xdr:rowOff>363</xdr:rowOff>
    </xdr:to>
    <xdr:sp macro="" textlink="">
      <xdr:nvSpPr>
        <xdr:cNvPr id="152" name="円/楕円 151"/>
        <xdr:cNvSpPr/>
      </xdr:nvSpPr>
      <xdr:spPr>
        <a:xfrm>
          <a:off x="49022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86740</xdr:rowOff>
    </xdr:from>
    <xdr:ext cx="762000" cy="259045"/>
    <xdr:sp macro="" textlink="">
      <xdr:nvSpPr>
        <xdr:cNvPr id="153" name="財政構造の弾力性該当値テキスト"/>
        <xdr:cNvSpPr txBox="1"/>
      </xdr:nvSpPr>
      <xdr:spPr>
        <a:xfrm>
          <a:off x="5041900" y="100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28847</xdr:rowOff>
    </xdr:from>
    <xdr:to>
      <xdr:col>6</xdr:col>
      <xdr:colOff>50800</xdr:colOff>
      <xdr:row>59</xdr:row>
      <xdr:rowOff>130447</xdr:rowOff>
    </xdr:to>
    <xdr:sp macro="" textlink="">
      <xdr:nvSpPr>
        <xdr:cNvPr id="154" name="円/楕円 153"/>
        <xdr:cNvSpPr/>
      </xdr:nvSpPr>
      <xdr:spPr>
        <a:xfrm>
          <a:off x="4064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115224</xdr:rowOff>
    </xdr:from>
    <xdr:ext cx="736600" cy="259045"/>
    <xdr:sp macro="" textlink="">
      <xdr:nvSpPr>
        <xdr:cNvPr id="155" name="テキスト ボックス 154"/>
        <xdr:cNvSpPr txBox="1"/>
      </xdr:nvSpPr>
      <xdr:spPr>
        <a:xfrm>
          <a:off x="3733800" y="10230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104684</xdr:rowOff>
    </xdr:from>
    <xdr:to>
      <xdr:col>4</xdr:col>
      <xdr:colOff>533400</xdr:colOff>
      <xdr:row>60</xdr:row>
      <xdr:rowOff>34834</xdr:rowOff>
    </xdr:to>
    <xdr:sp macro="" textlink="">
      <xdr:nvSpPr>
        <xdr:cNvPr id="156" name="円/楕円 155"/>
        <xdr:cNvSpPr/>
      </xdr:nvSpPr>
      <xdr:spPr>
        <a:xfrm>
          <a:off x="3175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19611</xdr:rowOff>
    </xdr:from>
    <xdr:ext cx="762000" cy="259045"/>
    <xdr:sp macro="" textlink="">
      <xdr:nvSpPr>
        <xdr:cNvPr id="157" name="テキスト ボックス 156"/>
        <xdr:cNvSpPr txBox="1"/>
      </xdr:nvSpPr>
      <xdr:spPr>
        <a:xfrm>
          <a:off x="2844800" y="103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155484</xdr:rowOff>
    </xdr:from>
    <xdr:to>
      <xdr:col>3</xdr:col>
      <xdr:colOff>330200</xdr:colOff>
      <xdr:row>59</xdr:row>
      <xdr:rowOff>85634</xdr:rowOff>
    </xdr:to>
    <xdr:sp macro="" textlink="">
      <xdr:nvSpPr>
        <xdr:cNvPr id="158" name="円/楕円 157"/>
        <xdr:cNvSpPr/>
      </xdr:nvSpPr>
      <xdr:spPr>
        <a:xfrm>
          <a:off x="22860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95811</xdr:rowOff>
    </xdr:from>
    <xdr:ext cx="762000" cy="259045"/>
    <xdr:sp macro="" textlink="">
      <xdr:nvSpPr>
        <xdr:cNvPr id="159" name="テキスト ボックス 158"/>
        <xdr:cNvSpPr txBox="1"/>
      </xdr:nvSpPr>
      <xdr:spPr>
        <a:xfrm>
          <a:off x="1955800" y="986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162378</xdr:rowOff>
    </xdr:from>
    <xdr:to>
      <xdr:col>2</xdr:col>
      <xdr:colOff>127000</xdr:colOff>
      <xdr:row>59</xdr:row>
      <xdr:rowOff>92528</xdr:rowOff>
    </xdr:to>
    <xdr:sp macro="" textlink="">
      <xdr:nvSpPr>
        <xdr:cNvPr id="160" name="円/楕円 159"/>
        <xdr:cNvSpPr/>
      </xdr:nvSpPr>
      <xdr:spPr>
        <a:xfrm>
          <a:off x="13970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102705</xdr:rowOff>
    </xdr:from>
    <xdr:ext cx="762000" cy="259045"/>
    <xdr:sp macro="" textlink="">
      <xdr:nvSpPr>
        <xdr:cNvPr id="161" name="テキスト ボックス 160"/>
        <xdr:cNvSpPr txBox="1"/>
      </xdr:nvSpPr>
      <xdr:spPr>
        <a:xfrm>
          <a:off x="1066800" y="987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[160,132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類似団体の平均値を若干下回る</a:t>
          </a:r>
          <a:r>
            <a:rPr kumimoji="1" lang="en-US" altLang="ja-JP" sz="1100">
              <a:latin typeface="ＭＳ Ｐゴシック"/>
            </a:rPr>
            <a:t>160,132</a:t>
          </a:r>
          <a:r>
            <a:rPr kumimoji="1" lang="ja-JP" altLang="en-US" sz="1100">
              <a:latin typeface="ＭＳ Ｐゴシック"/>
            </a:rPr>
            <a:t>円であり、前年度から</a:t>
          </a:r>
          <a:r>
            <a:rPr kumimoji="1" lang="en-US" altLang="ja-JP" sz="1100">
              <a:latin typeface="ＭＳ Ｐゴシック"/>
            </a:rPr>
            <a:t>337</a:t>
          </a:r>
          <a:r>
            <a:rPr kumimoji="1" lang="ja-JP" altLang="en-US" sz="1100">
              <a:latin typeface="ＭＳ Ｐゴシック"/>
            </a:rPr>
            <a:t>円減少した。物件費は、情報セキュリティ強靭化事業及び学校施設整備計画策定事業の実施や救護施設鈴宮寮に指定管理者制度を導入したことよる委託料の増などにより増加したものの、人件費において、適正な定員管理に努めるなかで、職員構成が変わったことによる減小が影響したことが主な要因として挙げられる。人件費及び物件費については、第</a:t>
          </a:r>
          <a:r>
            <a:rPr kumimoji="1" lang="en-US" altLang="ja-JP" sz="1100">
              <a:latin typeface="ＭＳ Ｐゴシック"/>
            </a:rPr>
            <a:t>3</a:t>
          </a:r>
          <a:r>
            <a:rPr kumimoji="1" lang="ja-JP" altLang="en-US" sz="1100">
              <a:latin typeface="ＭＳ Ｐゴシック"/>
            </a:rPr>
            <a:t>次行政改革大綱に示された各種施策を着実に実行するとともに、徹底とした事務事業の見直しを進め、行政事務経費の縮減に努める。また、維持補修費について、現在は、ほぼ横ばいで推移しているが、今後、施設老朽化による修繕費が肥大しないよう、公共施設等の総合的なマネジメントを進め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53978</xdr:rowOff>
    </xdr:from>
    <xdr:to>
      <xdr:col>7</xdr:col>
      <xdr:colOff>152400</xdr:colOff>
      <xdr:row>83</xdr:row>
      <xdr:rowOff>56690</xdr:rowOff>
    </xdr:to>
    <xdr:cxnSp macro="">
      <xdr:nvCxnSpPr>
        <xdr:cNvPr id="196" name="直線コネクタ 195"/>
        <xdr:cNvCxnSpPr/>
      </xdr:nvCxnSpPr>
      <xdr:spPr>
        <a:xfrm flipV="1">
          <a:off x="4114800" y="14284328"/>
          <a:ext cx="8382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166294</xdr:rowOff>
    </xdr:from>
    <xdr:to>
      <xdr:col>6</xdr:col>
      <xdr:colOff>0</xdr:colOff>
      <xdr:row>83</xdr:row>
      <xdr:rowOff>56690</xdr:rowOff>
    </xdr:to>
    <xdr:cxnSp macro="">
      <xdr:nvCxnSpPr>
        <xdr:cNvPr id="199" name="直線コネクタ 198"/>
        <xdr:cNvCxnSpPr/>
      </xdr:nvCxnSpPr>
      <xdr:spPr>
        <a:xfrm>
          <a:off x="3225800" y="14225194"/>
          <a:ext cx="889000" cy="6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125250</xdr:rowOff>
    </xdr:from>
    <xdr:to>
      <xdr:col>6</xdr:col>
      <xdr:colOff>50800</xdr:colOff>
      <xdr:row>83</xdr:row>
      <xdr:rowOff>55400</xdr:rowOff>
    </xdr:to>
    <xdr:sp macro="" textlink="">
      <xdr:nvSpPr>
        <xdr:cNvPr id="200" name="フローチャート : 判断 199"/>
        <xdr:cNvSpPr/>
      </xdr:nvSpPr>
      <xdr:spPr>
        <a:xfrm>
          <a:off x="4064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65577</xdr:rowOff>
    </xdr:from>
    <xdr:ext cx="736600" cy="259045"/>
    <xdr:sp macro="" textlink="">
      <xdr:nvSpPr>
        <xdr:cNvPr id="201" name="テキスト ボックス 200"/>
        <xdr:cNvSpPr txBox="1"/>
      </xdr:nvSpPr>
      <xdr:spPr>
        <a:xfrm>
          <a:off x="3733800" y="1395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106194</xdr:rowOff>
    </xdr:from>
    <xdr:to>
      <xdr:col>4</xdr:col>
      <xdr:colOff>482600</xdr:colOff>
      <xdr:row>82</xdr:row>
      <xdr:rowOff>166294</xdr:rowOff>
    </xdr:to>
    <xdr:cxnSp macro="">
      <xdr:nvCxnSpPr>
        <xdr:cNvPr id="202" name="直線コネクタ 201"/>
        <xdr:cNvCxnSpPr/>
      </xdr:nvCxnSpPr>
      <xdr:spPr>
        <a:xfrm>
          <a:off x="2336800" y="14165094"/>
          <a:ext cx="889000" cy="6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106300</xdr:rowOff>
    </xdr:from>
    <xdr:to>
      <xdr:col>4</xdr:col>
      <xdr:colOff>533400</xdr:colOff>
      <xdr:row>83</xdr:row>
      <xdr:rowOff>36450</xdr:rowOff>
    </xdr:to>
    <xdr:sp macro="" textlink="">
      <xdr:nvSpPr>
        <xdr:cNvPr id="203" name="フローチャート : 判断 202"/>
        <xdr:cNvSpPr/>
      </xdr:nvSpPr>
      <xdr:spPr>
        <a:xfrm>
          <a:off x="3175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46627</xdr:rowOff>
    </xdr:from>
    <xdr:ext cx="762000" cy="259045"/>
    <xdr:sp macro="" textlink="">
      <xdr:nvSpPr>
        <xdr:cNvPr id="204" name="テキスト ボックス 203"/>
        <xdr:cNvSpPr txBox="1"/>
      </xdr:nvSpPr>
      <xdr:spPr>
        <a:xfrm>
          <a:off x="2844800" y="139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80214</xdr:rowOff>
    </xdr:from>
    <xdr:to>
      <xdr:col>3</xdr:col>
      <xdr:colOff>279400</xdr:colOff>
      <xdr:row>82</xdr:row>
      <xdr:rowOff>106194</xdr:rowOff>
    </xdr:to>
    <xdr:cxnSp macro="">
      <xdr:nvCxnSpPr>
        <xdr:cNvPr id="205" name="直線コネクタ 204"/>
        <xdr:cNvCxnSpPr/>
      </xdr:nvCxnSpPr>
      <xdr:spPr>
        <a:xfrm>
          <a:off x="1447800" y="14139114"/>
          <a:ext cx="889000" cy="2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78631</xdr:rowOff>
    </xdr:from>
    <xdr:to>
      <xdr:col>3</xdr:col>
      <xdr:colOff>330200</xdr:colOff>
      <xdr:row>83</xdr:row>
      <xdr:rowOff>8781</xdr:rowOff>
    </xdr:to>
    <xdr:sp macro="" textlink="">
      <xdr:nvSpPr>
        <xdr:cNvPr id="206" name="フローチャート : 判断 205"/>
        <xdr:cNvSpPr/>
      </xdr:nvSpPr>
      <xdr:spPr>
        <a:xfrm>
          <a:off x="2286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165008</xdr:rowOff>
    </xdr:from>
    <xdr:ext cx="762000" cy="259045"/>
    <xdr:sp macro="" textlink="">
      <xdr:nvSpPr>
        <xdr:cNvPr id="207" name="テキスト ボックス 206"/>
        <xdr:cNvSpPr txBox="1"/>
      </xdr:nvSpPr>
      <xdr:spPr>
        <a:xfrm>
          <a:off x="1955800" y="1422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36911</xdr:rowOff>
    </xdr:from>
    <xdr:to>
      <xdr:col>2</xdr:col>
      <xdr:colOff>127000</xdr:colOff>
      <xdr:row>82</xdr:row>
      <xdr:rowOff>138511</xdr:rowOff>
    </xdr:to>
    <xdr:sp macro="" textlink="">
      <xdr:nvSpPr>
        <xdr:cNvPr id="208" name="フローチャート : 判断 207"/>
        <xdr:cNvSpPr/>
      </xdr:nvSpPr>
      <xdr:spPr>
        <a:xfrm>
          <a:off x="1397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123288</xdr:rowOff>
    </xdr:from>
    <xdr:ext cx="762000" cy="259045"/>
    <xdr:sp macro="" textlink="">
      <xdr:nvSpPr>
        <xdr:cNvPr id="209" name="テキスト ボックス 208"/>
        <xdr:cNvSpPr txBox="1"/>
      </xdr:nvSpPr>
      <xdr:spPr>
        <a:xfrm>
          <a:off x="1066800" y="1418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3178</xdr:rowOff>
    </xdr:from>
    <xdr:to>
      <xdr:col>7</xdr:col>
      <xdr:colOff>203200</xdr:colOff>
      <xdr:row>83</xdr:row>
      <xdr:rowOff>104778</xdr:rowOff>
    </xdr:to>
    <xdr:sp macro="" textlink="">
      <xdr:nvSpPr>
        <xdr:cNvPr id="215" name="円/楕円 214"/>
        <xdr:cNvSpPr/>
      </xdr:nvSpPr>
      <xdr:spPr>
        <a:xfrm>
          <a:off x="4902200" y="1423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19705</xdr:rowOff>
    </xdr:from>
    <xdr:ext cx="762000" cy="259045"/>
    <xdr:sp macro="" textlink="">
      <xdr:nvSpPr>
        <xdr:cNvPr id="216" name="人件費・物件費等の状況該当値テキスト"/>
        <xdr:cNvSpPr txBox="1"/>
      </xdr:nvSpPr>
      <xdr:spPr>
        <a:xfrm>
          <a:off x="5041900" y="140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160,132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5890</xdr:rowOff>
    </xdr:from>
    <xdr:to>
      <xdr:col>6</xdr:col>
      <xdr:colOff>50800</xdr:colOff>
      <xdr:row>83</xdr:row>
      <xdr:rowOff>107490</xdr:rowOff>
    </xdr:to>
    <xdr:sp macro="" textlink="">
      <xdr:nvSpPr>
        <xdr:cNvPr id="217" name="円/楕円 216"/>
        <xdr:cNvSpPr/>
      </xdr:nvSpPr>
      <xdr:spPr>
        <a:xfrm>
          <a:off x="4064000" y="1423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92267</xdr:rowOff>
    </xdr:from>
    <xdr:ext cx="736600" cy="259045"/>
    <xdr:sp macro="" textlink="">
      <xdr:nvSpPr>
        <xdr:cNvPr id="218" name="テキスト ボックス 217"/>
        <xdr:cNvSpPr txBox="1"/>
      </xdr:nvSpPr>
      <xdr:spPr>
        <a:xfrm>
          <a:off x="3733800" y="14322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160,469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115494</xdr:rowOff>
    </xdr:from>
    <xdr:to>
      <xdr:col>4</xdr:col>
      <xdr:colOff>533400</xdr:colOff>
      <xdr:row>83</xdr:row>
      <xdr:rowOff>45644</xdr:rowOff>
    </xdr:to>
    <xdr:sp macro="" textlink="">
      <xdr:nvSpPr>
        <xdr:cNvPr id="219" name="円/楕円 218"/>
        <xdr:cNvSpPr/>
      </xdr:nvSpPr>
      <xdr:spPr>
        <a:xfrm>
          <a:off x="3175000" y="141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30421</xdr:rowOff>
    </xdr:from>
    <xdr:ext cx="762000" cy="259045"/>
    <xdr:sp macro="" textlink="">
      <xdr:nvSpPr>
        <xdr:cNvPr id="220" name="テキスト ボックス 219"/>
        <xdr:cNvSpPr txBox="1"/>
      </xdr:nvSpPr>
      <xdr:spPr>
        <a:xfrm>
          <a:off x="2844800" y="14260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152,780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55394</xdr:rowOff>
    </xdr:from>
    <xdr:to>
      <xdr:col>3</xdr:col>
      <xdr:colOff>330200</xdr:colOff>
      <xdr:row>82</xdr:row>
      <xdr:rowOff>156994</xdr:rowOff>
    </xdr:to>
    <xdr:sp macro="" textlink="">
      <xdr:nvSpPr>
        <xdr:cNvPr id="221" name="円/楕円 220"/>
        <xdr:cNvSpPr/>
      </xdr:nvSpPr>
      <xdr:spPr>
        <a:xfrm>
          <a:off x="2286000" y="1411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167171</xdr:rowOff>
    </xdr:from>
    <xdr:ext cx="762000" cy="259045"/>
    <xdr:sp macro="" textlink="">
      <xdr:nvSpPr>
        <xdr:cNvPr id="222" name="テキスト ボックス 221"/>
        <xdr:cNvSpPr txBox="1"/>
      </xdr:nvSpPr>
      <xdr:spPr>
        <a:xfrm>
          <a:off x="1955800" y="1388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145,308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29414</xdr:rowOff>
    </xdr:from>
    <xdr:to>
      <xdr:col>2</xdr:col>
      <xdr:colOff>127000</xdr:colOff>
      <xdr:row>82</xdr:row>
      <xdr:rowOff>131014</xdr:rowOff>
    </xdr:to>
    <xdr:sp macro="" textlink="">
      <xdr:nvSpPr>
        <xdr:cNvPr id="223" name="円/楕円 222"/>
        <xdr:cNvSpPr/>
      </xdr:nvSpPr>
      <xdr:spPr>
        <a:xfrm>
          <a:off x="1397000" y="1408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141191</xdr:rowOff>
    </xdr:from>
    <xdr:ext cx="762000" cy="259045"/>
    <xdr:sp macro="" textlink="">
      <xdr:nvSpPr>
        <xdr:cNvPr id="224" name="テキスト ボックス 223"/>
        <xdr:cNvSpPr txBox="1"/>
      </xdr:nvSpPr>
      <xdr:spPr>
        <a:xfrm>
          <a:off x="1066800" y="1385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142,078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類似団体の平均値を下回る</a:t>
          </a:r>
          <a:r>
            <a:rPr kumimoji="1" lang="en-US" altLang="ja-JP" sz="1100" b="0" i="0" baseline="0">
              <a:solidFill>
                <a:schemeClr val="dk1"/>
              </a:solidFill>
              <a:effectLst/>
              <a:latin typeface="+mn-lt"/>
              <a:ea typeface="+mn-ea"/>
              <a:cs typeface="+mn-cs"/>
            </a:rPr>
            <a:t>94.6</a:t>
          </a:r>
          <a:r>
            <a:rPr kumimoji="1" lang="ja-JP" altLang="ja-JP" sz="1100" b="0" i="0" baseline="0">
              <a:solidFill>
                <a:schemeClr val="dk1"/>
              </a:solidFill>
              <a:effectLst/>
              <a:latin typeface="+mn-lt"/>
              <a:ea typeface="+mn-ea"/>
              <a:cs typeface="+mn-cs"/>
            </a:rPr>
            <a:t>％であり、前年度と比べ</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した。職員構成が変わったことが主な要因として挙げられる。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全国平均をも大きく下回る値で推移していることから、現在の水準を維持し、職員給与が市の財政を逼迫させることのないよう、給与の適正化に努める。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171027</xdr:rowOff>
    </xdr:from>
    <xdr:to>
      <xdr:col>24</xdr:col>
      <xdr:colOff>558800</xdr:colOff>
      <xdr:row>85</xdr:row>
      <xdr:rowOff>15663</xdr:rowOff>
    </xdr:to>
    <xdr:cxnSp macro="">
      <xdr:nvCxnSpPr>
        <xdr:cNvPr id="258" name="直線コネクタ 257"/>
        <xdr:cNvCxnSpPr/>
      </xdr:nvCxnSpPr>
      <xdr:spPr>
        <a:xfrm flipV="1">
          <a:off x="16179800" y="1457282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114723</xdr:rowOff>
    </xdr:from>
    <xdr:to>
      <xdr:col>23</xdr:col>
      <xdr:colOff>406400</xdr:colOff>
      <xdr:row>85</xdr:row>
      <xdr:rowOff>15663</xdr:rowOff>
    </xdr:to>
    <xdr:cxnSp macro="">
      <xdr:nvCxnSpPr>
        <xdr:cNvPr id="261" name="直線コネクタ 260"/>
        <xdr:cNvCxnSpPr/>
      </xdr:nvCxnSpPr>
      <xdr:spPr>
        <a:xfrm>
          <a:off x="15290800" y="145165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26670</xdr:rowOff>
    </xdr:from>
    <xdr:to>
      <xdr:col>23</xdr:col>
      <xdr:colOff>457200</xdr:colOff>
      <xdr:row>86</xdr:row>
      <xdr:rowOff>128270</xdr:rowOff>
    </xdr:to>
    <xdr:sp macro="" textlink="">
      <xdr:nvSpPr>
        <xdr:cNvPr id="262" name="フローチャート : 判断 261"/>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113047</xdr:rowOff>
    </xdr:from>
    <xdr:ext cx="736600" cy="259045"/>
    <xdr:sp macro="" textlink="">
      <xdr:nvSpPr>
        <xdr:cNvPr id="263" name="テキスト ボックス 262"/>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82550</xdr:rowOff>
    </xdr:from>
    <xdr:to>
      <xdr:col>22</xdr:col>
      <xdr:colOff>203200</xdr:colOff>
      <xdr:row>84</xdr:row>
      <xdr:rowOff>114723</xdr:rowOff>
    </xdr:to>
    <xdr:cxnSp macro="">
      <xdr:nvCxnSpPr>
        <xdr:cNvPr id="264" name="直線コネクタ 263"/>
        <xdr:cNvCxnSpPr/>
      </xdr:nvCxnSpPr>
      <xdr:spPr>
        <a:xfrm>
          <a:off x="14401800" y="144843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133773</xdr:rowOff>
    </xdr:from>
    <xdr:to>
      <xdr:col>22</xdr:col>
      <xdr:colOff>254000</xdr:colOff>
      <xdr:row>86</xdr:row>
      <xdr:rowOff>63923</xdr:rowOff>
    </xdr:to>
    <xdr:sp macro="" textlink="">
      <xdr:nvSpPr>
        <xdr:cNvPr id="265" name="フローチャート : 判断 264"/>
        <xdr:cNvSpPr/>
      </xdr:nvSpPr>
      <xdr:spPr>
        <a:xfrm>
          <a:off x="15240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48700</xdr:rowOff>
    </xdr:from>
    <xdr:ext cx="762000" cy="259045"/>
    <xdr:sp macro="" textlink="">
      <xdr:nvSpPr>
        <xdr:cNvPr id="266" name="テキスト ボックス 265"/>
        <xdr:cNvSpPr txBox="1"/>
      </xdr:nvSpPr>
      <xdr:spPr>
        <a:xfrm>
          <a:off x="14909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82550</xdr:rowOff>
    </xdr:from>
    <xdr:to>
      <xdr:col>21</xdr:col>
      <xdr:colOff>0</xdr:colOff>
      <xdr:row>88</xdr:row>
      <xdr:rowOff>48261</xdr:rowOff>
    </xdr:to>
    <xdr:cxnSp macro="">
      <xdr:nvCxnSpPr>
        <xdr:cNvPr id="267" name="直線コネクタ 266"/>
        <xdr:cNvCxnSpPr/>
      </xdr:nvCxnSpPr>
      <xdr:spPr>
        <a:xfrm flipV="1">
          <a:off x="13512800" y="14484350"/>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133773</xdr:rowOff>
    </xdr:from>
    <xdr:to>
      <xdr:col>21</xdr:col>
      <xdr:colOff>50800</xdr:colOff>
      <xdr:row>86</xdr:row>
      <xdr:rowOff>63923</xdr:rowOff>
    </xdr:to>
    <xdr:sp macro="" textlink="">
      <xdr:nvSpPr>
        <xdr:cNvPr id="268" name="フローチャート : 判断 267"/>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48700</xdr:rowOff>
    </xdr:from>
    <xdr:ext cx="762000" cy="259045"/>
    <xdr:sp macro="" textlink="">
      <xdr:nvSpPr>
        <xdr:cNvPr id="269" name="テキスト ボックス 268"/>
        <xdr:cNvSpPr txBox="1"/>
      </xdr:nvSpPr>
      <xdr:spPr>
        <a:xfrm>
          <a:off x="14020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83396</xdr:rowOff>
    </xdr:from>
    <xdr:to>
      <xdr:col>19</xdr:col>
      <xdr:colOff>533400</xdr:colOff>
      <xdr:row>90</xdr:row>
      <xdr:rowOff>13546</xdr:rowOff>
    </xdr:to>
    <xdr:sp macro="" textlink="">
      <xdr:nvSpPr>
        <xdr:cNvPr id="270" name="フローチャート : 判断 269"/>
        <xdr:cNvSpPr/>
      </xdr:nvSpPr>
      <xdr:spPr>
        <a:xfrm>
          <a:off x="13462000" y="15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169773</xdr:rowOff>
    </xdr:from>
    <xdr:ext cx="762000" cy="259045"/>
    <xdr:sp macro="" textlink="">
      <xdr:nvSpPr>
        <xdr:cNvPr id="271" name="テキスト ボックス 270"/>
        <xdr:cNvSpPr txBox="1"/>
      </xdr:nvSpPr>
      <xdr:spPr>
        <a:xfrm>
          <a:off x="13131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120227</xdr:rowOff>
    </xdr:from>
    <xdr:to>
      <xdr:col>24</xdr:col>
      <xdr:colOff>609600</xdr:colOff>
      <xdr:row>85</xdr:row>
      <xdr:rowOff>50377</xdr:rowOff>
    </xdr:to>
    <xdr:sp macro="" textlink="">
      <xdr:nvSpPr>
        <xdr:cNvPr id="277" name="円/楕円 276"/>
        <xdr:cNvSpPr/>
      </xdr:nvSpPr>
      <xdr:spPr>
        <a:xfrm>
          <a:off x="169672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136754</xdr:rowOff>
    </xdr:from>
    <xdr:ext cx="762000" cy="259045"/>
    <xdr:sp macro="" textlink="">
      <xdr:nvSpPr>
        <xdr:cNvPr id="278" name="給与水準   （国との比較）該当値テキスト"/>
        <xdr:cNvSpPr txBox="1"/>
      </xdr:nvSpPr>
      <xdr:spPr>
        <a:xfrm>
          <a:off x="17106900" y="1436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136313</xdr:rowOff>
    </xdr:from>
    <xdr:to>
      <xdr:col>23</xdr:col>
      <xdr:colOff>457200</xdr:colOff>
      <xdr:row>85</xdr:row>
      <xdr:rowOff>66463</xdr:rowOff>
    </xdr:to>
    <xdr:sp macro="" textlink="">
      <xdr:nvSpPr>
        <xdr:cNvPr id="279" name="円/楕円 278"/>
        <xdr:cNvSpPr/>
      </xdr:nvSpPr>
      <xdr:spPr>
        <a:xfrm>
          <a:off x="16129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76640</xdr:rowOff>
    </xdr:from>
    <xdr:ext cx="736600" cy="259045"/>
    <xdr:sp macro="" textlink="">
      <xdr:nvSpPr>
        <xdr:cNvPr id="280" name="テキスト ボックス 279"/>
        <xdr:cNvSpPr txBox="1"/>
      </xdr:nvSpPr>
      <xdr:spPr>
        <a:xfrm>
          <a:off x="15798800" y="1430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63923</xdr:rowOff>
    </xdr:from>
    <xdr:to>
      <xdr:col>22</xdr:col>
      <xdr:colOff>254000</xdr:colOff>
      <xdr:row>84</xdr:row>
      <xdr:rowOff>165523</xdr:rowOff>
    </xdr:to>
    <xdr:sp macro="" textlink="">
      <xdr:nvSpPr>
        <xdr:cNvPr id="281" name="円/楕円 280"/>
        <xdr:cNvSpPr/>
      </xdr:nvSpPr>
      <xdr:spPr>
        <a:xfrm>
          <a:off x="15240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4250</xdr:rowOff>
    </xdr:from>
    <xdr:ext cx="762000" cy="259045"/>
    <xdr:sp macro="" textlink="">
      <xdr:nvSpPr>
        <xdr:cNvPr id="282" name="テキスト ボックス 281"/>
        <xdr:cNvSpPr txBox="1"/>
      </xdr:nvSpPr>
      <xdr:spPr>
        <a:xfrm>
          <a:off x="14909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31750</xdr:rowOff>
    </xdr:from>
    <xdr:to>
      <xdr:col>21</xdr:col>
      <xdr:colOff>50800</xdr:colOff>
      <xdr:row>84</xdr:row>
      <xdr:rowOff>133350</xdr:rowOff>
    </xdr:to>
    <xdr:sp macro="" textlink="">
      <xdr:nvSpPr>
        <xdr:cNvPr id="283" name="円/楕円 282"/>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143527</xdr:rowOff>
    </xdr:from>
    <xdr:ext cx="762000" cy="259045"/>
    <xdr:sp macro="" textlink="">
      <xdr:nvSpPr>
        <xdr:cNvPr id="284" name="テキスト ボックス 283"/>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85" name="円/楕円 284"/>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109238</xdr:rowOff>
    </xdr:from>
    <xdr:ext cx="762000" cy="259045"/>
    <xdr:sp macro="" textlink="">
      <xdr:nvSpPr>
        <xdr:cNvPr id="286" name="テキスト ボックス 285"/>
        <xdr:cNvSpPr txBox="1"/>
      </xdr:nvSpPr>
      <xdr:spPr>
        <a:xfrm>
          <a:off x="13131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類似団体の平均値を下回る</a:t>
          </a:r>
          <a:r>
            <a:rPr kumimoji="1" lang="en-US" altLang="ja-JP" sz="1150">
              <a:latin typeface="ＭＳ Ｐゴシック"/>
            </a:rPr>
            <a:t>9.46</a:t>
          </a:r>
          <a:r>
            <a:rPr kumimoji="1" lang="ja-JP" altLang="en-US" sz="1150">
              <a:latin typeface="ＭＳ Ｐゴシック"/>
            </a:rPr>
            <a:t>人であり、前年度から</a:t>
          </a:r>
          <a:r>
            <a:rPr kumimoji="1" lang="en-US" altLang="ja-JP" sz="1150">
              <a:latin typeface="ＭＳ Ｐゴシック"/>
            </a:rPr>
            <a:t>0.15</a:t>
          </a:r>
          <a:r>
            <a:rPr kumimoji="1" lang="ja-JP" altLang="en-US" sz="1150">
              <a:latin typeface="ＭＳ Ｐゴシック"/>
            </a:rPr>
            <a:t>ポイント上がった。普通会計における職員数が、</a:t>
          </a:r>
          <a:r>
            <a:rPr kumimoji="1" lang="en-US" altLang="ja-JP" sz="1150">
              <a:latin typeface="ＭＳ Ｐゴシック"/>
            </a:rPr>
            <a:t>1</a:t>
          </a:r>
          <a:r>
            <a:rPr kumimoji="1" lang="ja-JP" altLang="en-US" sz="1150">
              <a:latin typeface="ＭＳ Ｐゴシック"/>
            </a:rPr>
            <a:t>名増加したことが要因として挙げられる。</a:t>
          </a:r>
        </a:p>
        <a:p>
          <a:r>
            <a:rPr kumimoji="1" lang="ja-JP" altLang="en-US" sz="1150">
              <a:latin typeface="ＭＳ Ｐゴシック"/>
            </a:rPr>
            <a:t>　市では、平成</a:t>
          </a:r>
          <a:r>
            <a:rPr kumimoji="1" lang="en-US" altLang="ja-JP" sz="1150">
              <a:latin typeface="ＭＳ Ｐゴシック"/>
            </a:rPr>
            <a:t>18</a:t>
          </a:r>
          <a:r>
            <a:rPr kumimoji="1" lang="ja-JP" altLang="en-US" sz="1150">
              <a:latin typeface="ＭＳ Ｐゴシック"/>
            </a:rPr>
            <a:t>年度に作成した集中改革プランに基づき、退職者不補充や早期退職者奨励制度の活用など定員適正に努めてきたことにより、目標値を上回る</a:t>
          </a:r>
          <a:r>
            <a:rPr kumimoji="1" lang="en-US" altLang="ja-JP" sz="1150">
              <a:latin typeface="ＭＳ Ｐゴシック"/>
            </a:rPr>
            <a:t>54</a:t>
          </a:r>
          <a:r>
            <a:rPr kumimoji="1" lang="ja-JP" altLang="en-US" sz="1150">
              <a:latin typeface="ＭＳ Ｐゴシック"/>
            </a:rPr>
            <a:t>人を減員してきており、第</a:t>
          </a:r>
          <a:r>
            <a:rPr kumimoji="1" lang="en-US" altLang="ja-JP" sz="1150">
              <a:latin typeface="ＭＳ Ｐゴシック"/>
            </a:rPr>
            <a:t>3</a:t>
          </a:r>
          <a:r>
            <a:rPr kumimoji="1" lang="ja-JP" altLang="en-US" sz="1150">
              <a:latin typeface="ＭＳ Ｐゴシック"/>
            </a:rPr>
            <a:t>次行政改革大綱においては、平成</a:t>
          </a:r>
          <a:r>
            <a:rPr kumimoji="1" lang="en-US" altLang="ja-JP" sz="1150">
              <a:latin typeface="ＭＳ Ｐゴシック"/>
            </a:rPr>
            <a:t>22</a:t>
          </a:r>
          <a:r>
            <a:rPr kumimoji="1" lang="ja-JP" altLang="en-US" sz="1150">
              <a:latin typeface="ＭＳ Ｐゴシック"/>
            </a:rPr>
            <a:t>年度の集中改革プランによる、職員適正化直後の数を超えない範囲の職員数の維持を目標設定したところである。今後は、退職者数と同数の採用を基本に市管理施設の指定管理者制度等への移行を積極的に進めることで、更なる定員抑制を図っ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28363</xdr:rowOff>
    </xdr:from>
    <xdr:to>
      <xdr:col>24</xdr:col>
      <xdr:colOff>558800</xdr:colOff>
      <xdr:row>62</xdr:row>
      <xdr:rowOff>45599</xdr:rowOff>
    </xdr:to>
    <xdr:cxnSp macro="">
      <xdr:nvCxnSpPr>
        <xdr:cNvPr id="323" name="直線コネクタ 322"/>
        <xdr:cNvCxnSpPr/>
      </xdr:nvCxnSpPr>
      <xdr:spPr>
        <a:xfrm>
          <a:off x="16179800" y="1065826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4"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28363</xdr:rowOff>
    </xdr:from>
    <xdr:to>
      <xdr:col>23</xdr:col>
      <xdr:colOff>406400</xdr:colOff>
      <xdr:row>62</xdr:row>
      <xdr:rowOff>38705</xdr:rowOff>
    </xdr:to>
    <xdr:cxnSp macro="">
      <xdr:nvCxnSpPr>
        <xdr:cNvPr id="326" name="直線コネクタ 325"/>
        <xdr:cNvCxnSpPr/>
      </xdr:nvCxnSpPr>
      <xdr:spPr>
        <a:xfrm flipV="1">
          <a:off x="15290800" y="1065826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149013</xdr:rowOff>
    </xdr:from>
    <xdr:to>
      <xdr:col>23</xdr:col>
      <xdr:colOff>457200</xdr:colOff>
      <xdr:row>62</xdr:row>
      <xdr:rowOff>79163</xdr:rowOff>
    </xdr:to>
    <xdr:sp macro="" textlink="">
      <xdr:nvSpPr>
        <xdr:cNvPr id="327" name="フローチャート : 判断 326"/>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89340</xdr:rowOff>
    </xdr:from>
    <xdr:ext cx="736600" cy="259045"/>
    <xdr:sp macro="" textlink="">
      <xdr:nvSpPr>
        <xdr:cNvPr id="328" name="テキスト ボックス 327"/>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30662</xdr:rowOff>
    </xdr:from>
    <xdr:to>
      <xdr:col>22</xdr:col>
      <xdr:colOff>203200</xdr:colOff>
      <xdr:row>62</xdr:row>
      <xdr:rowOff>38705</xdr:rowOff>
    </xdr:to>
    <xdr:cxnSp macro="">
      <xdr:nvCxnSpPr>
        <xdr:cNvPr id="329" name="直線コネクタ 328"/>
        <xdr:cNvCxnSpPr/>
      </xdr:nvCxnSpPr>
      <xdr:spPr>
        <a:xfrm>
          <a:off x="14401800" y="1066056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128330</xdr:rowOff>
    </xdr:from>
    <xdr:to>
      <xdr:col>22</xdr:col>
      <xdr:colOff>254000</xdr:colOff>
      <xdr:row>62</xdr:row>
      <xdr:rowOff>58480</xdr:rowOff>
    </xdr:to>
    <xdr:sp macro="" textlink="">
      <xdr:nvSpPr>
        <xdr:cNvPr id="330" name="フローチャート : 判断 329"/>
        <xdr:cNvSpPr/>
      </xdr:nvSpPr>
      <xdr:spPr>
        <a:xfrm>
          <a:off x="15240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68657</xdr:rowOff>
    </xdr:from>
    <xdr:ext cx="762000" cy="259045"/>
    <xdr:sp macro="" textlink="">
      <xdr:nvSpPr>
        <xdr:cNvPr id="331" name="テキスト ボックス 330"/>
        <xdr:cNvSpPr txBox="1"/>
      </xdr:nvSpPr>
      <xdr:spPr>
        <a:xfrm>
          <a:off x="14909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168789</xdr:rowOff>
    </xdr:from>
    <xdr:to>
      <xdr:col>21</xdr:col>
      <xdr:colOff>0</xdr:colOff>
      <xdr:row>62</xdr:row>
      <xdr:rowOff>30662</xdr:rowOff>
    </xdr:to>
    <xdr:cxnSp macro="">
      <xdr:nvCxnSpPr>
        <xdr:cNvPr id="332" name="直線コネクタ 331"/>
        <xdr:cNvCxnSpPr/>
      </xdr:nvCxnSpPr>
      <xdr:spPr>
        <a:xfrm>
          <a:off x="13512800" y="10627239"/>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120287</xdr:rowOff>
    </xdr:from>
    <xdr:to>
      <xdr:col>21</xdr:col>
      <xdr:colOff>50800</xdr:colOff>
      <xdr:row>62</xdr:row>
      <xdr:rowOff>50437</xdr:rowOff>
    </xdr:to>
    <xdr:sp macro="" textlink="">
      <xdr:nvSpPr>
        <xdr:cNvPr id="333" name="フローチャート : 判断 332"/>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60614</xdr:rowOff>
    </xdr:from>
    <xdr:ext cx="762000" cy="259045"/>
    <xdr:sp macro="" textlink="">
      <xdr:nvSpPr>
        <xdr:cNvPr id="334" name="テキスト ボックス 333"/>
        <xdr:cNvSpPr txBox="1"/>
      </xdr:nvSpPr>
      <xdr:spPr>
        <a:xfrm>
          <a:off x="14020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128330</xdr:rowOff>
    </xdr:from>
    <xdr:to>
      <xdr:col>19</xdr:col>
      <xdr:colOff>533400</xdr:colOff>
      <xdr:row>62</xdr:row>
      <xdr:rowOff>58480</xdr:rowOff>
    </xdr:to>
    <xdr:sp macro="" textlink="">
      <xdr:nvSpPr>
        <xdr:cNvPr id="335" name="フローチャート : 判断 334"/>
        <xdr:cNvSpPr/>
      </xdr:nvSpPr>
      <xdr:spPr>
        <a:xfrm>
          <a:off x="13462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43257</xdr:rowOff>
    </xdr:from>
    <xdr:ext cx="762000" cy="259045"/>
    <xdr:sp macro="" textlink="">
      <xdr:nvSpPr>
        <xdr:cNvPr id="336" name="テキスト ボックス 335"/>
        <xdr:cNvSpPr txBox="1"/>
      </xdr:nvSpPr>
      <xdr:spPr>
        <a:xfrm>
          <a:off x="13131800" y="1067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166249</xdr:rowOff>
    </xdr:from>
    <xdr:to>
      <xdr:col>24</xdr:col>
      <xdr:colOff>609600</xdr:colOff>
      <xdr:row>62</xdr:row>
      <xdr:rowOff>96399</xdr:rowOff>
    </xdr:to>
    <xdr:sp macro="" textlink="">
      <xdr:nvSpPr>
        <xdr:cNvPr id="342" name="円/楕円 341"/>
        <xdr:cNvSpPr/>
      </xdr:nvSpPr>
      <xdr:spPr>
        <a:xfrm>
          <a:off x="16967200" y="1062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11326</xdr:rowOff>
    </xdr:from>
    <xdr:ext cx="762000" cy="259045"/>
    <xdr:sp macro="" textlink="">
      <xdr:nvSpPr>
        <xdr:cNvPr id="343" name="定員管理の状況該当値テキスト"/>
        <xdr:cNvSpPr txBox="1"/>
      </xdr:nvSpPr>
      <xdr:spPr>
        <a:xfrm>
          <a:off x="17106900" y="1046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149013</xdr:rowOff>
    </xdr:from>
    <xdr:to>
      <xdr:col>23</xdr:col>
      <xdr:colOff>457200</xdr:colOff>
      <xdr:row>62</xdr:row>
      <xdr:rowOff>79163</xdr:rowOff>
    </xdr:to>
    <xdr:sp macro="" textlink="">
      <xdr:nvSpPr>
        <xdr:cNvPr id="344" name="円/楕円 343"/>
        <xdr:cNvSpPr/>
      </xdr:nvSpPr>
      <xdr:spPr>
        <a:xfrm>
          <a:off x="16129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63940</xdr:rowOff>
    </xdr:from>
    <xdr:ext cx="736600" cy="259045"/>
    <xdr:sp macro="" textlink="">
      <xdr:nvSpPr>
        <xdr:cNvPr id="345" name="テキスト ボックス 344"/>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159355</xdr:rowOff>
    </xdr:from>
    <xdr:to>
      <xdr:col>22</xdr:col>
      <xdr:colOff>254000</xdr:colOff>
      <xdr:row>62</xdr:row>
      <xdr:rowOff>89505</xdr:rowOff>
    </xdr:to>
    <xdr:sp macro="" textlink="">
      <xdr:nvSpPr>
        <xdr:cNvPr id="346" name="円/楕円 345"/>
        <xdr:cNvSpPr/>
      </xdr:nvSpPr>
      <xdr:spPr>
        <a:xfrm>
          <a:off x="15240000" y="106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47" name="テキスト ボックス 346"/>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151312</xdr:rowOff>
    </xdr:from>
    <xdr:to>
      <xdr:col>21</xdr:col>
      <xdr:colOff>50800</xdr:colOff>
      <xdr:row>62</xdr:row>
      <xdr:rowOff>81462</xdr:rowOff>
    </xdr:to>
    <xdr:sp macro="" textlink="">
      <xdr:nvSpPr>
        <xdr:cNvPr id="348" name="円/楕円 347"/>
        <xdr:cNvSpPr/>
      </xdr:nvSpPr>
      <xdr:spPr>
        <a:xfrm>
          <a:off x="14351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66239</xdr:rowOff>
    </xdr:from>
    <xdr:ext cx="762000" cy="259045"/>
    <xdr:sp macro="" textlink="">
      <xdr:nvSpPr>
        <xdr:cNvPr id="349" name="テキスト ボックス 348"/>
        <xdr:cNvSpPr txBox="1"/>
      </xdr:nvSpPr>
      <xdr:spPr>
        <a:xfrm>
          <a:off x="14020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117989</xdr:rowOff>
    </xdr:from>
    <xdr:to>
      <xdr:col>19</xdr:col>
      <xdr:colOff>533400</xdr:colOff>
      <xdr:row>62</xdr:row>
      <xdr:rowOff>48139</xdr:rowOff>
    </xdr:to>
    <xdr:sp macro="" textlink="">
      <xdr:nvSpPr>
        <xdr:cNvPr id="350" name="円/楕円 349"/>
        <xdr:cNvSpPr/>
      </xdr:nvSpPr>
      <xdr:spPr>
        <a:xfrm>
          <a:off x="13462000" y="1057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58316</xdr:rowOff>
    </xdr:from>
    <xdr:ext cx="762000" cy="259045"/>
    <xdr:sp macro="" textlink="">
      <xdr:nvSpPr>
        <xdr:cNvPr id="351" name="テキスト ボックス 350"/>
        <xdr:cNvSpPr txBox="1"/>
      </xdr:nvSpPr>
      <xdr:spPr>
        <a:xfrm>
          <a:off x="13131800" y="1034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　前年度から</a:t>
          </a:r>
          <a:r>
            <a:rPr kumimoji="1" lang="en-US" altLang="ja-JP" sz="1050">
              <a:solidFill>
                <a:schemeClr val="dk1"/>
              </a:solidFill>
              <a:effectLst/>
              <a:latin typeface="+mn-lt"/>
              <a:ea typeface="+mn-ea"/>
              <a:cs typeface="+mn-cs"/>
            </a:rPr>
            <a:t>0.1</a:t>
          </a:r>
          <a:r>
            <a:rPr kumimoji="1" lang="ja-JP" altLang="ja-JP" sz="1050">
              <a:solidFill>
                <a:schemeClr val="dk1"/>
              </a:solidFill>
              <a:effectLst/>
              <a:latin typeface="+mn-lt"/>
              <a:ea typeface="+mn-ea"/>
              <a:cs typeface="+mn-cs"/>
            </a:rPr>
            <a:t>ポイント減少し</a:t>
          </a:r>
          <a:r>
            <a:rPr kumimoji="1" lang="en-US" altLang="ja-JP" sz="1050">
              <a:solidFill>
                <a:schemeClr val="dk1"/>
              </a:solidFill>
              <a:effectLst/>
              <a:latin typeface="+mn-lt"/>
              <a:ea typeface="+mn-ea"/>
              <a:cs typeface="+mn-cs"/>
            </a:rPr>
            <a:t>12.7</a:t>
          </a:r>
          <a:r>
            <a:rPr kumimoji="1" lang="ja-JP" altLang="ja-JP" sz="1050">
              <a:solidFill>
                <a:schemeClr val="dk1"/>
              </a:solidFill>
              <a:effectLst/>
              <a:latin typeface="+mn-lt"/>
              <a:ea typeface="+mn-ea"/>
              <a:cs typeface="+mn-cs"/>
            </a:rPr>
            <a:t>％となったものの、依然類似団体の平均値を上回る高い数値である</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建設事業の実施にあたっては、緊急性・必要性を充分に検討し判断したうえで、事業の選択実施に努めてきたことから、比率は</a:t>
          </a:r>
          <a:r>
            <a:rPr kumimoji="1" lang="ja-JP" altLang="en-US" sz="1050">
              <a:solidFill>
                <a:schemeClr val="dk1"/>
              </a:solidFill>
              <a:effectLst/>
              <a:latin typeface="+mn-lt"/>
              <a:ea typeface="+mn-ea"/>
              <a:cs typeface="+mn-cs"/>
            </a:rPr>
            <a:t>徐々に</a:t>
          </a:r>
          <a:r>
            <a:rPr kumimoji="1" lang="ja-JP" altLang="ja-JP" sz="1050">
              <a:solidFill>
                <a:schemeClr val="dk1"/>
              </a:solidFill>
              <a:effectLst/>
              <a:latin typeface="+mn-lt"/>
              <a:ea typeface="+mn-ea"/>
              <a:cs typeface="+mn-cs"/>
            </a:rPr>
            <a:t>減少</a:t>
          </a:r>
          <a:r>
            <a:rPr kumimoji="1" lang="ja-JP" altLang="en-US" sz="1050">
              <a:solidFill>
                <a:schemeClr val="dk1"/>
              </a:solidFill>
              <a:effectLst/>
              <a:latin typeface="+mn-lt"/>
              <a:ea typeface="+mn-ea"/>
              <a:cs typeface="+mn-cs"/>
            </a:rPr>
            <a:t>してきており、当該比率が</a:t>
          </a:r>
          <a:r>
            <a:rPr kumimoji="1" lang="en-US" altLang="ja-JP" sz="1050">
              <a:solidFill>
                <a:schemeClr val="dk1"/>
              </a:solidFill>
              <a:effectLst/>
              <a:latin typeface="+mn-lt"/>
              <a:ea typeface="+mn-ea"/>
              <a:cs typeface="+mn-cs"/>
            </a:rPr>
            <a:t>3</a:t>
          </a:r>
          <a:r>
            <a:rPr kumimoji="1" lang="ja-JP" altLang="en-US" sz="1050">
              <a:solidFill>
                <a:schemeClr val="dk1"/>
              </a:solidFill>
              <a:effectLst/>
              <a:latin typeface="+mn-lt"/>
              <a:ea typeface="+mn-ea"/>
              <a:cs typeface="+mn-cs"/>
            </a:rPr>
            <a:t>カ年平均で求められるため、微減となったものの、単年度で見ると特定財源として算入される都市計画税の賦課休止、公債費の元利償還金の増、公営企業に対する準元利償還金の増、比率の分母となる標準財政規模の減などが影響し、比率は、</a:t>
          </a:r>
          <a:r>
            <a:rPr kumimoji="1" lang="en-US" altLang="ja-JP" sz="1050">
              <a:solidFill>
                <a:schemeClr val="dk1"/>
              </a:solidFill>
              <a:effectLst/>
              <a:latin typeface="+mn-lt"/>
              <a:ea typeface="+mn-ea"/>
              <a:cs typeface="+mn-cs"/>
            </a:rPr>
            <a:t>1.6</a:t>
          </a:r>
          <a:r>
            <a:rPr kumimoji="1" lang="ja-JP" altLang="en-US" sz="1050">
              <a:solidFill>
                <a:schemeClr val="dk1"/>
              </a:solidFill>
              <a:effectLst/>
              <a:latin typeface="+mn-lt"/>
              <a:ea typeface="+mn-ea"/>
              <a:cs typeface="+mn-cs"/>
            </a:rPr>
            <a:t>ポイント増加となっている。</a:t>
          </a:r>
          <a:r>
            <a:rPr kumimoji="1" lang="ja-JP" altLang="ja-JP" sz="1050">
              <a:solidFill>
                <a:schemeClr val="dk1"/>
              </a:solidFill>
              <a:effectLst/>
              <a:latin typeface="+mn-lt"/>
              <a:ea typeface="+mn-ea"/>
              <a:cs typeface="+mn-cs"/>
            </a:rPr>
            <a:t>今後は、新市まちづくり計画に基づき実施してきた各事業の充当財源である合併特例事業債の償還金が更に本格的になり、また、特定財源として算入される都市計画税</a:t>
          </a:r>
          <a:r>
            <a:rPr kumimoji="1" lang="ja-JP" altLang="en-US" sz="1050">
              <a:solidFill>
                <a:schemeClr val="dk1"/>
              </a:solidFill>
              <a:effectLst/>
              <a:latin typeface="+mn-lt"/>
              <a:ea typeface="+mn-ea"/>
              <a:cs typeface="+mn-cs"/>
            </a:rPr>
            <a:t>が</a:t>
          </a:r>
          <a:r>
            <a:rPr kumimoji="1" lang="en-US" altLang="ja-JP" sz="1050">
              <a:solidFill>
                <a:schemeClr val="dk1"/>
              </a:solidFill>
              <a:effectLst/>
              <a:latin typeface="+mn-lt"/>
              <a:ea typeface="+mn-ea"/>
              <a:cs typeface="+mn-cs"/>
            </a:rPr>
            <a:t>31</a:t>
          </a:r>
          <a:r>
            <a:rPr kumimoji="1" lang="ja-JP" altLang="en-US" sz="1050">
              <a:solidFill>
                <a:schemeClr val="dk1"/>
              </a:solidFill>
              <a:effectLst/>
              <a:latin typeface="+mn-lt"/>
              <a:ea typeface="+mn-ea"/>
              <a:cs typeface="+mn-cs"/>
            </a:rPr>
            <a:t>年度まで</a:t>
          </a:r>
          <a:r>
            <a:rPr kumimoji="1" lang="ja-JP" altLang="ja-JP" sz="1050">
              <a:solidFill>
                <a:schemeClr val="dk1"/>
              </a:solidFill>
              <a:effectLst/>
              <a:latin typeface="+mn-lt"/>
              <a:ea typeface="+mn-ea"/>
              <a:cs typeface="+mn-cs"/>
            </a:rPr>
            <a:t>賦課休止</a:t>
          </a:r>
          <a:r>
            <a:rPr kumimoji="1" lang="ja-JP" altLang="en-US" sz="1050">
              <a:solidFill>
                <a:schemeClr val="dk1"/>
              </a:solidFill>
              <a:effectLst/>
              <a:latin typeface="+mn-lt"/>
              <a:ea typeface="+mn-ea"/>
              <a:cs typeface="+mn-cs"/>
            </a:rPr>
            <a:t>となる</a:t>
          </a:r>
          <a:r>
            <a:rPr kumimoji="1" lang="ja-JP" altLang="ja-JP" sz="1050">
              <a:solidFill>
                <a:schemeClr val="dk1"/>
              </a:solidFill>
              <a:effectLst/>
              <a:latin typeface="+mn-lt"/>
              <a:ea typeface="+mn-ea"/>
              <a:cs typeface="+mn-cs"/>
            </a:rPr>
            <a:t>など、比率の上昇が予想されることから、公債費の償還のピークを考慮する中で、引き続き、建設事業の選択実施を継続し公債費負担の適正化に努める。</a:t>
          </a:r>
          <a:endParaRPr lang="ja-JP" altLang="ja-JP" sz="105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92392</xdr:rowOff>
    </xdr:from>
    <xdr:to>
      <xdr:col>24</xdr:col>
      <xdr:colOff>558800</xdr:colOff>
      <xdr:row>37</xdr:row>
      <xdr:rowOff>94403</xdr:rowOff>
    </xdr:to>
    <xdr:cxnSp macro="">
      <xdr:nvCxnSpPr>
        <xdr:cNvPr id="385" name="直線コネクタ 384"/>
        <xdr:cNvCxnSpPr/>
      </xdr:nvCxnSpPr>
      <xdr:spPr>
        <a:xfrm flipV="1">
          <a:off x="16179800" y="6436042"/>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94403</xdr:rowOff>
    </xdr:from>
    <xdr:to>
      <xdr:col>23</xdr:col>
      <xdr:colOff>406400</xdr:colOff>
      <xdr:row>37</xdr:row>
      <xdr:rowOff>108479</xdr:rowOff>
    </xdr:to>
    <xdr:cxnSp macro="">
      <xdr:nvCxnSpPr>
        <xdr:cNvPr id="388" name="直線コネクタ 387"/>
        <xdr:cNvCxnSpPr/>
      </xdr:nvCxnSpPr>
      <xdr:spPr>
        <a:xfrm flipV="1">
          <a:off x="15290800" y="643805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36</xdr:row>
      <xdr:rowOff>148696</xdr:rowOff>
    </xdr:from>
    <xdr:to>
      <xdr:col>23</xdr:col>
      <xdr:colOff>457200</xdr:colOff>
      <xdr:row>37</xdr:row>
      <xdr:rowOff>78846</xdr:rowOff>
    </xdr:to>
    <xdr:sp macro="" textlink="">
      <xdr:nvSpPr>
        <xdr:cNvPr id="389" name="フローチャート :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108479</xdr:rowOff>
    </xdr:from>
    <xdr:to>
      <xdr:col>22</xdr:col>
      <xdr:colOff>203200</xdr:colOff>
      <xdr:row>37</xdr:row>
      <xdr:rowOff>112501</xdr:rowOff>
    </xdr:to>
    <xdr:cxnSp macro="">
      <xdr:nvCxnSpPr>
        <xdr:cNvPr id="391" name="直線コネクタ 390"/>
        <xdr:cNvCxnSpPr/>
      </xdr:nvCxnSpPr>
      <xdr:spPr>
        <a:xfrm flipV="1">
          <a:off x="14401800" y="645212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36</xdr:row>
      <xdr:rowOff>166793</xdr:rowOff>
    </xdr:from>
    <xdr:to>
      <xdr:col>22</xdr:col>
      <xdr:colOff>254000</xdr:colOff>
      <xdr:row>37</xdr:row>
      <xdr:rowOff>96943</xdr:rowOff>
    </xdr:to>
    <xdr:sp macro="" textlink="">
      <xdr:nvSpPr>
        <xdr:cNvPr id="392" name="フローチャート : 判断 391"/>
        <xdr:cNvSpPr/>
      </xdr:nvSpPr>
      <xdr:spPr>
        <a:xfrm>
          <a:off x="15240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107120</xdr:rowOff>
    </xdr:from>
    <xdr:ext cx="762000" cy="259045"/>
    <xdr:sp macro="" textlink="">
      <xdr:nvSpPr>
        <xdr:cNvPr id="393" name="テキスト ボックス 392"/>
        <xdr:cNvSpPr txBox="1"/>
      </xdr:nvSpPr>
      <xdr:spPr>
        <a:xfrm>
          <a:off x="14909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112501</xdr:rowOff>
    </xdr:from>
    <xdr:to>
      <xdr:col>21</xdr:col>
      <xdr:colOff>0</xdr:colOff>
      <xdr:row>37</xdr:row>
      <xdr:rowOff>112501</xdr:rowOff>
    </xdr:to>
    <xdr:cxnSp macro="">
      <xdr:nvCxnSpPr>
        <xdr:cNvPr id="394" name="直線コネクタ 393"/>
        <xdr:cNvCxnSpPr/>
      </xdr:nvCxnSpPr>
      <xdr:spPr>
        <a:xfrm>
          <a:off x="13512800" y="64561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17463</xdr:rowOff>
    </xdr:from>
    <xdr:to>
      <xdr:col>21</xdr:col>
      <xdr:colOff>50800</xdr:colOff>
      <xdr:row>37</xdr:row>
      <xdr:rowOff>119063</xdr:rowOff>
    </xdr:to>
    <xdr:sp macro="" textlink="">
      <xdr:nvSpPr>
        <xdr:cNvPr id="395" name="フローチャート : 判断 394"/>
        <xdr:cNvSpPr/>
      </xdr:nvSpPr>
      <xdr:spPr>
        <a:xfrm>
          <a:off x="14351000" y="63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129240</xdr:rowOff>
    </xdr:from>
    <xdr:ext cx="762000" cy="259045"/>
    <xdr:sp macro="" textlink="">
      <xdr:nvSpPr>
        <xdr:cNvPr id="396" name="テキスト ボックス 395"/>
        <xdr:cNvSpPr txBox="1"/>
      </xdr:nvSpPr>
      <xdr:spPr>
        <a:xfrm>
          <a:off x="14020800" y="612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35560</xdr:rowOff>
    </xdr:from>
    <xdr:to>
      <xdr:col>19</xdr:col>
      <xdr:colOff>533400</xdr:colOff>
      <xdr:row>37</xdr:row>
      <xdr:rowOff>137160</xdr:rowOff>
    </xdr:to>
    <xdr:sp macro="" textlink="">
      <xdr:nvSpPr>
        <xdr:cNvPr id="397" name="フローチャート : 判断 396"/>
        <xdr:cNvSpPr/>
      </xdr:nvSpPr>
      <xdr:spPr>
        <a:xfrm>
          <a:off x="134620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147337</xdr:rowOff>
    </xdr:from>
    <xdr:ext cx="762000" cy="259045"/>
    <xdr:sp macro="" textlink="">
      <xdr:nvSpPr>
        <xdr:cNvPr id="398" name="テキスト ボックス 397"/>
        <xdr:cNvSpPr txBox="1"/>
      </xdr:nvSpPr>
      <xdr:spPr>
        <a:xfrm>
          <a:off x="13131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41592</xdr:rowOff>
    </xdr:from>
    <xdr:to>
      <xdr:col>24</xdr:col>
      <xdr:colOff>609600</xdr:colOff>
      <xdr:row>37</xdr:row>
      <xdr:rowOff>143192</xdr:rowOff>
    </xdr:to>
    <xdr:sp macro="" textlink="">
      <xdr:nvSpPr>
        <xdr:cNvPr id="404" name="円/楕円 403"/>
        <xdr:cNvSpPr/>
      </xdr:nvSpPr>
      <xdr:spPr>
        <a:xfrm>
          <a:off x="16967200" y="63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13669</xdr:rowOff>
    </xdr:from>
    <xdr:ext cx="762000" cy="259045"/>
    <xdr:sp macro="" textlink="">
      <xdr:nvSpPr>
        <xdr:cNvPr id="405" name="公債費負担の状況該当値テキスト"/>
        <xdr:cNvSpPr txBox="1"/>
      </xdr:nvSpPr>
      <xdr:spPr>
        <a:xfrm>
          <a:off x="17106900" y="6357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43603</xdr:rowOff>
    </xdr:from>
    <xdr:to>
      <xdr:col>23</xdr:col>
      <xdr:colOff>457200</xdr:colOff>
      <xdr:row>37</xdr:row>
      <xdr:rowOff>145203</xdr:rowOff>
    </xdr:to>
    <xdr:sp macro="" textlink="">
      <xdr:nvSpPr>
        <xdr:cNvPr id="406" name="円/楕円 405"/>
        <xdr:cNvSpPr/>
      </xdr:nvSpPr>
      <xdr:spPr>
        <a:xfrm>
          <a:off x="161290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129981</xdr:rowOff>
    </xdr:from>
    <xdr:ext cx="736600" cy="259045"/>
    <xdr:sp macro="" textlink="">
      <xdr:nvSpPr>
        <xdr:cNvPr id="407" name="テキスト ボックス 406"/>
        <xdr:cNvSpPr txBox="1"/>
      </xdr:nvSpPr>
      <xdr:spPr>
        <a:xfrm>
          <a:off x="15798800" y="6473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57679</xdr:rowOff>
    </xdr:from>
    <xdr:to>
      <xdr:col>22</xdr:col>
      <xdr:colOff>254000</xdr:colOff>
      <xdr:row>37</xdr:row>
      <xdr:rowOff>159279</xdr:rowOff>
    </xdr:to>
    <xdr:sp macro="" textlink="">
      <xdr:nvSpPr>
        <xdr:cNvPr id="408" name="円/楕円 407"/>
        <xdr:cNvSpPr/>
      </xdr:nvSpPr>
      <xdr:spPr>
        <a:xfrm>
          <a:off x="15240000" y="64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144056</xdr:rowOff>
    </xdr:from>
    <xdr:ext cx="762000" cy="259045"/>
    <xdr:sp macro="" textlink="">
      <xdr:nvSpPr>
        <xdr:cNvPr id="409" name="テキスト ボックス 408"/>
        <xdr:cNvSpPr txBox="1"/>
      </xdr:nvSpPr>
      <xdr:spPr>
        <a:xfrm>
          <a:off x="14909800" y="648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61701</xdr:rowOff>
    </xdr:from>
    <xdr:to>
      <xdr:col>21</xdr:col>
      <xdr:colOff>50800</xdr:colOff>
      <xdr:row>37</xdr:row>
      <xdr:rowOff>163301</xdr:rowOff>
    </xdr:to>
    <xdr:sp macro="" textlink="">
      <xdr:nvSpPr>
        <xdr:cNvPr id="410" name="円/楕円 409"/>
        <xdr:cNvSpPr/>
      </xdr:nvSpPr>
      <xdr:spPr>
        <a:xfrm>
          <a:off x="14351000" y="64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148078</xdr:rowOff>
    </xdr:from>
    <xdr:ext cx="762000" cy="259045"/>
    <xdr:sp macro="" textlink="">
      <xdr:nvSpPr>
        <xdr:cNvPr id="411" name="テキスト ボックス 410"/>
        <xdr:cNvSpPr txBox="1"/>
      </xdr:nvSpPr>
      <xdr:spPr>
        <a:xfrm>
          <a:off x="14020800" y="649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61701</xdr:rowOff>
    </xdr:from>
    <xdr:to>
      <xdr:col>19</xdr:col>
      <xdr:colOff>533400</xdr:colOff>
      <xdr:row>37</xdr:row>
      <xdr:rowOff>163301</xdr:rowOff>
    </xdr:to>
    <xdr:sp macro="" textlink="">
      <xdr:nvSpPr>
        <xdr:cNvPr id="412" name="円/楕円 411"/>
        <xdr:cNvSpPr/>
      </xdr:nvSpPr>
      <xdr:spPr>
        <a:xfrm>
          <a:off x="13462000" y="64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148078</xdr:rowOff>
    </xdr:from>
    <xdr:ext cx="762000" cy="259045"/>
    <xdr:sp macro="" textlink="">
      <xdr:nvSpPr>
        <xdr:cNvPr id="413" name="テキスト ボックス 412"/>
        <xdr:cNvSpPr txBox="1"/>
      </xdr:nvSpPr>
      <xdr:spPr>
        <a:xfrm>
          <a:off x="13131800" y="649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将来負担比率の分子に算入される将来負担額は、甲府・峡東クリーンセンター建設に伴う一部事務組合負担金等見込額の増加があったものの、小中学校非構造部耐震事業等の大型普通建設事業の終了などによる、一般会計に係る地方債現在高の減、土地開発公社などへの債務負担行為に基づく支出予定額の減、公営企業債等繰入見込額の減、退職手当負担見込額の減などの影響により</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242</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百万円減少となった。また、算定で除かれる充当可能財源等については、有利な地方債を活用することにより、後年度の交付税措置として算入される基準財政需要額算入見込額は増加し、充当可能基金においても、財政調整基金及び公共施設整備基金の積立などで</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179</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百万円増加のなったものの、都市計画税の課税休止が大きく影響し</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479</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百万円の減となった。更には、普通交付税の合併縮減が始まったことや臨時財政対策債の減により標準財政規模においても</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142</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百万円減となった。上記の要因により将来負担比率は、前年度から</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5.7</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ポイント増加の</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134..7</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％となった。依然として類似団体平均や全国平均を大きく上回る比率で推移しており、</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31</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年度までの間、充当可能特定歳入に算定される都市計画税の賦課を休止する決定がされており、また、普通交付税の合併縮減進むことに伴い標準財政規模の減少が見込まれるなど、比率の上昇が予想される。今後においては、更なる財政健全化を進めることによって、類似団体平均に比率を近づけるような財政運営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19177</xdr:rowOff>
    </xdr:from>
    <xdr:to>
      <xdr:col>24</xdr:col>
      <xdr:colOff>558800</xdr:colOff>
      <xdr:row>16</xdr:row>
      <xdr:rowOff>32931</xdr:rowOff>
    </xdr:to>
    <xdr:cxnSp macro="">
      <xdr:nvCxnSpPr>
        <xdr:cNvPr id="445" name="直線コネクタ 444"/>
        <xdr:cNvCxnSpPr/>
      </xdr:nvCxnSpPr>
      <xdr:spPr>
        <a:xfrm>
          <a:off x="16179800" y="2762377"/>
          <a:ext cx="8382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19177</xdr:rowOff>
    </xdr:from>
    <xdr:to>
      <xdr:col>23</xdr:col>
      <xdr:colOff>406400</xdr:colOff>
      <xdr:row>16</xdr:row>
      <xdr:rowOff>27381</xdr:rowOff>
    </xdr:to>
    <xdr:cxnSp macro="">
      <xdr:nvCxnSpPr>
        <xdr:cNvPr id="448" name="直線コネクタ 447"/>
        <xdr:cNvCxnSpPr/>
      </xdr:nvCxnSpPr>
      <xdr:spPr>
        <a:xfrm flipV="1">
          <a:off x="15290800" y="2762377"/>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79146</xdr:rowOff>
    </xdr:from>
    <xdr:to>
      <xdr:col>23</xdr:col>
      <xdr:colOff>457200</xdr:colOff>
      <xdr:row>15</xdr:row>
      <xdr:rowOff>9296</xdr:rowOff>
    </xdr:to>
    <xdr:sp macro="" textlink="">
      <xdr:nvSpPr>
        <xdr:cNvPr id="449" name="フローチャート : 判断 448"/>
        <xdr:cNvSpPr/>
      </xdr:nvSpPr>
      <xdr:spPr>
        <a:xfrm>
          <a:off x="16129000" y="24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19473</xdr:rowOff>
    </xdr:from>
    <xdr:ext cx="736600" cy="259045"/>
    <xdr:sp macro="" textlink="">
      <xdr:nvSpPr>
        <xdr:cNvPr id="450" name="テキスト ボックス 449"/>
        <xdr:cNvSpPr txBox="1"/>
      </xdr:nvSpPr>
      <xdr:spPr>
        <a:xfrm>
          <a:off x="15798800" y="2248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2045</xdr:rowOff>
    </xdr:from>
    <xdr:to>
      <xdr:col>22</xdr:col>
      <xdr:colOff>203200</xdr:colOff>
      <xdr:row>16</xdr:row>
      <xdr:rowOff>27381</xdr:rowOff>
    </xdr:to>
    <xdr:cxnSp macro="">
      <xdr:nvCxnSpPr>
        <xdr:cNvPr id="451" name="直線コネクタ 450"/>
        <xdr:cNvCxnSpPr/>
      </xdr:nvCxnSpPr>
      <xdr:spPr>
        <a:xfrm>
          <a:off x="14401800" y="2745245"/>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117272</xdr:rowOff>
    </xdr:from>
    <xdr:to>
      <xdr:col>22</xdr:col>
      <xdr:colOff>254000</xdr:colOff>
      <xdr:row>15</xdr:row>
      <xdr:rowOff>47422</xdr:rowOff>
    </xdr:to>
    <xdr:sp macro="" textlink="">
      <xdr:nvSpPr>
        <xdr:cNvPr id="452" name="フローチャート : 判断 451"/>
        <xdr:cNvSpPr/>
      </xdr:nvSpPr>
      <xdr:spPr>
        <a:xfrm>
          <a:off x="15240000" y="251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57599</xdr:rowOff>
    </xdr:from>
    <xdr:ext cx="762000" cy="259045"/>
    <xdr:sp macro="" textlink="">
      <xdr:nvSpPr>
        <xdr:cNvPr id="453" name="テキスト ボックス 452"/>
        <xdr:cNvSpPr txBox="1"/>
      </xdr:nvSpPr>
      <xdr:spPr>
        <a:xfrm>
          <a:off x="14909800" y="228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597</xdr:rowOff>
    </xdr:from>
    <xdr:to>
      <xdr:col>21</xdr:col>
      <xdr:colOff>0</xdr:colOff>
      <xdr:row>16</xdr:row>
      <xdr:rowOff>2045</xdr:rowOff>
    </xdr:to>
    <xdr:cxnSp macro="">
      <xdr:nvCxnSpPr>
        <xdr:cNvPr id="454" name="直線コネクタ 453"/>
        <xdr:cNvCxnSpPr/>
      </xdr:nvCxnSpPr>
      <xdr:spPr>
        <a:xfrm>
          <a:off x="13512800" y="2743797"/>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127406</xdr:rowOff>
    </xdr:from>
    <xdr:to>
      <xdr:col>21</xdr:col>
      <xdr:colOff>50800</xdr:colOff>
      <xdr:row>15</xdr:row>
      <xdr:rowOff>57556</xdr:rowOff>
    </xdr:to>
    <xdr:sp macro="" textlink="">
      <xdr:nvSpPr>
        <xdr:cNvPr id="455" name="フローチャート : 判断 454"/>
        <xdr:cNvSpPr/>
      </xdr:nvSpPr>
      <xdr:spPr>
        <a:xfrm>
          <a:off x="14351000" y="252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67733</xdr:rowOff>
    </xdr:from>
    <xdr:ext cx="762000" cy="259045"/>
    <xdr:sp macro="" textlink="">
      <xdr:nvSpPr>
        <xdr:cNvPr id="456" name="テキスト ボックス 455"/>
        <xdr:cNvSpPr txBox="1"/>
      </xdr:nvSpPr>
      <xdr:spPr>
        <a:xfrm>
          <a:off x="14020800" y="229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155880</xdr:rowOff>
    </xdr:from>
    <xdr:to>
      <xdr:col>19</xdr:col>
      <xdr:colOff>533400</xdr:colOff>
      <xdr:row>15</xdr:row>
      <xdr:rowOff>86030</xdr:rowOff>
    </xdr:to>
    <xdr:sp macro="" textlink="">
      <xdr:nvSpPr>
        <xdr:cNvPr id="457" name="フローチャート : 判断 456"/>
        <xdr:cNvSpPr/>
      </xdr:nvSpPr>
      <xdr:spPr>
        <a:xfrm>
          <a:off x="13462000" y="255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96207</xdr:rowOff>
    </xdr:from>
    <xdr:ext cx="762000" cy="259045"/>
    <xdr:sp macro="" textlink="">
      <xdr:nvSpPr>
        <xdr:cNvPr id="458" name="テキスト ボックス 457"/>
        <xdr:cNvSpPr txBox="1"/>
      </xdr:nvSpPr>
      <xdr:spPr>
        <a:xfrm>
          <a:off x="13131800" y="23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153581</xdr:rowOff>
    </xdr:from>
    <xdr:to>
      <xdr:col>24</xdr:col>
      <xdr:colOff>609600</xdr:colOff>
      <xdr:row>16</xdr:row>
      <xdr:rowOff>83731</xdr:rowOff>
    </xdr:to>
    <xdr:sp macro="" textlink="">
      <xdr:nvSpPr>
        <xdr:cNvPr id="464" name="円/楕円 463"/>
        <xdr:cNvSpPr/>
      </xdr:nvSpPr>
      <xdr:spPr>
        <a:xfrm>
          <a:off x="16967200" y="272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125658</xdr:rowOff>
    </xdr:from>
    <xdr:ext cx="762000" cy="259045"/>
    <xdr:sp macro="" textlink="">
      <xdr:nvSpPr>
        <xdr:cNvPr id="465" name="将来負担の状況該当値テキスト"/>
        <xdr:cNvSpPr txBox="1"/>
      </xdr:nvSpPr>
      <xdr:spPr>
        <a:xfrm>
          <a:off x="17106900" y="269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139827</xdr:rowOff>
    </xdr:from>
    <xdr:to>
      <xdr:col>23</xdr:col>
      <xdr:colOff>457200</xdr:colOff>
      <xdr:row>16</xdr:row>
      <xdr:rowOff>69977</xdr:rowOff>
    </xdr:to>
    <xdr:sp macro="" textlink="">
      <xdr:nvSpPr>
        <xdr:cNvPr id="466" name="円/楕円 465"/>
        <xdr:cNvSpPr/>
      </xdr:nvSpPr>
      <xdr:spPr>
        <a:xfrm>
          <a:off x="161290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54754</xdr:rowOff>
    </xdr:from>
    <xdr:ext cx="736600" cy="259045"/>
    <xdr:sp macro="" textlink="">
      <xdr:nvSpPr>
        <xdr:cNvPr id="467" name="テキスト ボックス 466"/>
        <xdr:cNvSpPr txBox="1"/>
      </xdr:nvSpPr>
      <xdr:spPr>
        <a:xfrm>
          <a:off x="15798800" y="2797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148031</xdr:rowOff>
    </xdr:from>
    <xdr:to>
      <xdr:col>22</xdr:col>
      <xdr:colOff>254000</xdr:colOff>
      <xdr:row>16</xdr:row>
      <xdr:rowOff>78181</xdr:rowOff>
    </xdr:to>
    <xdr:sp macro="" textlink="">
      <xdr:nvSpPr>
        <xdr:cNvPr id="468" name="円/楕円 467"/>
        <xdr:cNvSpPr/>
      </xdr:nvSpPr>
      <xdr:spPr>
        <a:xfrm>
          <a:off x="15240000" y="271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62958</xdr:rowOff>
    </xdr:from>
    <xdr:ext cx="762000" cy="259045"/>
    <xdr:sp macro="" textlink="">
      <xdr:nvSpPr>
        <xdr:cNvPr id="469" name="テキスト ボックス 468"/>
        <xdr:cNvSpPr txBox="1"/>
      </xdr:nvSpPr>
      <xdr:spPr>
        <a:xfrm>
          <a:off x="14909800" y="280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122695</xdr:rowOff>
    </xdr:from>
    <xdr:to>
      <xdr:col>21</xdr:col>
      <xdr:colOff>50800</xdr:colOff>
      <xdr:row>16</xdr:row>
      <xdr:rowOff>52845</xdr:rowOff>
    </xdr:to>
    <xdr:sp macro="" textlink="">
      <xdr:nvSpPr>
        <xdr:cNvPr id="470" name="円/楕円 469"/>
        <xdr:cNvSpPr/>
      </xdr:nvSpPr>
      <xdr:spPr>
        <a:xfrm>
          <a:off x="14351000" y="269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37622</xdr:rowOff>
    </xdr:from>
    <xdr:ext cx="762000" cy="259045"/>
    <xdr:sp macro="" textlink="">
      <xdr:nvSpPr>
        <xdr:cNvPr id="471" name="テキスト ボックス 470"/>
        <xdr:cNvSpPr txBox="1"/>
      </xdr:nvSpPr>
      <xdr:spPr>
        <a:xfrm>
          <a:off x="14020800" y="278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121247</xdr:rowOff>
    </xdr:from>
    <xdr:to>
      <xdr:col>19</xdr:col>
      <xdr:colOff>533400</xdr:colOff>
      <xdr:row>16</xdr:row>
      <xdr:rowOff>51397</xdr:rowOff>
    </xdr:to>
    <xdr:sp macro="" textlink="">
      <xdr:nvSpPr>
        <xdr:cNvPr id="472" name="円/楕円 471"/>
        <xdr:cNvSpPr/>
      </xdr:nvSpPr>
      <xdr:spPr>
        <a:xfrm>
          <a:off x="13462000" y="269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36174</xdr:rowOff>
    </xdr:from>
    <xdr:ext cx="762000" cy="259045"/>
    <xdr:sp macro="" textlink="">
      <xdr:nvSpPr>
        <xdr:cNvPr id="473" name="テキスト ボックス 472"/>
        <xdr:cNvSpPr txBox="1"/>
      </xdr:nvSpPr>
      <xdr:spPr>
        <a:xfrm>
          <a:off x="13131800" y="2779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山梨県甲州市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32,886
32,698
264.11
18,113,393
17,513,022
534,510
10,170,562
24,497,666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134.7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類似団体の平均値を大きく下回る</a:t>
          </a:r>
          <a:r>
            <a:rPr kumimoji="1" lang="en-US" altLang="ja-JP" sz="1200">
              <a:latin typeface="ＭＳ Ｐゴシック"/>
            </a:rPr>
            <a:t>21.1</a:t>
          </a:r>
          <a:r>
            <a:rPr kumimoji="1" lang="ja-JP" altLang="en-US" sz="1200">
              <a:latin typeface="ＭＳ Ｐゴシック"/>
            </a:rPr>
            <a:t>％であり、前年度から</a:t>
          </a:r>
          <a:r>
            <a:rPr kumimoji="1" lang="en-US" altLang="ja-JP" sz="1200">
              <a:latin typeface="ＭＳ Ｐゴシック"/>
            </a:rPr>
            <a:t>0.5</a:t>
          </a:r>
          <a:r>
            <a:rPr kumimoji="1" lang="ja-JP" altLang="en-US" sz="1200">
              <a:latin typeface="ＭＳ Ｐゴシック"/>
            </a:rPr>
            <a:t>ポイント増加した。職員構成が変わった影響による職員給の減、退職者の減に伴う退職手当負担金の減があったものの、消費税交付金などの経常一般財源の減少額が上回ったことが比率増加の主な要因に挙げられる。今後も、第</a:t>
          </a:r>
          <a:r>
            <a:rPr kumimoji="1" lang="en-US" altLang="ja-JP" sz="1200">
              <a:latin typeface="ＭＳ Ｐゴシック"/>
            </a:rPr>
            <a:t>3</a:t>
          </a:r>
          <a:r>
            <a:rPr kumimoji="1" lang="ja-JP" altLang="en-US" sz="1200">
              <a:latin typeface="ＭＳ Ｐゴシック"/>
            </a:rPr>
            <a:t>次行政改革大綱において目標設定している、平成</a:t>
          </a:r>
          <a:r>
            <a:rPr kumimoji="1" lang="en-US" altLang="ja-JP" sz="1200">
              <a:latin typeface="ＭＳ Ｐゴシック"/>
            </a:rPr>
            <a:t>22</a:t>
          </a:r>
          <a:r>
            <a:rPr kumimoji="1" lang="ja-JP" altLang="en-US" sz="1200">
              <a:latin typeface="ＭＳ Ｐゴシック"/>
            </a:rPr>
            <a:t>年度の職員数を超えない範囲での退職者数と同数の採用を基本に市管理施設の指定管理者制度等への移行を積極的に進めることで、更なる定員適正化を図り、人件費の縮減に努める。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77470</xdr:rowOff>
    </xdr:from>
    <xdr:to>
      <xdr:col>7</xdr:col>
      <xdr:colOff>15875</xdr:colOff>
      <xdr:row>35</xdr:row>
      <xdr:rowOff>115570</xdr:rowOff>
    </xdr:to>
    <xdr:cxnSp macro="">
      <xdr:nvCxnSpPr>
        <xdr:cNvPr id="66" name="直線コネクタ 65"/>
        <xdr:cNvCxnSpPr/>
      </xdr:nvCxnSpPr>
      <xdr:spPr>
        <a:xfrm>
          <a:off x="3987800" y="6078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77470</xdr:rowOff>
    </xdr:from>
    <xdr:to>
      <xdr:col>5</xdr:col>
      <xdr:colOff>549275</xdr:colOff>
      <xdr:row>35</xdr:row>
      <xdr:rowOff>130810</xdr:rowOff>
    </xdr:to>
    <xdr:cxnSp macro="">
      <xdr:nvCxnSpPr>
        <xdr:cNvPr id="69" name="直線コネクタ 68"/>
        <xdr:cNvCxnSpPr/>
      </xdr:nvCxnSpPr>
      <xdr:spPr>
        <a:xfrm flipV="1">
          <a:off x="3098800" y="6078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30480</xdr:rowOff>
    </xdr:from>
    <xdr:to>
      <xdr:col>5</xdr:col>
      <xdr:colOff>600075</xdr:colOff>
      <xdr:row>36</xdr:row>
      <xdr:rowOff>132080</xdr:rowOff>
    </xdr:to>
    <xdr:sp macro="" textlink="">
      <xdr:nvSpPr>
        <xdr:cNvPr id="70" name="フローチャート : 判断 69"/>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116857</xdr:rowOff>
    </xdr:from>
    <xdr:ext cx="736600" cy="259045"/>
    <xdr:sp macro="" textlink="">
      <xdr:nvSpPr>
        <xdr:cNvPr id="71" name="テキスト ボックス 70"/>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46990</xdr:rowOff>
    </xdr:from>
    <xdr:to>
      <xdr:col>4</xdr:col>
      <xdr:colOff>346075</xdr:colOff>
      <xdr:row>35</xdr:row>
      <xdr:rowOff>130810</xdr:rowOff>
    </xdr:to>
    <xdr:cxnSp macro="">
      <xdr:nvCxnSpPr>
        <xdr:cNvPr id="72" name="直線コネクタ 71"/>
        <xdr:cNvCxnSpPr/>
      </xdr:nvCxnSpPr>
      <xdr:spPr>
        <a:xfrm>
          <a:off x="2209800" y="6047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68580</xdr:rowOff>
    </xdr:from>
    <xdr:to>
      <xdr:col>4</xdr:col>
      <xdr:colOff>396875</xdr:colOff>
      <xdr:row>36</xdr:row>
      <xdr:rowOff>170180</xdr:rowOff>
    </xdr:to>
    <xdr:sp macro="" textlink="">
      <xdr:nvSpPr>
        <xdr:cNvPr id="73" name="フローチャート :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46990</xdr:rowOff>
    </xdr:from>
    <xdr:to>
      <xdr:col>3</xdr:col>
      <xdr:colOff>142875</xdr:colOff>
      <xdr:row>35</xdr:row>
      <xdr:rowOff>92710</xdr:rowOff>
    </xdr:to>
    <xdr:cxnSp macro="">
      <xdr:nvCxnSpPr>
        <xdr:cNvPr id="75" name="直線コネクタ 74"/>
        <xdr:cNvCxnSpPr/>
      </xdr:nvCxnSpPr>
      <xdr:spPr>
        <a:xfrm flipV="1">
          <a:off x="1320800" y="604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64770</xdr:rowOff>
    </xdr:from>
    <xdr:to>
      <xdr:col>7</xdr:col>
      <xdr:colOff>66675</xdr:colOff>
      <xdr:row>35</xdr:row>
      <xdr:rowOff>166370</xdr:rowOff>
    </xdr:to>
    <xdr:sp macro="" textlink="">
      <xdr:nvSpPr>
        <xdr:cNvPr id="85" name="円/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81297</xdr:rowOff>
    </xdr:from>
    <xdr:ext cx="762000" cy="259045"/>
    <xdr:sp macro="" textlink="">
      <xdr:nvSpPr>
        <xdr:cNvPr id="86"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26670</xdr:rowOff>
    </xdr:from>
    <xdr:to>
      <xdr:col>5</xdr:col>
      <xdr:colOff>600075</xdr:colOff>
      <xdr:row>35</xdr:row>
      <xdr:rowOff>128270</xdr:rowOff>
    </xdr:to>
    <xdr:sp macro="" textlink="">
      <xdr:nvSpPr>
        <xdr:cNvPr id="87" name="円/楕円 86"/>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138447</xdr:rowOff>
    </xdr:from>
    <xdr:ext cx="736600" cy="259045"/>
    <xdr:sp macro="" textlink="">
      <xdr:nvSpPr>
        <xdr:cNvPr id="88" name="テキスト ボックス 87"/>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80010</xdr:rowOff>
    </xdr:from>
    <xdr:to>
      <xdr:col>4</xdr:col>
      <xdr:colOff>396875</xdr:colOff>
      <xdr:row>36</xdr:row>
      <xdr:rowOff>10160</xdr:rowOff>
    </xdr:to>
    <xdr:sp macro="" textlink="">
      <xdr:nvSpPr>
        <xdr:cNvPr id="89" name="円/楕円 88"/>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20337</xdr:rowOff>
    </xdr:from>
    <xdr:ext cx="762000" cy="259045"/>
    <xdr:sp macro="" textlink="">
      <xdr:nvSpPr>
        <xdr:cNvPr id="90" name="テキスト ボックス 89"/>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167640</xdr:rowOff>
    </xdr:from>
    <xdr:to>
      <xdr:col>3</xdr:col>
      <xdr:colOff>193675</xdr:colOff>
      <xdr:row>35</xdr:row>
      <xdr:rowOff>97790</xdr:rowOff>
    </xdr:to>
    <xdr:sp macro="" textlink="">
      <xdr:nvSpPr>
        <xdr:cNvPr id="91" name="円/楕円 90"/>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107967</xdr:rowOff>
    </xdr:from>
    <xdr:ext cx="762000" cy="259045"/>
    <xdr:sp macro="" textlink="">
      <xdr:nvSpPr>
        <xdr:cNvPr id="92" name="テキスト ボックス 91"/>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41910</xdr:rowOff>
    </xdr:from>
    <xdr:to>
      <xdr:col>1</xdr:col>
      <xdr:colOff>676275</xdr:colOff>
      <xdr:row>35</xdr:row>
      <xdr:rowOff>143510</xdr:rowOff>
    </xdr:to>
    <xdr:sp macro="" textlink="">
      <xdr:nvSpPr>
        <xdr:cNvPr id="93" name="円/楕円 92"/>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153687</xdr:rowOff>
    </xdr:from>
    <xdr:ext cx="762000" cy="259045"/>
    <xdr:sp macro="" textlink="">
      <xdr:nvSpPr>
        <xdr:cNvPr id="94" name="テキスト ボックス 93"/>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類似団体の平均値を上回る</a:t>
          </a:r>
          <a:r>
            <a:rPr kumimoji="1" lang="en-US" altLang="ja-JP" sz="1200" b="0" i="0" u="none" strike="noStrike" kern="0" cap="none" spc="0" normalizeH="0" baseline="0" noProof="0">
              <a:ln>
                <a:noFill/>
              </a:ln>
              <a:solidFill>
                <a:prstClr val="black"/>
              </a:solidFill>
              <a:effectLst/>
              <a:uLnTx/>
              <a:uFillTx/>
              <a:latin typeface="+mn-lt"/>
              <a:ea typeface="+mn-ea"/>
              <a:cs typeface="+mn-cs"/>
            </a:rPr>
            <a:t>14.2</a:t>
          </a:r>
          <a:r>
            <a:rPr kumimoji="1" lang="ja-JP" altLang="ja-JP" sz="1200" b="0" i="0" u="none" strike="noStrike" kern="0" cap="none" spc="0" normalizeH="0" baseline="0" noProof="0">
              <a:ln>
                <a:noFill/>
              </a:ln>
              <a:solidFill>
                <a:prstClr val="black"/>
              </a:solidFill>
              <a:effectLst/>
              <a:uLnTx/>
              <a:uFillTx/>
              <a:latin typeface="+mn-lt"/>
              <a:ea typeface="+mn-ea"/>
              <a:cs typeface="+mn-cs"/>
            </a:rPr>
            <a:t>％であり、前年度から</a:t>
          </a:r>
          <a:r>
            <a:rPr kumimoji="1" lang="en-US" altLang="ja-JP" sz="1200" b="0" i="0" u="none" strike="noStrike" kern="0" cap="none" spc="0" normalizeH="0" baseline="0" noProof="0">
              <a:ln>
                <a:noFill/>
              </a:ln>
              <a:solidFill>
                <a:prstClr val="black"/>
              </a:solidFill>
              <a:effectLst/>
              <a:uLnTx/>
              <a:uFillTx/>
              <a:latin typeface="+mn-lt"/>
              <a:ea typeface="+mn-ea"/>
              <a:cs typeface="+mn-cs"/>
            </a:rPr>
            <a:t>0.8</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200" b="0" i="0" u="none" strike="noStrike" kern="0" cap="none" spc="0" normalizeH="0" baseline="0" noProof="0">
              <a:ln>
                <a:noFill/>
              </a:ln>
              <a:solidFill>
                <a:prstClr val="black"/>
              </a:solidFill>
              <a:effectLst/>
              <a:uLnTx/>
              <a:uFillTx/>
              <a:latin typeface="+mn-lt"/>
              <a:ea typeface="+mn-ea"/>
              <a:cs typeface="+mn-cs"/>
            </a:rPr>
            <a:t>減少</a:t>
          </a:r>
          <a:r>
            <a:rPr kumimoji="1" lang="ja-JP" altLang="ja-JP" sz="1200" b="0" i="0" u="none" strike="noStrike" kern="0" cap="none" spc="0" normalizeH="0" baseline="0" noProof="0">
              <a:ln>
                <a:noFill/>
              </a:ln>
              <a:solidFill>
                <a:prstClr val="black"/>
              </a:solidFill>
              <a:effectLst/>
              <a:uLnTx/>
              <a:uFillTx/>
              <a:latin typeface="+mn-lt"/>
              <a:ea typeface="+mn-ea"/>
              <a:cs typeface="+mn-cs"/>
            </a:rPr>
            <a:t>した。</a:t>
          </a:r>
          <a:r>
            <a:rPr kumimoji="1" lang="ja-JP" altLang="en-US" sz="1200" b="0" i="0" u="none" strike="noStrike" kern="0" cap="none" spc="0" normalizeH="0" baseline="0" noProof="0">
              <a:ln>
                <a:noFill/>
              </a:ln>
              <a:solidFill>
                <a:prstClr val="black"/>
              </a:solidFill>
              <a:effectLst/>
              <a:uLnTx/>
              <a:uFillTx/>
              <a:latin typeface="+mn-lt"/>
              <a:ea typeface="+mn-ea"/>
              <a:cs typeface="+mn-cs"/>
            </a:rPr>
            <a:t>学校施設整備計画策定事業や救護施設鈴宮寮の指定管理者制度導入に伴う指定管理料の増など増加要因があったものの、甲府・峡東クリーンセンター試運転に伴う可燃ごみ処理業務の減などの影響により比率は改善された。</a:t>
          </a:r>
          <a:r>
            <a:rPr kumimoji="1" lang="en-US" altLang="ja-JP" sz="1200" b="0" i="0" u="none" strike="noStrike" kern="0" cap="none" spc="0" normalizeH="0" baseline="0" noProof="0">
              <a:ln>
                <a:noFill/>
              </a:ln>
              <a:solidFill>
                <a:prstClr val="black"/>
              </a:solidFill>
              <a:effectLst/>
              <a:uLnTx/>
              <a:uFillTx/>
              <a:latin typeface="+mn-lt"/>
              <a:ea typeface="+mn-ea"/>
              <a:cs typeface="+mn-cs"/>
            </a:rPr>
            <a:t>5</a:t>
          </a:r>
          <a:r>
            <a:rPr kumimoji="1" lang="ja-JP" altLang="en-US" sz="1200" b="0" i="0" u="none" strike="noStrike" kern="0" cap="none" spc="0" normalizeH="0" baseline="0" noProof="0">
              <a:ln>
                <a:noFill/>
              </a:ln>
              <a:solidFill>
                <a:prstClr val="black"/>
              </a:solidFill>
              <a:effectLst/>
              <a:uLnTx/>
              <a:uFillTx/>
              <a:latin typeface="+mn-lt"/>
              <a:ea typeface="+mn-ea"/>
              <a:cs typeface="+mn-cs"/>
            </a:rPr>
            <a:t>年連続で類似団体の平均値を上回る結果となり、　今後において、類似団体平均値に近づく数値となるよう事務経費の見直しによる縮減を図り、行政事務費全体の縮減に努める。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146050</xdr:rowOff>
    </xdr:from>
    <xdr:to>
      <xdr:col>24</xdr:col>
      <xdr:colOff>31750</xdr:colOff>
      <xdr:row>18</xdr:row>
      <xdr:rowOff>61686</xdr:rowOff>
    </xdr:to>
    <xdr:cxnSp macro="">
      <xdr:nvCxnSpPr>
        <xdr:cNvPr id="129" name="直線コネクタ 128"/>
        <xdr:cNvCxnSpPr/>
      </xdr:nvCxnSpPr>
      <xdr:spPr>
        <a:xfrm flipV="1">
          <a:off x="15671800" y="30607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61686</xdr:rowOff>
    </xdr:from>
    <xdr:to>
      <xdr:col>22</xdr:col>
      <xdr:colOff>565150</xdr:colOff>
      <xdr:row>18</xdr:row>
      <xdr:rowOff>72571</xdr:rowOff>
    </xdr:to>
    <xdr:cxnSp macro="">
      <xdr:nvCxnSpPr>
        <xdr:cNvPr id="132" name="直線コネクタ 131"/>
        <xdr:cNvCxnSpPr/>
      </xdr:nvCxnSpPr>
      <xdr:spPr>
        <a:xfrm flipV="1">
          <a:off x="14782800" y="31477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33" name="フローチャート : 判断 132"/>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4" name="テキスト ボックス 133"/>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7257</xdr:rowOff>
    </xdr:from>
    <xdr:to>
      <xdr:col>21</xdr:col>
      <xdr:colOff>361950</xdr:colOff>
      <xdr:row>18</xdr:row>
      <xdr:rowOff>72571</xdr:rowOff>
    </xdr:to>
    <xdr:cxnSp macro="">
      <xdr:nvCxnSpPr>
        <xdr:cNvPr id="135" name="直線コネクタ 134"/>
        <xdr:cNvCxnSpPr/>
      </xdr:nvCxnSpPr>
      <xdr:spPr>
        <a:xfrm>
          <a:off x="13893800" y="30933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124279</xdr:rowOff>
    </xdr:from>
    <xdr:to>
      <xdr:col>20</xdr:col>
      <xdr:colOff>158750</xdr:colOff>
      <xdr:row>18</xdr:row>
      <xdr:rowOff>7257</xdr:rowOff>
    </xdr:to>
    <xdr:cxnSp macro="">
      <xdr:nvCxnSpPr>
        <xdr:cNvPr id="138" name="直線コネクタ 137"/>
        <xdr:cNvCxnSpPr/>
      </xdr:nvCxnSpPr>
      <xdr:spPr>
        <a:xfrm>
          <a:off x="13004800" y="30389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198</xdr:rowOff>
    </xdr:from>
    <xdr:ext cx="762000" cy="259045"/>
    <xdr:sp macro="" textlink="">
      <xdr:nvSpPr>
        <xdr:cNvPr id="140" name="テキスト ボックス 139"/>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16329</xdr:rowOff>
    </xdr:from>
    <xdr:to>
      <xdr:col>19</xdr:col>
      <xdr:colOff>6350</xdr:colOff>
      <xdr:row>16</xdr:row>
      <xdr:rowOff>117929</xdr:rowOff>
    </xdr:to>
    <xdr:sp macro="" textlink="">
      <xdr:nvSpPr>
        <xdr:cNvPr id="141" name="フローチャート :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128106</xdr:rowOff>
    </xdr:from>
    <xdr:ext cx="762000" cy="259045"/>
    <xdr:sp macro="" textlink="">
      <xdr:nvSpPr>
        <xdr:cNvPr id="142" name="テキスト ボックス 141"/>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95250</xdr:rowOff>
    </xdr:from>
    <xdr:to>
      <xdr:col>24</xdr:col>
      <xdr:colOff>82550</xdr:colOff>
      <xdr:row>18</xdr:row>
      <xdr:rowOff>25400</xdr:rowOff>
    </xdr:to>
    <xdr:sp macro="" textlink="">
      <xdr:nvSpPr>
        <xdr:cNvPr id="148" name="円/楕円 147"/>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67327</xdr:rowOff>
    </xdr:from>
    <xdr:ext cx="762000" cy="259045"/>
    <xdr:sp macro="" textlink="">
      <xdr:nvSpPr>
        <xdr:cNvPr id="149"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10886</xdr:rowOff>
    </xdr:from>
    <xdr:to>
      <xdr:col>22</xdr:col>
      <xdr:colOff>615950</xdr:colOff>
      <xdr:row>18</xdr:row>
      <xdr:rowOff>112486</xdr:rowOff>
    </xdr:to>
    <xdr:sp macro="" textlink="">
      <xdr:nvSpPr>
        <xdr:cNvPr id="150" name="円/楕円 149"/>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97263</xdr:rowOff>
    </xdr:from>
    <xdr:ext cx="736600" cy="259045"/>
    <xdr:sp macro="" textlink="">
      <xdr:nvSpPr>
        <xdr:cNvPr id="151" name="テキスト ボックス 150"/>
        <xdr:cNvSpPr txBox="1"/>
      </xdr:nvSpPr>
      <xdr:spPr>
        <a:xfrm>
          <a:off x="15290800" y="31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21771</xdr:rowOff>
    </xdr:from>
    <xdr:to>
      <xdr:col>21</xdr:col>
      <xdr:colOff>412750</xdr:colOff>
      <xdr:row>18</xdr:row>
      <xdr:rowOff>123371</xdr:rowOff>
    </xdr:to>
    <xdr:sp macro="" textlink="">
      <xdr:nvSpPr>
        <xdr:cNvPr id="152" name="円/楕円 151"/>
        <xdr:cNvSpPr/>
      </xdr:nvSpPr>
      <xdr:spPr>
        <a:xfrm>
          <a:off x="14732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108149</xdr:rowOff>
    </xdr:from>
    <xdr:ext cx="762000" cy="259045"/>
    <xdr:sp macro="" textlink="">
      <xdr:nvSpPr>
        <xdr:cNvPr id="153" name="テキスト ボックス 152"/>
        <xdr:cNvSpPr txBox="1"/>
      </xdr:nvSpPr>
      <xdr:spPr>
        <a:xfrm>
          <a:off x="14401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127907</xdr:rowOff>
    </xdr:from>
    <xdr:to>
      <xdr:col>20</xdr:col>
      <xdr:colOff>209550</xdr:colOff>
      <xdr:row>18</xdr:row>
      <xdr:rowOff>58057</xdr:rowOff>
    </xdr:to>
    <xdr:sp macro="" textlink="">
      <xdr:nvSpPr>
        <xdr:cNvPr id="154" name="円/楕円 153"/>
        <xdr:cNvSpPr/>
      </xdr:nvSpPr>
      <xdr:spPr>
        <a:xfrm>
          <a:off x="13843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42834</xdr:rowOff>
    </xdr:from>
    <xdr:ext cx="762000" cy="259045"/>
    <xdr:sp macro="" textlink="">
      <xdr:nvSpPr>
        <xdr:cNvPr id="155" name="テキスト ボックス 154"/>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73479</xdr:rowOff>
    </xdr:from>
    <xdr:to>
      <xdr:col>19</xdr:col>
      <xdr:colOff>6350</xdr:colOff>
      <xdr:row>18</xdr:row>
      <xdr:rowOff>3629</xdr:rowOff>
    </xdr:to>
    <xdr:sp macro="" textlink="">
      <xdr:nvSpPr>
        <xdr:cNvPr id="156" name="円/楕円 155"/>
        <xdr:cNvSpPr/>
      </xdr:nvSpPr>
      <xdr:spPr>
        <a:xfrm>
          <a:off x="12954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159856</xdr:rowOff>
    </xdr:from>
    <xdr:ext cx="762000" cy="259045"/>
    <xdr:sp macro="" textlink="">
      <xdr:nvSpPr>
        <xdr:cNvPr id="157" name="テキスト ボックス 156"/>
        <xdr:cNvSpPr txBox="1"/>
      </xdr:nvSpPr>
      <xdr:spPr>
        <a:xfrm>
          <a:off x="12623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類似団体平均を若干下回る</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％であり、前年度</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ポイント増加した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救護施設鈴宮寮の指定管理制度導入に伴う入寮者措置費の減はあったものの、</a:t>
          </a:r>
          <a:r>
            <a:rPr kumimoji="1" lang="ja-JP" altLang="ja-JP" sz="1100">
              <a:solidFill>
                <a:schemeClr val="dk1"/>
              </a:solidFill>
              <a:effectLst/>
              <a:latin typeface="+mn-lt"/>
              <a:ea typeface="+mn-ea"/>
              <a:cs typeface="+mn-cs"/>
            </a:rPr>
            <a:t>私立保育所運営費の</a:t>
          </a:r>
          <a:r>
            <a:rPr kumimoji="1" lang="ja-JP" altLang="en-US" sz="1100">
              <a:solidFill>
                <a:schemeClr val="dk1"/>
              </a:solidFill>
              <a:effectLst/>
              <a:latin typeface="+mn-lt"/>
              <a:ea typeface="+mn-ea"/>
              <a:cs typeface="+mn-cs"/>
            </a:rPr>
            <a:t>充当経常一般財源の</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などに加え、増</a:t>
          </a:r>
          <a:r>
            <a:rPr kumimoji="1" lang="ja-JP" altLang="ja-JP" sz="1100">
              <a:solidFill>
                <a:schemeClr val="dk1"/>
              </a:solidFill>
              <a:effectLst/>
              <a:latin typeface="+mn-lt"/>
              <a:ea typeface="+mn-ea"/>
              <a:cs typeface="+mn-cs"/>
            </a:rPr>
            <a:t>消費税交付金などの経常一般財源が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したことが主な要因に挙げられる。</a:t>
          </a:r>
          <a:endParaRPr lang="ja-JP" altLang="ja-JP" sz="1400">
            <a:effectLst/>
          </a:endParaRPr>
        </a:p>
        <a:p>
          <a:r>
            <a:rPr kumimoji="1" lang="ja-JP" altLang="ja-JP" sz="1100">
              <a:solidFill>
                <a:schemeClr val="dk1"/>
              </a:solidFill>
              <a:effectLst/>
              <a:latin typeface="+mn-lt"/>
              <a:ea typeface="+mn-ea"/>
              <a:cs typeface="+mn-cs"/>
            </a:rPr>
            <a:t>　国の景気の回復傾向が、地方へ徐々に反映されつつあるが、依然として不安定な状況に変わりはなく生活困窮者の増加や高齢化が進むことにより扶助費の増加が見込まれる。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55</xdr:row>
      <xdr:rowOff>118835</xdr:rowOff>
    </xdr:to>
    <xdr:cxnSp macro="">
      <xdr:nvCxnSpPr>
        <xdr:cNvPr id="192" name="直線コネクタ 191"/>
        <xdr:cNvCxnSpPr/>
      </xdr:nvCxnSpPr>
      <xdr:spPr>
        <a:xfrm>
          <a:off x="3987800" y="95159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86178</xdr:rowOff>
    </xdr:to>
    <xdr:cxnSp macro="">
      <xdr:nvCxnSpPr>
        <xdr:cNvPr id="195" name="直線コネクタ 194"/>
        <xdr:cNvCxnSpPr/>
      </xdr:nvCxnSpPr>
      <xdr:spPr>
        <a:xfrm>
          <a:off x="3098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6" name="フローチャート : 判断 195"/>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7" name="テキスト ボックス 196"/>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55</xdr:row>
      <xdr:rowOff>86178</xdr:rowOff>
    </xdr:to>
    <xdr:cxnSp macro="">
      <xdr:nvCxnSpPr>
        <xdr:cNvPr id="198" name="直線コネクタ 197"/>
        <xdr:cNvCxnSpPr/>
      </xdr:nvCxnSpPr>
      <xdr:spPr>
        <a:xfrm>
          <a:off x="2209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24493</xdr:rowOff>
    </xdr:from>
    <xdr:to>
      <xdr:col>4</xdr:col>
      <xdr:colOff>396875</xdr:colOff>
      <xdr:row>55</xdr:row>
      <xdr:rowOff>126093</xdr:rowOff>
    </xdr:to>
    <xdr:sp macro="" textlink="">
      <xdr:nvSpPr>
        <xdr:cNvPr id="199" name="フローチャート : 判断 198"/>
        <xdr:cNvSpPr/>
      </xdr:nvSpPr>
      <xdr:spPr>
        <a:xfrm>
          <a:off x="3048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136270</xdr:rowOff>
    </xdr:from>
    <xdr:ext cx="762000" cy="259045"/>
    <xdr:sp macro="" textlink="">
      <xdr:nvSpPr>
        <xdr:cNvPr id="200" name="テキスト ボックス 199"/>
        <xdr:cNvSpPr txBox="1"/>
      </xdr:nvSpPr>
      <xdr:spPr>
        <a:xfrm>
          <a:off x="2717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97065</xdr:rowOff>
    </xdr:to>
    <xdr:cxnSp macro="">
      <xdr:nvCxnSpPr>
        <xdr:cNvPr id="201" name="直線コネクタ 200"/>
        <xdr:cNvCxnSpPr/>
      </xdr:nvCxnSpPr>
      <xdr:spPr>
        <a:xfrm flipV="1">
          <a:off x="1320800" y="94832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163285</xdr:rowOff>
    </xdr:from>
    <xdr:to>
      <xdr:col>3</xdr:col>
      <xdr:colOff>193675</xdr:colOff>
      <xdr:row>55</xdr:row>
      <xdr:rowOff>93435</xdr:rowOff>
    </xdr:to>
    <xdr:sp macro="" textlink="">
      <xdr:nvSpPr>
        <xdr:cNvPr id="202" name="フローチャート : 判断 201"/>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103612</xdr:rowOff>
    </xdr:from>
    <xdr:ext cx="762000" cy="259045"/>
    <xdr:sp macro="" textlink="">
      <xdr:nvSpPr>
        <xdr:cNvPr id="203" name="テキスト ボックス 202"/>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04" name="フローチャート : 判断 203"/>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103612</xdr:rowOff>
    </xdr:from>
    <xdr:ext cx="762000" cy="259045"/>
    <xdr:sp macro="" textlink="">
      <xdr:nvSpPr>
        <xdr:cNvPr id="205" name="テキスト ボックス 204"/>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11" name="円/楕円 210"/>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84562</xdr:rowOff>
    </xdr:from>
    <xdr:ext cx="762000" cy="259045"/>
    <xdr:sp macro="" textlink="">
      <xdr:nvSpPr>
        <xdr:cNvPr id="212"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13" name="円/楕円 212"/>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147155</xdr:rowOff>
    </xdr:from>
    <xdr:ext cx="736600" cy="259045"/>
    <xdr:sp macro="" textlink="">
      <xdr:nvSpPr>
        <xdr:cNvPr id="214" name="テキスト ボックス 213"/>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5" name="円/楕円 214"/>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121755</xdr:rowOff>
    </xdr:from>
    <xdr:ext cx="762000" cy="259045"/>
    <xdr:sp macro="" textlink="">
      <xdr:nvSpPr>
        <xdr:cNvPr id="216" name="テキスト ボックス 215"/>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7" name="円/楕円 216"/>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89099</xdr:rowOff>
    </xdr:from>
    <xdr:ext cx="762000" cy="259045"/>
    <xdr:sp macro="" textlink="">
      <xdr:nvSpPr>
        <xdr:cNvPr id="218" name="テキスト ボックス 217"/>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46265</xdr:rowOff>
    </xdr:from>
    <xdr:to>
      <xdr:col>1</xdr:col>
      <xdr:colOff>676275</xdr:colOff>
      <xdr:row>55</xdr:row>
      <xdr:rowOff>147865</xdr:rowOff>
    </xdr:to>
    <xdr:sp macro="" textlink="">
      <xdr:nvSpPr>
        <xdr:cNvPr id="219" name="円/楕円 218"/>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132642</xdr:rowOff>
    </xdr:from>
    <xdr:ext cx="762000" cy="259045"/>
    <xdr:sp macro="" textlink="">
      <xdr:nvSpPr>
        <xdr:cNvPr id="220" name="テキスト ボックス 219"/>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類似団体の平均値を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下回る</a:t>
          </a:r>
          <a:r>
            <a:rPr kumimoji="1" lang="en-US" altLang="ja-JP" sz="1100" b="0" i="0" baseline="0">
              <a:solidFill>
                <a:schemeClr val="dk1"/>
              </a:solidFill>
              <a:effectLst/>
              <a:latin typeface="+mn-lt"/>
              <a:ea typeface="+mn-ea"/>
              <a:cs typeface="+mn-cs"/>
            </a:rPr>
            <a:t>12.1</a:t>
          </a:r>
          <a:r>
            <a:rPr kumimoji="1" lang="ja-JP" altLang="ja-JP"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であり、前年度と比べると</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イント増加した。全国平均をも下回る値で推移しているが、今後は、介護保険特別会計などの特別会計への繰出金や施設の老朽化に伴う維持修繕費の増加が見込まれるため、各特別会計の経費の節減を図り、普通会計の負担額を減らしていくよう努めるとともに、公共施設等総合管理計画</a:t>
          </a:r>
          <a:r>
            <a:rPr kumimoji="1" lang="ja-JP" altLang="en-US" sz="1100">
              <a:solidFill>
                <a:schemeClr val="dk1"/>
              </a:solidFill>
              <a:effectLst/>
              <a:latin typeface="+mn-lt"/>
              <a:ea typeface="+mn-ea"/>
              <a:cs typeface="+mn-cs"/>
            </a:rPr>
            <a:t>に掲げた方針に沿った</a:t>
          </a:r>
          <a:r>
            <a:rPr kumimoji="1" lang="ja-JP" altLang="ja-JP" sz="1100">
              <a:solidFill>
                <a:schemeClr val="dk1"/>
              </a:solidFill>
              <a:effectLst/>
              <a:latin typeface="+mn-lt"/>
              <a:ea typeface="+mn-ea"/>
              <a:cs typeface="+mn-cs"/>
            </a:rPr>
            <a:t>施設別の個別計画を策定していく中で、公共施設の現状を把握し、より効果的な措置を施し、施設の長寿命化等を図っていく。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107950</xdr:rowOff>
    </xdr:from>
    <xdr:to>
      <xdr:col>24</xdr:col>
      <xdr:colOff>31750</xdr:colOff>
      <xdr:row>53</xdr:row>
      <xdr:rowOff>153670</xdr:rowOff>
    </xdr:to>
    <xdr:cxnSp macro="">
      <xdr:nvCxnSpPr>
        <xdr:cNvPr id="253" name="直線コネクタ 252"/>
        <xdr:cNvCxnSpPr/>
      </xdr:nvCxnSpPr>
      <xdr:spPr>
        <a:xfrm>
          <a:off x="15671800" y="9194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100330</xdr:rowOff>
    </xdr:from>
    <xdr:to>
      <xdr:col>22</xdr:col>
      <xdr:colOff>565150</xdr:colOff>
      <xdr:row>53</xdr:row>
      <xdr:rowOff>107950</xdr:rowOff>
    </xdr:to>
    <xdr:cxnSp macro="">
      <xdr:nvCxnSpPr>
        <xdr:cNvPr id="256" name="直線コネクタ 255"/>
        <xdr:cNvCxnSpPr/>
      </xdr:nvCxnSpPr>
      <xdr:spPr>
        <a:xfrm>
          <a:off x="14782800" y="9187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114300</xdr:rowOff>
    </xdr:from>
    <xdr:to>
      <xdr:col>22</xdr:col>
      <xdr:colOff>615950</xdr:colOff>
      <xdr:row>55</xdr:row>
      <xdr:rowOff>44450</xdr:rowOff>
    </xdr:to>
    <xdr:sp macro="" textlink="">
      <xdr:nvSpPr>
        <xdr:cNvPr id="257" name="フローチャート : 判断 256"/>
        <xdr:cNvSpPr/>
      </xdr:nvSpPr>
      <xdr:spPr>
        <a:xfrm>
          <a:off x="15621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29227</xdr:rowOff>
    </xdr:from>
    <xdr:ext cx="736600" cy="259045"/>
    <xdr:sp macro="" textlink="">
      <xdr:nvSpPr>
        <xdr:cNvPr id="258" name="テキスト ボックス 257"/>
        <xdr:cNvSpPr txBox="1"/>
      </xdr:nvSpPr>
      <xdr:spPr>
        <a:xfrm>
          <a:off x="15290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77470</xdr:rowOff>
    </xdr:from>
    <xdr:to>
      <xdr:col>21</xdr:col>
      <xdr:colOff>361950</xdr:colOff>
      <xdr:row>53</xdr:row>
      <xdr:rowOff>100330</xdr:rowOff>
    </xdr:to>
    <xdr:cxnSp macro="">
      <xdr:nvCxnSpPr>
        <xdr:cNvPr id="259" name="直線コネクタ 258"/>
        <xdr:cNvCxnSpPr/>
      </xdr:nvCxnSpPr>
      <xdr:spPr>
        <a:xfrm>
          <a:off x="13893800" y="9164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114300</xdr:rowOff>
    </xdr:from>
    <xdr:to>
      <xdr:col>21</xdr:col>
      <xdr:colOff>412750</xdr:colOff>
      <xdr:row>55</xdr:row>
      <xdr:rowOff>44450</xdr:rowOff>
    </xdr:to>
    <xdr:sp macro="" textlink="">
      <xdr:nvSpPr>
        <xdr:cNvPr id="260" name="フローチャート : 判断 259"/>
        <xdr:cNvSpPr/>
      </xdr:nvSpPr>
      <xdr:spPr>
        <a:xfrm>
          <a:off x="14732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29227</xdr:rowOff>
    </xdr:from>
    <xdr:ext cx="762000" cy="259045"/>
    <xdr:sp macro="" textlink="">
      <xdr:nvSpPr>
        <xdr:cNvPr id="261" name="テキスト ボックス 260"/>
        <xdr:cNvSpPr txBox="1"/>
      </xdr:nvSpPr>
      <xdr:spPr>
        <a:xfrm>
          <a:off x="14401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69850</xdr:rowOff>
    </xdr:from>
    <xdr:to>
      <xdr:col>20</xdr:col>
      <xdr:colOff>158750</xdr:colOff>
      <xdr:row>53</xdr:row>
      <xdr:rowOff>77470</xdr:rowOff>
    </xdr:to>
    <xdr:cxnSp macro="">
      <xdr:nvCxnSpPr>
        <xdr:cNvPr id="262" name="直線コネクタ 261"/>
        <xdr:cNvCxnSpPr/>
      </xdr:nvCxnSpPr>
      <xdr:spPr>
        <a:xfrm>
          <a:off x="13004800" y="9156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106680</xdr:rowOff>
    </xdr:from>
    <xdr:to>
      <xdr:col>20</xdr:col>
      <xdr:colOff>209550</xdr:colOff>
      <xdr:row>55</xdr:row>
      <xdr:rowOff>36830</xdr:rowOff>
    </xdr:to>
    <xdr:sp macro="" textlink="">
      <xdr:nvSpPr>
        <xdr:cNvPr id="263" name="フローチャート : 判断 262"/>
        <xdr:cNvSpPr/>
      </xdr:nvSpPr>
      <xdr:spPr>
        <a:xfrm>
          <a:off x="13843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21607</xdr:rowOff>
    </xdr:from>
    <xdr:ext cx="762000" cy="259045"/>
    <xdr:sp macro="" textlink="">
      <xdr:nvSpPr>
        <xdr:cNvPr id="264" name="テキスト ボックス 263"/>
        <xdr:cNvSpPr txBox="1"/>
      </xdr:nvSpPr>
      <xdr:spPr>
        <a:xfrm>
          <a:off x="13512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99060</xdr:rowOff>
    </xdr:from>
    <xdr:to>
      <xdr:col>19</xdr:col>
      <xdr:colOff>6350</xdr:colOff>
      <xdr:row>55</xdr:row>
      <xdr:rowOff>29210</xdr:rowOff>
    </xdr:to>
    <xdr:sp macro="" textlink="">
      <xdr:nvSpPr>
        <xdr:cNvPr id="265" name="フローチャート : 判断 264"/>
        <xdr:cNvSpPr/>
      </xdr:nvSpPr>
      <xdr:spPr>
        <a:xfrm>
          <a:off x="12954000" y="935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13987</xdr:rowOff>
    </xdr:from>
    <xdr:ext cx="762000" cy="259045"/>
    <xdr:sp macro="" textlink="">
      <xdr:nvSpPr>
        <xdr:cNvPr id="266" name="テキスト ボックス 265"/>
        <xdr:cNvSpPr txBox="1"/>
      </xdr:nvSpPr>
      <xdr:spPr>
        <a:xfrm>
          <a:off x="12623800" y="94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102870</xdr:rowOff>
    </xdr:from>
    <xdr:to>
      <xdr:col>24</xdr:col>
      <xdr:colOff>82550</xdr:colOff>
      <xdr:row>54</xdr:row>
      <xdr:rowOff>33020</xdr:rowOff>
    </xdr:to>
    <xdr:sp macro="" textlink="">
      <xdr:nvSpPr>
        <xdr:cNvPr id="272" name="円/楕円 271"/>
        <xdr:cNvSpPr/>
      </xdr:nvSpPr>
      <xdr:spPr>
        <a:xfrm>
          <a:off x="164592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119397</xdr:rowOff>
    </xdr:from>
    <xdr:ext cx="762000" cy="259045"/>
    <xdr:sp macro="" textlink="">
      <xdr:nvSpPr>
        <xdr:cNvPr id="273" name="その他該当値テキスト"/>
        <xdr:cNvSpPr txBox="1"/>
      </xdr:nvSpPr>
      <xdr:spPr>
        <a:xfrm>
          <a:off x="165989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57150</xdr:rowOff>
    </xdr:from>
    <xdr:to>
      <xdr:col>22</xdr:col>
      <xdr:colOff>615950</xdr:colOff>
      <xdr:row>53</xdr:row>
      <xdr:rowOff>158750</xdr:rowOff>
    </xdr:to>
    <xdr:sp macro="" textlink="">
      <xdr:nvSpPr>
        <xdr:cNvPr id="274" name="円/楕円 273"/>
        <xdr:cNvSpPr/>
      </xdr:nvSpPr>
      <xdr:spPr>
        <a:xfrm>
          <a:off x="15621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168927</xdr:rowOff>
    </xdr:from>
    <xdr:ext cx="736600" cy="259045"/>
    <xdr:sp macro="" textlink="">
      <xdr:nvSpPr>
        <xdr:cNvPr id="275" name="テキスト ボックス 274"/>
        <xdr:cNvSpPr txBox="1"/>
      </xdr:nvSpPr>
      <xdr:spPr>
        <a:xfrm>
          <a:off x="15290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49530</xdr:rowOff>
    </xdr:from>
    <xdr:to>
      <xdr:col>21</xdr:col>
      <xdr:colOff>412750</xdr:colOff>
      <xdr:row>53</xdr:row>
      <xdr:rowOff>151130</xdr:rowOff>
    </xdr:to>
    <xdr:sp macro="" textlink="">
      <xdr:nvSpPr>
        <xdr:cNvPr id="276" name="円/楕円 275"/>
        <xdr:cNvSpPr/>
      </xdr:nvSpPr>
      <xdr:spPr>
        <a:xfrm>
          <a:off x="14732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161307</xdr:rowOff>
    </xdr:from>
    <xdr:ext cx="762000" cy="259045"/>
    <xdr:sp macro="" textlink="">
      <xdr:nvSpPr>
        <xdr:cNvPr id="277" name="テキスト ボックス 276"/>
        <xdr:cNvSpPr txBox="1"/>
      </xdr:nvSpPr>
      <xdr:spPr>
        <a:xfrm>
          <a:off x="14401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26670</xdr:rowOff>
    </xdr:from>
    <xdr:to>
      <xdr:col>20</xdr:col>
      <xdr:colOff>209550</xdr:colOff>
      <xdr:row>53</xdr:row>
      <xdr:rowOff>128270</xdr:rowOff>
    </xdr:to>
    <xdr:sp macro="" textlink="">
      <xdr:nvSpPr>
        <xdr:cNvPr id="278" name="円/楕円 277"/>
        <xdr:cNvSpPr/>
      </xdr:nvSpPr>
      <xdr:spPr>
        <a:xfrm>
          <a:off x="138430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138447</xdr:rowOff>
    </xdr:from>
    <xdr:ext cx="762000" cy="259045"/>
    <xdr:sp macro="" textlink="">
      <xdr:nvSpPr>
        <xdr:cNvPr id="279" name="テキスト ボックス 278"/>
        <xdr:cNvSpPr txBox="1"/>
      </xdr:nvSpPr>
      <xdr:spPr>
        <a:xfrm>
          <a:off x="13512800" y="888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19050</xdr:rowOff>
    </xdr:from>
    <xdr:to>
      <xdr:col>19</xdr:col>
      <xdr:colOff>6350</xdr:colOff>
      <xdr:row>53</xdr:row>
      <xdr:rowOff>120650</xdr:rowOff>
    </xdr:to>
    <xdr:sp macro="" textlink="">
      <xdr:nvSpPr>
        <xdr:cNvPr id="280" name="円/楕円 279"/>
        <xdr:cNvSpPr/>
      </xdr:nvSpPr>
      <xdr:spPr>
        <a:xfrm>
          <a:off x="12954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130827</xdr:rowOff>
    </xdr:from>
    <xdr:ext cx="762000" cy="259045"/>
    <xdr:sp macro="" textlink="">
      <xdr:nvSpPr>
        <xdr:cNvPr id="281" name="テキスト ボックス 280"/>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類似団体の平均値を上回る</a:t>
          </a:r>
          <a:r>
            <a:rPr kumimoji="1" lang="en-US" altLang="ja-JP" sz="1300">
              <a:latin typeface="ＭＳ Ｐゴシック"/>
            </a:rPr>
            <a:t>12.8</a:t>
          </a:r>
          <a:r>
            <a:rPr kumimoji="1" lang="ja-JP" altLang="en-US" sz="1300">
              <a:latin typeface="ＭＳ Ｐゴシック"/>
            </a:rPr>
            <a:t>％であり、前年度から</a:t>
          </a:r>
          <a:r>
            <a:rPr kumimoji="1" lang="en-US" altLang="ja-JP" sz="1300">
              <a:latin typeface="ＭＳ Ｐゴシック"/>
            </a:rPr>
            <a:t>0.4</a:t>
          </a:r>
          <a:r>
            <a:rPr kumimoji="1" lang="ja-JP" altLang="en-US" sz="1300">
              <a:latin typeface="ＭＳ Ｐゴシック"/>
            </a:rPr>
            <a:t>ポイント減少した。甲府・峡東クリーンセンター試運転に伴う、甲府峡東地域ごみ処理施設事務組合及び東山梨環境衛生組合への負担金の減などが要因として挙げられる。今後においては、類似団体平均に近づく数値となるよう、各種補助金や負担金などの必要性や効果を充分検討し、縮減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140716</xdr:rowOff>
    </xdr:from>
    <xdr:to>
      <xdr:col>24</xdr:col>
      <xdr:colOff>31750</xdr:colOff>
      <xdr:row>36</xdr:row>
      <xdr:rowOff>159004</xdr:rowOff>
    </xdr:to>
    <xdr:cxnSp macro="">
      <xdr:nvCxnSpPr>
        <xdr:cNvPr id="311" name="直線コネクタ 310"/>
        <xdr:cNvCxnSpPr/>
      </xdr:nvCxnSpPr>
      <xdr:spPr>
        <a:xfrm flipV="1">
          <a:off x="15671800" y="63129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36</xdr:row>
      <xdr:rowOff>159004</xdr:rowOff>
    </xdr:to>
    <xdr:cxnSp macro="">
      <xdr:nvCxnSpPr>
        <xdr:cNvPr id="314" name="直線コネクタ 313"/>
        <xdr:cNvCxnSpPr/>
      </xdr:nvCxnSpPr>
      <xdr:spPr>
        <a:xfrm>
          <a:off x="14782800" y="6322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5" name="フローチャート : 判断 314"/>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6" name="テキスト ボックス 315"/>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36</xdr:row>
      <xdr:rowOff>149860</xdr:rowOff>
    </xdr:to>
    <xdr:cxnSp macro="">
      <xdr:nvCxnSpPr>
        <xdr:cNvPr id="317" name="直線コネクタ 316"/>
        <xdr:cNvCxnSpPr/>
      </xdr:nvCxnSpPr>
      <xdr:spPr>
        <a:xfrm>
          <a:off x="13893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18" name="フローチャート : 判断 317"/>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19" name="テキスト ボックス 318"/>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36</xdr:row>
      <xdr:rowOff>131572</xdr:rowOff>
    </xdr:to>
    <xdr:cxnSp macro="">
      <xdr:nvCxnSpPr>
        <xdr:cNvPr id="320" name="直線コネクタ 319"/>
        <xdr:cNvCxnSpPr/>
      </xdr:nvCxnSpPr>
      <xdr:spPr>
        <a:xfrm flipV="1">
          <a:off x="13004800" y="6299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1" name="フローチャート : 判断 320"/>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2" name="テキスト ボックス 321"/>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3" name="フローチャート : 判断 322"/>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4" name="テキスト ボックス 323"/>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30" name="円/楕円 329"/>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61993</xdr:rowOff>
    </xdr:from>
    <xdr:ext cx="762000" cy="259045"/>
    <xdr:sp macro="" textlink="">
      <xdr:nvSpPr>
        <xdr:cNvPr id="331" name="補助費等該当値テキスト"/>
        <xdr:cNvSpPr txBox="1"/>
      </xdr:nvSpPr>
      <xdr:spPr>
        <a:xfrm>
          <a:off x="16598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108204</xdr:rowOff>
    </xdr:from>
    <xdr:to>
      <xdr:col>22</xdr:col>
      <xdr:colOff>615950</xdr:colOff>
      <xdr:row>37</xdr:row>
      <xdr:rowOff>38354</xdr:rowOff>
    </xdr:to>
    <xdr:sp macro="" textlink="">
      <xdr:nvSpPr>
        <xdr:cNvPr id="332" name="円/楕円 331"/>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23131</xdr:rowOff>
    </xdr:from>
    <xdr:ext cx="736600" cy="259045"/>
    <xdr:sp macro="" textlink="">
      <xdr:nvSpPr>
        <xdr:cNvPr id="333" name="テキスト ボックス 332"/>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34" name="円/楕円 333"/>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35" name="テキスト ボックス 334"/>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76200</xdr:rowOff>
    </xdr:from>
    <xdr:to>
      <xdr:col>20</xdr:col>
      <xdr:colOff>209550</xdr:colOff>
      <xdr:row>37</xdr:row>
      <xdr:rowOff>6350</xdr:rowOff>
    </xdr:to>
    <xdr:sp macro="" textlink="">
      <xdr:nvSpPr>
        <xdr:cNvPr id="336" name="円/楕円 335"/>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37" name="テキスト ボックス 336"/>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38" name="円/楕円 337"/>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39" name="テキスト ボックス 338"/>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類似団体の平均値を上回る</a:t>
          </a:r>
          <a:r>
            <a:rPr kumimoji="1" lang="en-US" altLang="ja-JP" sz="1300">
              <a:latin typeface="ＭＳ Ｐゴシック"/>
            </a:rPr>
            <a:t>20.8</a:t>
          </a:r>
          <a:r>
            <a:rPr kumimoji="1" lang="ja-JP" altLang="en-US" sz="1300">
              <a:latin typeface="ＭＳ Ｐゴシック"/>
            </a:rPr>
            <a:t>％であり、前年度から</a:t>
          </a:r>
          <a:r>
            <a:rPr kumimoji="1" lang="en-US" altLang="ja-JP" sz="1300">
              <a:latin typeface="ＭＳ Ｐゴシック"/>
            </a:rPr>
            <a:t>1.0</a:t>
          </a:r>
          <a:r>
            <a:rPr kumimoji="1" lang="ja-JP" altLang="en-US" sz="1300">
              <a:latin typeface="ＭＳ Ｐゴシック"/>
            </a:rPr>
            <a:t>ポイント増加している。緊急防災・減債事業債等の元金償還額の増が主な要因として挙げられる。今後は、新市まちづくり計画に基づき実施してきた各事業の充当財源である合併特例事業債の償還が更に本格化していくこと、また、公債費充当財源である公債費元利補給金の減少などにより公債費に係る経常収支比率の増加が見込まれ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27940</xdr:rowOff>
    </xdr:from>
    <xdr:to>
      <xdr:col>7</xdr:col>
      <xdr:colOff>15875</xdr:colOff>
      <xdr:row>75</xdr:row>
      <xdr:rowOff>46990</xdr:rowOff>
    </xdr:to>
    <xdr:cxnSp macro="">
      <xdr:nvCxnSpPr>
        <xdr:cNvPr id="371" name="直線コネクタ 370"/>
        <xdr:cNvCxnSpPr/>
      </xdr:nvCxnSpPr>
      <xdr:spPr>
        <a:xfrm>
          <a:off x="3987800" y="128866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27940</xdr:rowOff>
    </xdr:from>
    <xdr:to>
      <xdr:col>5</xdr:col>
      <xdr:colOff>549275</xdr:colOff>
      <xdr:row>75</xdr:row>
      <xdr:rowOff>60325</xdr:rowOff>
    </xdr:to>
    <xdr:cxnSp macro="">
      <xdr:nvCxnSpPr>
        <xdr:cNvPr id="374" name="直線コネクタ 373"/>
        <xdr:cNvCxnSpPr/>
      </xdr:nvCxnSpPr>
      <xdr:spPr>
        <a:xfrm flipV="1">
          <a:off x="3098800" y="128866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120015</xdr:rowOff>
    </xdr:from>
    <xdr:to>
      <xdr:col>5</xdr:col>
      <xdr:colOff>600075</xdr:colOff>
      <xdr:row>75</xdr:row>
      <xdr:rowOff>50165</xdr:rowOff>
    </xdr:to>
    <xdr:sp macro="" textlink="">
      <xdr:nvSpPr>
        <xdr:cNvPr id="375" name="フローチャート : 判断 374"/>
        <xdr:cNvSpPr/>
      </xdr:nvSpPr>
      <xdr:spPr>
        <a:xfrm>
          <a:off x="3937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60342</xdr:rowOff>
    </xdr:from>
    <xdr:ext cx="736600" cy="259045"/>
    <xdr:sp macro="" textlink="">
      <xdr:nvSpPr>
        <xdr:cNvPr id="376" name="テキスト ボックス 375"/>
        <xdr:cNvSpPr txBox="1"/>
      </xdr:nvSpPr>
      <xdr:spPr>
        <a:xfrm>
          <a:off x="3606800" y="1257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46990</xdr:rowOff>
    </xdr:from>
    <xdr:to>
      <xdr:col>4</xdr:col>
      <xdr:colOff>346075</xdr:colOff>
      <xdr:row>75</xdr:row>
      <xdr:rowOff>60325</xdr:rowOff>
    </xdr:to>
    <xdr:cxnSp macro="">
      <xdr:nvCxnSpPr>
        <xdr:cNvPr id="377" name="直線コネクタ 376"/>
        <xdr:cNvCxnSpPr/>
      </xdr:nvCxnSpPr>
      <xdr:spPr>
        <a:xfrm>
          <a:off x="2209800" y="129057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127635</xdr:rowOff>
    </xdr:from>
    <xdr:to>
      <xdr:col>4</xdr:col>
      <xdr:colOff>396875</xdr:colOff>
      <xdr:row>75</xdr:row>
      <xdr:rowOff>57785</xdr:rowOff>
    </xdr:to>
    <xdr:sp macro="" textlink="">
      <xdr:nvSpPr>
        <xdr:cNvPr id="378" name="フローチャート : 判断 377"/>
        <xdr:cNvSpPr/>
      </xdr:nvSpPr>
      <xdr:spPr>
        <a:xfrm>
          <a:off x="3048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67962</xdr:rowOff>
    </xdr:from>
    <xdr:ext cx="762000" cy="259045"/>
    <xdr:sp macro="" textlink="">
      <xdr:nvSpPr>
        <xdr:cNvPr id="379" name="テキスト ボックス 378"/>
        <xdr:cNvSpPr txBox="1"/>
      </xdr:nvSpPr>
      <xdr:spPr>
        <a:xfrm>
          <a:off x="2717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41275</xdr:rowOff>
    </xdr:from>
    <xdr:to>
      <xdr:col>3</xdr:col>
      <xdr:colOff>142875</xdr:colOff>
      <xdr:row>75</xdr:row>
      <xdr:rowOff>46990</xdr:rowOff>
    </xdr:to>
    <xdr:cxnSp macro="">
      <xdr:nvCxnSpPr>
        <xdr:cNvPr id="380" name="直線コネクタ 379"/>
        <xdr:cNvCxnSpPr/>
      </xdr:nvCxnSpPr>
      <xdr:spPr>
        <a:xfrm>
          <a:off x="1320800" y="129000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129540</xdr:rowOff>
    </xdr:from>
    <xdr:to>
      <xdr:col>3</xdr:col>
      <xdr:colOff>193675</xdr:colOff>
      <xdr:row>75</xdr:row>
      <xdr:rowOff>59690</xdr:rowOff>
    </xdr:to>
    <xdr:sp macro="" textlink="">
      <xdr:nvSpPr>
        <xdr:cNvPr id="381" name="フローチャート : 判断 380"/>
        <xdr:cNvSpPr/>
      </xdr:nvSpPr>
      <xdr:spPr>
        <a:xfrm>
          <a:off x="2159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69867</xdr:rowOff>
    </xdr:from>
    <xdr:ext cx="762000" cy="259045"/>
    <xdr:sp macro="" textlink="">
      <xdr:nvSpPr>
        <xdr:cNvPr id="382" name="テキスト ボックス 381"/>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133350</xdr:rowOff>
    </xdr:from>
    <xdr:to>
      <xdr:col>1</xdr:col>
      <xdr:colOff>676275</xdr:colOff>
      <xdr:row>75</xdr:row>
      <xdr:rowOff>63500</xdr:rowOff>
    </xdr:to>
    <xdr:sp macro="" textlink="">
      <xdr:nvSpPr>
        <xdr:cNvPr id="383" name="フローチャート : 判断 382"/>
        <xdr:cNvSpPr/>
      </xdr:nvSpPr>
      <xdr:spPr>
        <a:xfrm>
          <a:off x="1270000" y="1282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73677</xdr:rowOff>
    </xdr:from>
    <xdr:ext cx="762000" cy="259045"/>
    <xdr:sp macro="" textlink="">
      <xdr:nvSpPr>
        <xdr:cNvPr id="384" name="テキスト ボックス 383"/>
        <xdr:cNvSpPr txBox="1"/>
      </xdr:nvSpPr>
      <xdr:spPr>
        <a:xfrm>
          <a:off x="939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167640</xdr:rowOff>
    </xdr:from>
    <xdr:to>
      <xdr:col>7</xdr:col>
      <xdr:colOff>66675</xdr:colOff>
      <xdr:row>75</xdr:row>
      <xdr:rowOff>97790</xdr:rowOff>
    </xdr:to>
    <xdr:sp macro="" textlink="">
      <xdr:nvSpPr>
        <xdr:cNvPr id="390" name="円/楕円 389"/>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139717</xdr:rowOff>
    </xdr:from>
    <xdr:ext cx="762000" cy="259045"/>
    <xdr:sp macro="" textlink="">
      <xdr:nvSpPr>
        <xdr:cNvPr id="391" name="公債費該当値テキスト"/>
        <xdr:cNvSpPr txBox="1"/>
      </xdr:nvSpPr>
      <xdr:spPr>
        <a:xfrm>
          <a:off x="4914900" y="1282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148590</xdr:rowOff>
    </xdr:from>
    <xdr:to>
      <xdr:col>5</xdr:col>
      <xdr:colOff>600075</xdr:colOff>
      <xdr:row>75</xdr:row>
      <xdr:rowOff>78740</xdr:rowOff>
    </xdr:to>
    <xdr:sp macro="" textlink="">
      <xdr:nvSpPr>
        <xdr:cNvPr id="392" name="円/楕円 391"/>
        <xdr:cNvSpPr/>
      </xdr:nvSpPr>
      <xdr:spPr>
        <a:xfrm>
          <a:off x="3937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93" name="テキスト ボックス 392"/>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9525</xdr:rowOff>
    </xdr:from>
    <xdr:to>
      <xdr:col>4</xdr:col>
      <xdr:colOff>396875</xdr:colOff>
      <xdr:row>75</xdr:row>
      <xdr:rowOff>111125</xdr:rowOff>
    </xdr:to>
    <xdr:sp macro="" textlink="">
      <xdr:nvSpPr>
        <xdr:cNvPr id="394" name="円/楕円 393"/>
        <xdr:cNvSpPr/>
      </xdr:nvSpPr>
      <xdr:spPr>
        <a:xfrm>
          <a:off x="3048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95902</xdr:rowOff>
    </xdr:from>
    <xdr:ext cx="762000" cy="259045"/>
    <xdr:sp macro="" textlink="">
      <xdr:nvSpPr>
        <xdr:cNvPr id="395" name="テキスト ボックス 394"/>
        <xdr:cNvSpPr txBox="1"/>
      </xdr:nvSpPr>
      <xdr:spPr>
        <a:xfrm>
          <a:off x="2717800" y="1295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167640</xdr:rowOff>
    </xdr:from>
    <xdr:to>
      <xdr:col>3</xdr:col>
      <xdr:colOff>193675</xdr:colOff>
      <xdr:row>75</xdr:row>
      <xdr:rowOff>97790</xdr:rowOff>
    </xdr:to>
    <xdr:sp macro="" textlink="">
      <xdr:nvSpPr>
        <xdr:cNvPr id="396" name="円/楕円 395"/>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82566</xdr:rowOff>
    </xdr:from>
    <xdr:ext cx="762000" cy="259045"/>
    <xdr:sp macro="" textlink="">
      <xdr:nvSpPr>
        <xdr:cNvPr id="397" name="テキスト ボックス 396"/>
        <xdr:cNvSpPr txBox="1"/>
      </xdr:nvSpPr>
      <xdr:spPr>
        <a:xfrm>
          <a:off x="1828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98" name="円/楕円 397"/>
        <xdr:cNvSpPr/>
      </xdr:nvSpPr>
      <xdr:spPr>
        <a:xfrm>
          <a:off x="1270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76852</xdr:rowOff>
    </xdr:from>
    <xdr:ext cx="762000" cy="259045"/>
    <xdr:sp macro="" textlink="">
      <xdr:nvSpPr>
        <xdr:cNvPr id="399" name="テキスト ボックス 398"/>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類似団体の平均値を下回る</a:t>
          </a:r>
          <a:r>
            <a:rPr kumimoji="1" lang="en-US" altLang="ja-JP" sz="1100">
              <a:solidFill>
                <a:schemeClr val="dk1"/>
              </a:solidFill>
              <a:effectLst/>
              <a:latin typeface="+mn-lt"/>
              <a:ea typeface="+mn-ea"/>
              <a:cs typeface="+mn-cs"/>
            </a:rPr>
            <a:t>68.0</a:t>
          </a:r>
          <a:r>
            <a:rPr kumimoji="1" lang="ja-JP" altLang="ja-JP" sz="1100">
              <a:solidFill>
                <a:schemeClr val="dk1"/>
              </a:solidFill>
              <a:effectLst/>
              <a:latin typeface="+mn-lt"/>
              <a:ea typeface="+mn-ea"/>
              <a:cs typeface="+mn-cs"/>
            </a:rPr>
            <a:t>％であり、前年度から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充当経常一般財源は、扶助費及び繰出金以外は減少しているものの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消費税交付金などの経常一般財源が減少したこと</a:t>
          </a:r>
          <a:r>
            <a:rPr kumimoji="1" lang="ja-JP" altLang="ja-JP" sz="1100">
              <a:solidFill>
                <a:schemeClr val="dk1"/>
              </a:solidFill>
              <a:effectLst/>
              <a:latin typeface="+mn-lt"/>
              <a:ea typeface="+mn-ea"/>
              <a:cs typeface="+mn-cs"/>
            </a:rPr>
            <a:t>などが比率</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の要因として挙げられる。今後も類似団体の平均値を上回らないよう、第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次行政改革大綱に示された各種施策を着実に実行するとともに、徹底とした事務事業の見直しを進め経常経費の削減に努める。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157480</xdr:rowOff>
    </xdr:from>
    <xdr:to>
      <xdr:col>24</xdr:col>
      <xdr:colOff>31750</xdr:colOff>
      <xdr:row>76</xdr:row>
      <xdr:rowOff>165100</xdr:rowOff>
    </xdr:to>
    <xdr:cxnSp macro="">
      <xdr:nvCxnSpPr>
        <xdr:cNvPr id="432" name="直線コネクタ 431"/>
        <xdr:cNvCxnSpPr/>
      </xdr:nvCxnSpPr>
      <xdr:spPr>
        <a:xfrm>
          <a:off x="15671800" y="13187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157480</xdr:rowOff>
    </xdr:from>
    <xdr:to>
      <xdr:col>22</xdr:col>
      <xdr:colOff>565150</xdr:colOff>
      <xdr:row>77</xdr:row>
      <xdr:rowOff>5080</xdr:rowOff>
    </xdr:to>
    <xdr:cxnSp macro="">
      <xdr:nvCxnSpPr>
        <xdr:cNvPr id="435" name="直線コネクタ 434"/>
        <xdr:cNvCxnSpPr/>
      </xdr:nvCxnSpPr>
      <xdr:spPr>
        <a:xfrm flipV="1">
          <a:off x="14782800" y="131876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69850</xdr:rowOff>
    </xdr:from>
    <xdr:to>
      <xdr:col>21</xdr:col>
      <xdr:colOff>361950</xdr:colOff>
      <xdr:row>77</xdr:row>
      <xdr:rowOff>5080</xdr:rowOff>
    </xdr:to>
    <xdr:cxnSp macro="">
      <xdr:nvCxnSpPr>
        <xdr:cNvPr id="438" name="直線コネクタ 437"/>
        <xdr:cNvCxnSpPr/>
      </xdr:nvCxnSpPr>
      <xdr:spPr>
        <a:xfrm>
          <a:off x="13893800" y="131000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3811</xdr:rowOff>
    </xdr:from>
    <xdr:to>
      <xdr:col>21</xdr:col>
      <xdr:colOff>412750</xdr:colOff>
      <xdr:row>77</xdr:row>
      <xdr:rowOff>105411</xdr:rowOff>
    </xdr:to>
    <xdr:sp macro="" textlink="">
      <xdr:nvSpPr>
        <xdr:cNvPr id="439" name="フローチャート : 判断 438"/>
        <xdr:cNvSpPr/>
      </xdr:nvSpPr>
      <xdr:spPr>
        <a:xfrm>
          <a:off x="14732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90188</xdr:rowOff>
    </xdr:from>
    <xdr:ext cx="762000" cy="259045"/>
    <xdr:sp macro="" textlink="">
      <xdr:nvSpPr>
        <xdr:cNvPr id="440" name="テキスト ボックス 439"/>
        <xdr:cNvSpPr txBox="1"/>
      </xdr:nvSpPr>
      <xdr:spPr>
        <a:xfrm>
          <a:off x="14401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69850</xdr:rowOff>
    </xdr:from>
    <xdr:to>
      <xdr:col>20</xdr:col>
      <xdr:colOff>158750</xdr:colOff>
      <xdr:row>76</xdr:row>
      <xdr:rowOff>88900</xdr:rowOff>
    </xdr:to>
    <xdr:cxnSp macro="">
      <xdr:nvCxnSpPr>
        <xdr:cNvPr id="441" name="直線コネクタ 440"/>
        <xdr:cNvCxnSpPr/>
      </xdr:nvCxnSpPr>
      <xdr:spPr>
        <a:xfrm flipV="1">
          <a:off x="13004800" y="1310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137161</xdr:rowOff>
    </xdr:from>
    <xdr:to>
      <xdr:col>20</xdr:col>
      <xdr:colOff>209550</xdr:colOff>
      <xdr:row>77</xdr:row>
      <xdr:rowOff>67311</xdr:rowOff>
    </xdr:to>
    <xdr:sp macro="" textlink="">
      <xdr:nvSpPr>
        <xdr:cNvPr id="442" name="フローチャート : 判断 441"/>
        <xdr:cNvSpPr/>
      </xdr:nvSpPr>
      <xdr:spPr>
        <a:xfrm>
          <a:off x="13843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52088</xdr:rowOff>
    </xdr:from>
    <xdr:ext cx="762000" cy="259045"/>
    <xdr:sp macro="" textlink="">
      <xdr:nvSpPr>
        <xdr:cNvPr id="443" name="テキスト ボックス 442"/>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44" name="フローチャート : 判断 443"/>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67327</xdr:rowOff>
    </xdr:from>
    <xdr:ext cx="762000" cy="259045"/>
    <xdr:sp macro="" textlink="">
      <xdr:nvSpPr>
        <xdr:cNvPr id="445" name="テキスト ボックス 444"/>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114300</xdr:rowOff>
    </xdr:from>
    <xdr:to>
      <xdr:col>24</xdr:col>
      <xdr:colOff>82550</xdr:colOff>
      <xdr:row>77</xdr:row>
      <xdr:rowOff>44450</xdr:rowOff>
    </xdr:to>
    <xdr:sp macro="" textlink="">
      <xdr:nvSpPr>
        <xdr:cNvPr id="451" name="円/楕円 450"/>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130827</xdr:rowOff>
    </xdr:from>
    <xdr:ext cx="762000" cy="259045"/>
    <xdr:sp macro="" textlink="">
      <xdr:nvSpPr>
        <xdr:cNvPr id="452" name="公債費以外該当値テキスト"/>
        <xdr:cNvSpPr txBox="1"/>
      </xdr:nvSpPr>
      <xdr:spPr>
        <a:xfrm>
          <a:off x="16598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106680</xdr:rowOff>
    </xdr:from>
    <xdr:to>
      <xdr:col>22</xdr:col>
      <xdr:colOff>615950</xdr:colOff>
      <xdr:row>77</xdr:row>
      <xdr:rowOff>36830</xdr:rowOff>
    </xdr:to>
    <xdr:sp macro="" textlink="">
      <xdr:nvSpPr>
        <xdr:cNvPr id="453" name="円/楕円 452"/>
        <xdr:cNvSpPr/>
      </xdr:nvSpPr>
      <xdr:spPr>
        <a:xfrm>
          <a:off x="15621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47007</xdr:rowOff>
    </xdr:from>
    <xdr:ext cx="736600" cy="259045"/>
    <xdr:sp macro="" textlink="">
      <xdr:nvSpPr>
        <xdr:cNvPr id="454" name="テキスト ボックス 453"/>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125730</xdr:rowOff>
    </xdr:from>
    <xdr:to>
      <xdr:col>21</xdr:col>
      <xdr:colOff>412750</xdr:colOff>
      <xdr:row>77</xdr:row>
      <xdr:rowOff>55880</xdr:rowOff>
    </xdr:to>
    <xdr:sp macro="" textlink="">
      <xdr:nvSpPr>
        <xdr:cNvPr id="455" name="円/楕円 454"/>
        <xdr:cNvSpPr/>
      </xdr:nvSpPr>
      <xdr:spPr>
        <a:xfrm>
          <a:off x="14732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66057</xdr:rowOff>
    </xdr:from>
    <xdr:ext cx="762000" cy="259045"/>
    <xdr:sp macro="" textlink="">
      <xdr:nvSpPr>
        <xdr:cNvPr id="456" name="テキスト ボックス 455"/>
        <xdr:cNvSpPr txBox="1"/>
      </xdr:nvSpPr>
      <xdr:spPr>
        <a:xfrm>
          <a:off x="14401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19050</xdr:rowOff>
    </xdr:from>
    <xdr:to>
      <xdr:col>20</xdr:col>
      <xdr:colOff>209550</xdr:colOff>
      <xdr:row>76</xdr:row>
      <xdr:rowOff>120650</xdr:rowOff>
    </xdr:to>
    <xdr:sp macro="" textlink="">
      <xdr:nvSpPr>
        <xdr:cNvPr id="457" name="円/楕円 456"/>
        <xdr:cNvSpPr/>
      </xdr:nvSpPr>
      <xdr:spPr>
        <a:xfrm>
          <a:off x="13843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130827</xdr:rowOff>
    </xdr:from>
    <xdr:ext cx="762000" cy="259045"/>
    <xdr:sp macro="" textlink="">
      <xdr:nvSpPr>
        <xdr:cNvPr id="458" name="テキスト ボックス 457"/>
        <xdr:cNvSpPr txBox="1"/>
      </xdr:nvSpPr>
      <xdr:spPr>
        <a:xfrm>
          <a:off x="13512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38100</xdr:rowOff>
    </xdr:from>
    <xdr:to>
      <xdr:col>19</xdr:col>
      <xdr:colOff>6350</xdr:colOff>
      <xdr:row>76</xdr:row>
      <xdr:rowOff>139700</xdr:rowOff>
    </xdr:to>
    <xdr:sp macro="" textlink="">
      <xdr:nvSpPr>
        <xdr:cNvPr id="459" name="円/楕円 458"/>
        <xdr:cNvSpPr/>
      </xdr:nvSpPr>
      <xdr:spPr>
        <a:xfrm>
          <a:off x="12954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149877</xdr:rowOff>
    </xdr:from>
    <xdr:ext cx="762000" cy="259045"/>
    <xdr:sp macro="" textlink="">
      <xdr:nvSpPr>
        <xdr:cNvPr id="460" name="テキスト ボックス 459"/>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山梨県甲州市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168935</xdr:rowOff>
    </xdr:from>
    <xdr:to>
      <xdr:col>4</xdr:col>
      <xdr:colOff>1117600</xdr:colOff>
      <xdr:row>18</xdr:row>
      <xdr:rowOff>698</xdr:rowOff>
    </xdr:to>
    <xdr:cxnSp macro="">
      <xdr:nvCxnSpPr>
        <xdr:cNvPr id="50" name="直線コネクタ 49"/>
        <xdr:cNvCxnSpPr/>
      </xdr:nvCxnSpPr>
      <xdr:spPr bwMode="auto">
        <a:xfrm>
          <a:off x="5003800" y="3131210"/>
          <a:ext cx="647700" cy="3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143573</xdr:rowOff>
    </xdr:from>
    <xdr:to>
      <xdr:col>4</xdr:col>
      <xdr:colOff>469900</xdr:colOff>
      <xdr:row>17</xdr:row>
      <xdr:rowOff>168935</xdr:rowOff>
    </xdr:to>
    <xdr:cxnSp macro="">
      <xdr:nvCxnSpPr>
        <xdr:cNvPr id="53" name="直線コネクタ 52"/>
        <xdr:cNvCxnSpPr/>
      </xdr:nvCxnSpPr>
      <xdr:spPr bwMode="auto">
        <a:xfrm>
          <a:off x="4305300" y="3105848"/>
          <a:ext cx="698500" cy="25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70244</xdr:rowOff>
    </xdr:from>
    <xdr:to>
      <xdr:col>4</xdr:col>
      <xdr:colOff>520700</xdr:colOff>
      <xdr:row>18</xdr:row>
      <xdr:rowOff>394</xdr:rowOff>
    </xdr:to>
    <xdr:sp macro="" textlink="">
      <xdr:nvSpPr>
        <xdr:cNvPr id="54" name="フローチャート : 判断 53"/>
        <xdr:cNvSpPr/>
      </xdr:nvSpPr>
      <xdr:spPr bwMode="auto">
        <a:xfrm>
          <a:off x="4953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10571</xdr:rowOff>
    </xdr:from>
    <xdr:ext cx="736600" cy="259045"/>
    <xdr:sp macro="" textlink="">
      <xdr:nvSpPr>
        <xdr:cNvPr id="55" name="テキスト ボックス 54"/>
        <xdr:cNvSpPr txBox="1"/>
      </xdr:nvSpPr>
      <xdr:spPr>
        <a:xfrm>
          <a:off x="4622800" y="280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143573</xdr:rowOff>
    </xdr:from>
    <xdr:to>
      <xdr:col>3</xdr:col>
      <xdr:colOff>904875</xdr:colOff>
      <xdr:row>18</xdr:row>
      <xdr:rowOff>27394</xdr:rowOff>
    </xdr:to>
    <xdr:cxnSp macro="">
      <xdr:nvCxnSpPr>
        <xdr:cNvPr id="56" name="直線コネクタ 55"/>
        <xdr:cNvCxnSpPr/>
      </xdr:nvCxnSpPr>
      <xdr:spPr bwMode="auto">
        <a:xfrm flipV="1">
          <a:off x="3606800" y="3105848"/>
          <a:ext cx="698500" cy="55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116268</xdr:rowOff>
    </xdr:from>
    <xdr:to>
      <xdr:col>3</xdr:col>
      <xdr:colOff>955675</xdr:colOff>
      <xdr:row>18</xdr:row>
      <xdr:rowOff>46418</xdr:rowOff>
    </xdr:to>
    <xdr:sp macro="" textlink="">
      <xdr:nvSpPr>
        <xdr:cNvPr id="57" name="フローチャート : 判断 56"/>
        <xdr:cNvSpPr/>
      </xdr:nvSpPr>
      <xdr:spPr bwMode="auto">
        <a:xfrm>
          <a:off x="42545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31195</xdr:rowOff>
    </xdr:from>
    <xdr:ext cx="762000" cy="259045"/>
    <xdr:sp macro="" textlink="">
      <xdr:nvSpPr>
        <xdr:cNvPr id="58" name="テキスト ボックス 57"/>
        <xdr:cNvSpPr txBox="1"/>
      </xdr:nvSpPr>
      <xdr:spPr>
        <a:xfrm>
          <a:off x="3924300" y="31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11938</xdr:rowOff>
    </xdr:from>
    <xdr:to>
      <xdr:col>3</xdr:col>
      <xdr:colOff>206375</xdr:colOff>
      <xdr:row>18</xdr:row>
      <xdr:rowOff>27394</xdr:rowOff>
    </xdr:to>
    <xdr:cxnSp macro="">
      <xdr:nvCxnSpPr>
        <xdr:cNvPr id="59" name="直線コネクタ 58"/>
        <xdr:cNvCxnSpPr/>
      </xdr:nvCxnSpPr>
      <xdr:spPr bwMode="auto">
        <a:xfrm>
          <a:off x="2908300" y="3145663"/>
          <a:ext cx="698500" cy="15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150584</xdr:rowOff>
    </xdr:from>
    <xdr:to>
      <xdr:col>3</xdr:col>
      <xdr:colOff>257175</xdr:colOff>
      <xdr:row>18</xdr:row>
      <xdr:rowOff>80734</xdr:rowOff>
    </xdr:to>
    <xdr:sp macro="" textlink="">
      <xdr:nvSpPr>
        <xdr:cNvPr id="60" name="フローチャート : 判断 59"/>
        <xdr:cNvSpPr/>
      </xdr:nvSpPr>
      <xdr:spPr bwMode="auto">
        <a:xfrm>
          <a:off x="3556000" y="311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65511</xdr:rowOff>
    </xdr:from>
    <xdr:ext cx="762000" cy="259045"/>
    <xdr:sp macro="" textlink="">
      <xdr:nvSpPr>
        <xdr:cNvPr id="61" name="テキスト ボックス 60"/>
        <xdr:cNvSpPr txBox="1"/>
      </xdr:nvSpPr>
      <xdr:spPr>
        <a:xfrm>
          <a:off x="3225800" y="319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121247</xdr:rowOff>
    </xdr:from>
    <xdr:to>
      <xdr:col>2</xdr:col>
      <xdr:colOff>692150</xdr:colOff>
      <xdr:row>18</xdr:row>
      <xdr:rowOff>51397</xdr:rowOff>
    </xdr:to>
    <xdr:sp macro="" textlink="">
      <xdr:nvSpPr>
        <xdr:cNvPr id="62" name="フローチャート : 判断 61"/>
        <xdr:cNvSpPr/>
      </xdr:nvSpPr>
      <xdr:spPr bwMode="auto">
        <a:xfrm>
          <a:off x="2857500" y="3083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61574</xdr:rowOff>
    </xdr:from>
    <xdr:ext cx="762000" cy="259045"/>
    <xdr:sp macro="" textlink="">
      <xdr:nvSpPr>
        <xdr:cNvPr id="63" name="テキスト ボックス 62"/>
        <xdr:cNvSpPr txBox="1"/>
      </xdr:nvSpPr>
      <xdr:spPr>
        <a:xfrm>
          <a:off x="2527300" y="285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121348</xdr:rowOff>
    </xdr:from>
    <xdr:to>
      <xdr:col>5</xdr:col>
      <xdr:colOff>34925</xdr:colOff>
      <xdr:row>18</xdr:row>
      <xdr:rowOff>51498</xdr:rowOff>
    </xdr:to>
    <xdr:sp macro="" textlink="">
      <xdr:nvSpPr>
        <xdr:cNvPr id="69" name="円/楕円 68"/>
        <xdr:cNvSpPr/>
      </xdr:nvSpPr>
      <xdr:spPr bwMode="auto">
        <a:xfrm>
          <a:off x="5600700" y="3083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93425</xdr:rowOff>
    </xdr:from>
    <xdr:ext cx="762000" cy="259045"/>
    <xdr:sp macro="" textlink="">
      <xdr:nvSpPr>
        <xdr:cNvPr id="70" name="人口1人当たり決算額の推移該当値テキスト130"/>
        <xdr:cNvSpPr txBox="1"/>
      </xdr:nvSpPr>
      <xdr:spPr>
        <a:xfrm>
          <a:off x="5740400" y="305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93,195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118135</xdr:rowOff>
    </xdr:from>
    <xdr:to>
      <xdr:col>4</xdr:col>
      <xdr:colOff>520700</xdr:colOff>
      <xdr:row>18</xdr:row>
      <xdr:rowOff>48285</xdr:rowOff>
    </xdr:to>
    <xdr:sp macro="" textlink="">
      <xdr:nvSpPr>
        <xdr:cNvPr id="71" name="円/楕円 70"/>
        <xdr:cNvSpPr/>
      </xdr:nvSpPr>
      <xdr:spPr bwMode="auto">
        <a:xfrm>
          <a:off x="4953000" y="3080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33062</xdr:rowOff>
    </xdr:from>
    <xdr:ext cx="736600" cy="259045"/>
    <xdr:sp macro="" textlink="">
      <xdr:nvSpPr>
        <xdr:cNvPr id="72" name="テキスト ボックス 71"/>
        <xdr:cNvSpPr txBox="1"/>
      </xdr:nvSpPr>
      <xdr:spPr>
        <a:xfrm>
          <a:off x="4622800" y="3166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93,448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92773</xdr:rowOff>
    </xdr:from>
    <xdr:to>
      <xdr:col>3</xdr:col>
      <xdr:colOff>955675</xdr:colOff>
      <xdr:row>18</xdr:row>
      <xdr:rowOff>22923</xdr:rowOff>
    </xdr:to>
    <xdr:sp macro="" textlink="">
      <xdr:nvSpPr>
        <xdr:cNvPr id="73" name="円/楕円 72"/>
        <xdr:cNvSpPr/>
      </xdr:nvSpPr>
      <xdr:spPr bwMode="auto">
        <a:xfrm>
          <a:off x="4254500" y="3055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33100</xdr:rowOff>
    </xdr:from>
    <xdr:ext cx="762000" cy="259045"/>
    <xdr:sp macro="" textlink="">
      <xdr:nvSpPr>
        <xdr:cNvPr id="74" name="テキスト ボックス 73"/>
        <xdr:cNvSpPr txBox="1"/>
      </xdr:nvSpPr>
      <xdr:spPr>
        <a:xfrm>
          <a:off x="3924300" y="282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95,445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148044</xdr:rowOff>
    </xdr:from>
    <xdr:to>
      <xdr:col>3</xdr:col>
      <xdr:colOff>257175</xdr:colOff>
      <xdr:row>18</xdr:row>
      <xdr:rowOff>78194</xdr:rowOff>
    </xdr:to>
    <xdr:sp macro="" textlink="">
      <xdr:nvSpPr>
        <xdr:cNvPr id="75" name="円/楕円 74"/>
        <xdr:cNvSpPr/>
      </xdr:nvSpPr>
      <xdr:spPr bwMode="auto">
        <a:xfrm>
          <a:off x="3556000" y="3110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88371</xdr:rowOff>
    </xdr:from>
    <xdr:ext cx="762000" cy="259045"/>
    <xdr:sp macro="" textlink="">
      <xdr:nvSpPr>
        <xdr:cNvPr id="76" name="テキスト ボックス 75"/>
        <xdr:cNvSpPr txBox="1"/>
      </xdr:nvSpPr>
      <xdr:spPr>
        <a:xfrm>
          <a:off x="3225800" y="2879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91,093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132588</xdr:rowOff>
    </xdr:from>
    <xdr:to>
      <xdr:col>2</xdr:col>
      <xdr:colOff>692150</xdr:colOff>
      <xdr:row>18</xdr:row>
      <xdr:rowOff>62738</xdr:rowOff>
    </xdr:to>
    <xdr:sp macro="" textlink="">
      <xdr:nvSpPr>
        <xdr:cNvPr id="77" name="円/楕円 76"/>
        <xdr:cNvSpPr/>
      </xdr:nvSpPr>
      <xdr:spPr bwMode="auto">
        <a:xfrm>
          <a:off x="2857500" y="3094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47515</xdr:rowOff>
    </xdr:from>
    <xdr:ext cx="762000" cy="259045"/>
    <xdr:sp macro="" textlink="">
      <xdr:nvSpPr>
        <xdr:cNvPr id="78" name="テキスト ボックス 77"/>
        <xdr:cNvSpPr txBox="1"/>
      </xdr:nvSpPr>
      <xdr:spPr>
        <a:xfrm>
          <a:off x="2527300" y="318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304195</xdr:rowOff>
    </xdr:from>
    <xdr:to>
      <xdr:col>4</xdr:col>
      <xdr:colOff>1117600</xdr:colOff>
      <xdr:row>37</xdr:row>
      <xdr:rowOff>318395</xdr:rowOff>
    </xdr:to>
    <xdr:cxnSp macro="">
      <xdr:nvCxnSpPr>
        <xdr:cNvPr id="112" name="直線コネクタ 111"/>
        <xdr:cNvCxnSpPr/>
      </xdr:nvCxnSpPr>
      <xdr:spPr bwMode="auto">
        <a:xfrm flipV="1">
          <a:off x="5003800" y="7428895"/>
          <a:ext cx="647700" cy="14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310006</xdr:rowOff>
    </xdr:from>
    <xdr:to>
      <xdr:col>4</xdr:col>
      <xdr:colOff>469900</xdr:colOff>
      <xdr:row>37</xdr:row>
      <xdr:rowOff>318395</xdr:rowOff>
    </xdr:to>
    <xdr:cxnSp macro="">
      <xdr:nvCxnSpPr>
        <xdr:cNvPr id="115" name="直線コネクタ 114"/>
        <xdr:cNvCxnSpPr/>
      </xdr:nvCxnSpPr>
      <xdr:spPr bwMode="auto">
        <a:xfrm>
          <a:off x="4305300" y="7434706"/>
          <a:ext cx="698500" cy="8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290166</xdr:rowOff>
    </xdr:from>
    <xdr:to>
      <xdr:col>4</xdr:col>
      <xdr:colOff>520700</xdr:colOff>
      <xdr:row>38</xdr:row>
      <xdr:rowOff>48866</xdr:rowOff>
    </xdr:to>
    <xdr:sp macro="" textlink="">
      <xdr:nvSpPr>
        <xdr:cNvPr id="116" name="フローチャート : 判断 115"/>
        <xdr:cNvSpPr/>
      </xdr:nvSpPr>
      <xdr:spPr bwMode="auto">
        <a:xfrm>
          <a:off x="4953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33643</xdr:rowOff>
    </xdr:from>
    <xdr:ext cx="736600" cy="259045"/>
    <xdr:sp macro="" textlink="">
      <xdr:nvSpPr>
        <xdr:cNvPr id="117" name="テキスト ボックス 116"/>
        <xdr:cNvSpPr txBox="1"/>
      </xdr:nvSpPr>
      <xdr:spPr>
        <a:xfrm>
          <a:off x="4622800" y="750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300515</xdr:rowOff>
    </xdr:from>
    <xdr:to>
      <xdr:col>3</xdr:col>
      <xdr:colOff>904875</xdr:colOff>
      <xdr:row>37</xdr:row>
      <xdr:rowOff>310006</xdr:rowOff>
    </xdr:to>
    <xdr:cxnSp macro="">
      <xdr:nvCxnSpPr>
        <xdr:cNvPr id="118" name="直線コネクタ 117"/>
        <xdr:cNvCxnSpPr/>
      </xdr:nvCxnSpPr>
      <xdr:spPr bwMode="auto">
        <a:xfrm>
          <a:off x="3606800" y="7425215"/>
          <a:ext cx="698500" cy="9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290238</xdr:rowOff>
    </xdr:from>
    <xdr:to>
      <xdr:col>3</xdr:col>
      <xdr:colOff>955675</xdr:colOff>
      <xdr:row>38</xdr:row>
      <xdr:rowOff>48938</xdr:rowOff>
    </xdr:to>
    <xdr:sp macro="" textlink="">
      <xdr:nvSpPr>
        <xdr:cNvPr id="119" name="フローチャート : 判断 118"/>
        <xdr:cNvSpPr/>
      </xdr:nvSpPr>
      <xdr:spPr bwMode="auto">
        <a:xfrm>
          <a:off x="4254500" y="7414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33715</xdr:rowOff>
    </xdr:from>
    <xdr:ext cx="762000" cy="259045"/>
    <xdr:sp macro="" textlink="">
      <xdr:nvSpPr>
        <xdr:cNvPr id="120" name="テキスト ボックス 119"/>
        <xdr:cNvSpPr txBox="1"/>
      </xdr:nvSpPr>
      <xdr:spPr>
        <a:xfrm>
          <a:off x="3924300" y="750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300515</xdr:rowOff>
    </xdr:from>
    <xdr:to>
      <xdr:col>3</xdr:col>
      <xdr:colOff>206375</xdr:colOff>
      <xdr:row>37</xdr:row>
      <xdr:rowOff>303544</xdr:rowOff>
    </xdr:to>
    <xdr:cxnSp macro="">
      <xdr:nvCxnSpPr>
        <xdr:cNvPr id="121" name="直線コネクタ 120"/>
        <xdr:cNvCxnSpPr/>
      </xdr:nvCxnSpPr>
      <xdr:spPr bwMode="auto">
        <a:xfrm flipV="1">
          <a:off x="2908300" y="7425215"/>
          <a:ext cx="698500" cy="3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278736</xdr:rowOff>
    </xdr:from>
    <xdr:to>
      <xdr:col>3</xdr:col>
      <xdr:colOff>257175</xdr:colOff>
      <xdr:row>38</xdr:row>
      <xdr:rowOff>37436</xdr:rowOff>
    </xdr:to>
    <xdr:sp macro="" textlink="">
      <xdr:nvSpPr>
        <xdr:cNvPr id="122" name="フローチャート : 判断 121"/>
        <xdr:cNvSpPr/>
      </xdr:nvSpPr>
      <xdr:spPr bwMode="auto">
        <a:xfrm>
          <a:off x="3556000" y="740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22213</xdr:rowOff>
    </xdr:from>
    <xdr:ext cx="762000" cy="259045"/>
    <xdr:sp macro="" textlink="">
      <xdr:nvSpPr>
        <xdr:cNvPr id="123" name="テキスト ボックス 122"/>
        <xdr:cNvSpPr txBox="1"/>
      </xdr:nvSpPr>
      <xdr:spPr>
        <a:xfrm>
          <a:off x="3225800" y="748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268121</xdr:rowOff>
    </xdr:from>
    <xdr:to>
      <xdr:col>2</xdr:col>
      <xdr:colOff>692150</xdr:colOff>
      <xdr:row>38</xdr:row>
      <xdr:rowOff>26821</xdr:rowOff>
    </xdr:to>
    <xdr:sp macro="" textlink="">
      <xdr:nvSpPr>
        <xdr:cNvPr id="124" name="フローチャート : 判断 123"/>
        <xdr:cNvSpPr/>
      </xdr:nvSpPr>
      <xdr:spPr bwMode="auto">
        <a:xfrm>
          <a:off x="2857500" y="7392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11598</xdr:rowOff>
    </xdr:from>
    <xdr:ext cx="762000" cy="259045"/>
    <xdr:sp macro="" textlink="">
      <xdr:nvSpPr>
        <xdr:cNvPr id="125" name="テキスト ボックス 124"/>
        <xdr:cNvSpPr txBox="1"/>
      </xdr:nvSpPr>
      <xdr:spPr>
        <a:xfrm>
          <a:off x="2527300" y="747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253395</xdr:rowOff>
    </xdr:from>
    <xdr:to>
      <xdr:col>5</xdr:col>
      <xdr:colOff>34925</xdr:colOff>
      <xdr:row>38</xdr:row>
      <xdr:rowOff>12095</xdr:rowOff>
    </xdr:to>
    <xdr:sp macro="" textlink="">
      <xdr:nvSpPr>
        <xdr:cNvPr id="131" name="円/楕円 130"/>
        <xdr:cNvSpPr/>
      </xdr:nvSpPr>
      <xdr:spPr bwMode="auto">
        <a:xfrm>
          <a:off x="5600700" y="7378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34972</xdr:rowOff>
    </xdr:from>
    <xdr:ext cx="762000" cy="259045"/>
    <xdr:sp macro="" textlink="">
      <xdr:nvSpPr>
        <xdr:cNvPr id="132" name="人口1人当たり決算額の推移該当値テキスト445"/>
        <xdr:cNvSpPr txBox="1"/>
      </xdr:nvSpPr>
      <xdr:spPr>
        <a:xfrm>
          <a:off x="5740400" y="715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33,492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267595</xdr:rowOff>
    </xdr:from>
    <xdr:to>
      <xdr:col>4</xdr:col>
      <xdr:colOff>520700</xdr:colOff>
      <xdr:row>38</xdr:row>
      <xdr:rowOff>26295</xdr:rowOff>
    </xdr:to>
    <xdr:sp macro="" textlink="">
      <xdr:nvSpPr>
        <xdr:cNvPr id="133" name="円/楕円 132"/>
        <xdr:cNvSpPr/>
      </xdr:nvSpPr>
      <xdr:spPr bwMode="auto">
        <a:xfrm>
          <a:off x="4953000" y="7392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36472</xdr:rowOff>
    </xdr:from>
    <xdr:ext cx="736600" cy="259045"/>
    <xdr:sp macro="" textlink="">
      <xdr:nvSpPr>
        <xdr:cNvPr id="134" name="テキスト ボックス 133"/>
        <xdr:cNvSpPr txBox="1"/>
      </xdr:nvSpPr>
      <xdr:spPr>
        <a:xfrm>
          <a:off x="4622800" y="7161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29,765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259206</xdr:rowOff>
    </xdr:from>
    <xdr:to>
      <xdr:col>3</xdr:col>
      <xdr:colOff>955675</xdr:colOff>
      <xdr:row>38</xdr:row>
      <xdr:rowOff>17906</xdr:rowOff>
    </xdr:to>
    <xdr:sp macro="" textlink="">
      <xdr:nvSpPr>
        <xdr:cNvPr id="135" name="円/楕円 134"/>
        <xdr:cNvSpPr/>
      </xdr:nvSpPr>
      <xdr:spPr bwMode="auto">
        <a:xfrm>
          <a:off x="4254500" y="7383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28083</xdr:rowOff>
    </xdr:from>
    <xdr:ext cx="762000" cy="259045"/>
    <xdr:sp macro="" textlink="">
      <xdr:nvSpPr>
        <xdr:cNvPr id="136" name="テキスト ボックス 135"/>
        <xdr:cNvSpPr txBox="1"/>
      </xdr:nvSpPr>
      <xdr:spPr>
        <a:xfrm>
          <a:off x="3924300" y="715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31,967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249715</xdr:rowOff>
    </xdr:from>
    <xdr:to>
      <xdr:col>3</xdr:col>
      <xdr:colOff>257175</xdr:colOff>
      <xdr:row>38</xdr:row>
      <xdr:rowOff>8415</xdr:rowOff>
    </xdr:to>
    <xdr:sp macro="" textlink="">
      <xdr:nvSpPr>
        <xdr:cNvPr id="137" name="円/楕円 136"/>
        <xdr:cNvSpPr/>
      </xdr:nvSpPr>
      <xdr:spPr bwMode="auto">
        <a:xfrm>
          <a:off x="3556000" y="7374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18592</xdr:rowOff>
    </xdr:from>
    <xdr:ext cx="762000" cy="259045"/>
    <xdr:sp macro="" textlink="">
      <xdr:nvSpPr>
        <xdr:cNvPr id="138" name="テキスト ボックス 137"/>
        <xdr:cNvSpPr txBox="1"/>
      </xdr:nvSpPr>
      <xdr:spPr>
        <a:xfrm>
          <a:off x="3225800" y="714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34,458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252744</xdr:rowOff>
    </xdr:from>
    <xdr:to>
      <xdr:col>2</xdr:col>
      <xdr:colOff>692150</xdr:colOff>
      <xdr:row>38</xdr:row>
      <xdr:rowOff>11444</xdr:rowOff>
    </xdr:to>
    <xdr:sp macro="" textlink="">
      <xdr:nvSpPr>
        <xdr:cNvPr id="139" name="円/楕円 138"/>
        <xdr:cNvSpPr/>
      </xdr:nvSpPr>
      <xdr:spPr bwMode="auto">
        <a:xfrm>
          <a:off x="2857500" y="7377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21621</xdr:rowOff>
    </xdr:from>
    <xdr:ext cx="762000" cy="259045"/>
    <xdr:sp macro="" textlink="">
      <xdr:nvSpPr>
        <xdr:cNvPr id="140" name="テキスト ボックス 139"/>
        <xdr:cNvSpPr txBox="1"/>
      </xdr:nvSpPr>
      <xdr:spPr>
        <a:xfrm>
          <a:off x="2527300" y="71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山梨県甲州市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32,886
32,698
264.11
18,113,393
17,513,022
534,510
10,170,562
24,497,666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134.7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154394</xdr:rowOff>
    </xdr:from>
    <xdr:to>
      <xdr:col>6</xdr:col>
      <xdr:colOff>511175</xdr:colOff>
      <xdr:row>36</xdr:row>
      <xdr:rowOff>23368</xdr:rowOff>
    </xdr:to>
    <xdr:cxnSp macro="">
      <xdr:nvCxnSpPr>
        <xdr:cNvPr id="61" name="直線コネクタ 60"/>
        <xdr:cNvCxnSpPr/>
      </xdr:nvCxnSpPr>
      <xdr:spPr>
        <a:xfrm>
          <a:off x="3797300" y="6155144"/>
          <a:ext cx="838200" cy="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154394</xdr:rowOff>
    </xdr:from>
    <xdr:to>
      <xdr:col>5</xdr:col>
      <xdr:colOff>358775</xdr:colOff>
      <xdr:row>35</xdr:row>
      <xdr:rowOff>159207</xdr:rowOff>
    </xdr:to>
    <xdr:cxnSp macro="">
      <xdr:nvCxnSpPr>
        <xdr:cNvPr id="64" name="直線コネクタ 63"/>
        <xdr:cNvCxnSpPr/>
      </xdr:nvCxnSpPr>
      <xdr:spPr>
        <a:xfrm flipV="1">
          <a:off x="2908300" y="6155144"/>
          <a:ext cx="889000" cy="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168580</xdr:rowOff>
    </xdr:from>
    <xdr:to>
      <xdr:col>5</xdr:col>
      <xdr:colOff>409575</xdr:colOff>
      <xdr:row>35</xdr:row>
      <xdr:rowOff>98730</xdr:rowOff>
    </xdr:to>
    <xdr:sp macro="" textlink="">
      <xdr:nvSpPr>
        <xdr:cNvPr id="65" name="フローチャート : 判断 64"/>
        <xdr:cNvSpPr/>
      </xdr:nvSpPr>
      <xdr:spPr>
        <a:xfrm>
          <a:off x="3746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115257</xdr:rowOff>
    </xdr:from>
    <xdr:ext cx="534377" cy="259045"/>
    <xdr:sp macro="" textlink="">
      <xdr:nvSpPr>
        <xdr:cNvPr id="66" name="テキスト ボックス 65"/>
        <xdr:cNvSpPr txBox="1"/>
      </xdr:nvSpPr>
      <xdr:spPr>
        <a:xfrm>
          <a:off x="3530111" y="577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159207</xdr:rowOff>
    </xdr:from>
    <xdr:to>
      <xdr:col>4</xdr:col>
      <xdr:colOff>155575</xdr:colOff>
      <xdr:row>36</xdr:row>
      <xdr:rowOff>42710</xdr:rowOff>
    </xdr:to>
    <xdr:cxnSp macro="">
      <xdr:nvCxnSpPr>
        <xdr:cNvPr id="67" name="直線コネクタ 66"/>
        <xdr:cNvCxnSpPr/>
      </xdr:nvCxnSpPr>
      <xdr:spPr>
        <a:xfrm flipV="1">
          <a:off x="2019300" y="6159957"/>
          <a:ext cx="889000" cy="5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33972</xdr:rowOff>
    </xdr:from>
    <xdr:to>
      <xdr:col>4</xdr:col>
      <xdr:colOff>206375</xdr:colOff>
      <xdr:row>35</xdr:row>
      <xdr:rowOff>135572</xdr:rowOff>
    </xdr:to>
    <xdr:sp macro="" textlink="">
      <xdr:nvSpPr>
        <xdr:cNvPr id="68" name="フローチャート : 判断 67"/>
        <xdr:cNvSpPr/>
      </xdr:nvSpPr>
      <xdr:spPr>
        <a:xfrm>
          <a:off x="2857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152099</xdr:rowOff>
    </xdr:from>
    <xdr:ext cx="534377" cy="259045"/>
    <xdr:sp macro="" textlink="">
      <xdr:nvSpPr>
        <xdr:cNvPr id="69" name="テキスト ボックス 68"/>
        <xdr:cNvSpPr txBox="1"/>
      </xdr:nvSpPr>
      <xdr:spPr>
        <a:xfrm>
          <a:off x="2641111" y="580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16853</xdr:rowOff>
    </xdr:from>
    <xdr:to>
      <xdr:col>2</xdr:col>
      <xdr:colOff>638175</xdr:colOff>
      <xdr:row>36</xdr:row>
      <xdr:rowOff>42710</xdr:rowOff>
    </xdr:to>
    <xdr:cxnSp macro="">
      <xdr:nvCxnSpPr>
        <xdr:cNvPr id="70" name="直線コネクタ 69"/>
        <xdr:cNvCxnSpPr/>
      </xdr:nvCxnSpPr>
      <xdr:spPr>
        <a:xfrm>
          <a:off x="1130300" y="6189053"/>
          <a:ext cx="889000" cy="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47638</xdr:rowOff>
    </xdr:from>
    <xdr:to>
      <xdr:col>3</xdr:col>
      <xdr:colOff>3175</xdr:colOff>
      <xdr:row>35</xdr:row>
      <xdr:rowOff>149238</xdr:rowOff>
    </xdr:to>
    <xdr:sp macro="" textlink="">
      <xdr:nvSpPr>
        <xdr:cNvPr id="71" name="フローチャート : 判断 70"/>
        <xdr:cNvSpPr/>
      </xdr:nvSpPr>
      <xdr:spPr>
        <a:xfrm>
          <a:off x="1968500" y="604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165765</xdr:rowOff>
    </xdr:from>
    <xdr:ext cx="534377" cy="259045"/>
    <xdr:sp macro="" textlink="">
      <xdr:nvSpPr>
        <xdr:cNvPr id="72" name="テキスト ボックス 71"/>
        <xdr:cNvSpPr txBox="1"/>
      </xdr:nvSpPr>
      <xdr:spPr>
        <a:xfrm>
          <a:off x="1752111" y="582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16688</xdr:rowOff>
    </xdr:from>
    <xdr:to>
      <xdr:col>1</xdr:col>
      <xdr:colOff>485775</xdr:colOff>
      <xdr:row>35</xdr:row>
      <xdr:rowOff>118288</xdr:rowOff>
    </xdr:to>
    <xdr:sp macro="" textlink="">
      <xdr:nvSpPr>
        <xdr:cNvPr id="73" name="フローチャート : 判断 72"/>
        <xdr:cNvSpPr/>
      </xdr:nvSpPr>
      <xdr:spPr>
        <a:xfrm>
          <a:off x="1079500" y="601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134815</xdr:rowOff>
    </xdr:from>
    <xdr:ext cx="534377" cy="259045"/>
    <xdr:sp macro="" textlink="">
      <xdr:nvSpPr>
        <xdr:cNvPr id="74" name="テキスト ボックス 73"/>
        <xdr:cNvSpPr txBox="1"/>
      </xdr:nvSpPr>
      <xdr:spPr>
        <a:xfrm>
          <a:off x="863111" y="579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144018</xdr:rowOff>
    </xdr:from>
    <xdr:to>
      <xdr:col>6</xdr:col>
      <xdr:colOff>561975</xdr:colOff>
      <xdr:row>36</xdr:row>
      <xdr:rowOff>74168</xdr:rowOff>
    </xdr:to>
    <xdr:sp macro="" textlink="">
      <xdr:nvSpPr>
        <xdr:cNvPr id="80" name="円/楕円 79"/>
        <xdr:cNvSpPr/>
      </xdr:nvSpPr>
      <xdr:spPr>
        <a:xfrm>
          <a:off x="4584700" y="614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122445</xdr:rowOff>
    </xdr:from>
    <xdr:ext cx="534377" cy="259045"/>
    <xdr:sp macro="" textlink="">
      <xdr:nvSpPr>
        <xdr:cNvPr id="81" name="人件費該当値テキスト"/>
        <xdr:cNvSpPr txBox="1"/>
      </xdr:nvSpPr>
      <xdr:spPr>
        <a:xfrm>
          <a:off x="4686300" y="612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72,160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103594</xdr:rowOff>
    </xdr:from>
    <xdr:to>
      <xdr:col>5</xdr:col>
      <xdr:colOff>409575</xdr:colOff>
      <xdr:row>36</xdr:row>
      <xdr:rowOff>33744</xdr:rowOff>
    </xdr:to>
    <xdr:sp macro="" textlink="">
      <xdr:nvSpPr>
        <xdr:cNvPr id="82" name="円/楕円 81"/>
        <xdr:cNvSpPr/>
      </xdr:nvSpPr>
      <xdr:spPr>
        <a:xfrm>
          <a:off x="3746500" y="61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24871</xdr:rowOff>
    </xdr:from>
    <xdr:ext cx="534377" cy="259045"/>
    <xdr:sp macro="" textlink="">
      <xdr:nvSpPr>
        <xdr:cNvPr id="83" name="テキスト ボックス 82"/>
        <xdr:cNvSpPr txBox="1"/>
      </xdr:nvSpPr>
      <xdr:spPr>
        <a:xfrm>
          <a:off x="3530111" y="61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75,343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108407</xdr:rowOff>
    </xdr:from>
    <xdr:to>
      <xdr:col>4</xdr:col>
      <xdr:colOff>206375</xdr:colOff>
      <xdr:row>36</xdr:row>
      <xdr:rowOff>38557</xdr:rowOff>
    </xdr:to>
    <xdr:sp macro="" textlink="">
      <xdr:nvSpPr>
        <xdr:cNvPr id="84" name="円/楕円 83"/>
        <xdr:cNvSpPr/>
      </xdr:nvSpPr>
      <xdr:spPr>
        <a:xfrm>
          <a:off x="2857500" y="61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29684</xdr:rowOff>
    </xdr:from>
    <xdr:ext cx="534377" cy="259045"/>
    <xdr:sp macro="" textlink="">
      <xdr:nvSpPr>
        <xdr:cNvPr id="85" name="テキスト ボックス 84"/>
        <xdr:cNvSpPr txBox="1"/>
      </xdr:nvSpPr>
      <xdr:spPr>
        <a:xfrm>
          <a:off x="2641111" y="620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74,964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163360</xdr:rowOff>
    </xdr:from>
    <xdr:to>
      <xdr:col>3</xdr:col>
      <xdr:colOff>3175</xdr:colOff>
      <xdr:row>36</xdr:row>
      <xdr:rowOff>93510</xdr:rowOff>
    </xdr:to>
    <xdr:sp macro="" textlink="">
      <xdr:nvSpPr>
        <xdr:cNvPr id="86" name="円/楕円 85"/>
        <xdr:cNvSpPr/>
      </xdr:nvSpPr>
      <xdr:spPr>
        <a:xfrm>
          <a:off x="1968500" y="61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84637</xdr:rowOff>
    </xdr:from>
    <xdr:ext cx="534377" cy="259045"/>
    <xdr:sp macro="" textlink="">
      <xdr:nvSpPr>
        <xdr:cNvPr id="87" name="テキスト ボックス 86"/>
        <xdr:cNvSpPr txBox="1"/>
      </xdr:nvSpPr>
      <xdr:spPr>
        <a:xfrm>
          <a:off x="1752111" y="625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70,637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137503</xdr:rowOff>
    </xdr:from>
    <xdr:to>
      <xdr:col>1</xdr:col>
      <xdr:colOff>485775</xdr:colOff>
      <xdr:row>36</xdr:row>
      <xdr:rowOff>67653</xdr:rowOff>
    </xdr:to>
    <xdr:sp macro="" textlink="">
      <xdr:nvSpPr>
        <xdr:cNvPr id="88" name="円/楕円 87"/>
        <xdr:cNvSpPr/>
      </xdr:nvSpPr>
      <xdr:spPr>
        <a:xfrm>
          <a:off x="1079500" y="613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58780</xdr:rowOff>
    </xdr:from>
    <xdr:ext cx="534377" cy="259045"/>
    <xdr:sp macro="" textlink="">
      <xdr:nvSpPr>
        <xdr:cNvPr id="89" name="テキスト ボックス 88"/>
        <xdr:cNvSpPr txBox="1"/>
      </xdr:nvSpPr>
      <xdr:spPr>
        <a:xfrm>
          <a:off x="863111" y="62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109919</xdr:rowOff>
    </xdr:from>
    <xdr:to>
      <xdr:col>6</xdr:col>
      <xdr:colOff>511175</xdr:colOff>
      <xdr:row>54</xdr:row>
      <xdr:rowOff>131775</xdr:rowOff>
    </xdr:to>
    <xdr:cxnSp macro="">
      <xdr:nvCxnSpPr>
        <xdr:cNvPr id="119" name="直線コネクタ 118"/>
        <xdr:cNvCxnSpPr/>
      </xdr:nvCxnSpPr>
      <xdr:spPr>
        <a:xfrm flipV="1">
          <a:off x="3797300" y="9368219"/>
          <a:ext cx="838200" cy="2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131775</xdr:rowOff>
    </xdr:from>
    <xdr:to>
      <xdr:col>5</xdr:col>
      <xdr:colOff>358775</xdr:colOff>
      <xdr:row>55</xdr:row>
      <xdr:rowOff>71513</xdr:rowOff>
    </xdr:to>
    <xdr:cxnSp macro="">
      <xdr:nvCxnSpPr>
        <xdr:cNvPr id="122" name="直線コネクタ 121"/>
        <xdr:cNvCxnSpPr/>
      </xdr:nvCxnSpPr>
      <xdr:spPr>
        <a:xfrm flipV="1">
          <a:off x="2908300" y="9390075"/>
          <a:ext cx="889000" cy="11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166598</xdr:rowOff>
    </xdr:from>
    <xdr:to>
      <xdr:col>5</xdr:col>
      <xdr:colOff>409575</xdr:colOff>
      <xdr:row>56</xdr:row>
      <xdr:rowOff>96748</xdr:rowOff>
    </xdr:to>
    <xdr:sp macro="" textlink="">
      <xdr:nvSpPr>
        <xdr:cNvPr id="123" name="フローチャート : 判断 122"/>
        <xdr:cNvSpPr/>
      </xdr:nvSpPr>
      <xdr:spPr>
        <a:xfrm>
          <a:off x="3746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87875</xdr:rowOff>
    </xdr:from>
    <xdr:ext cx="534377" cy="259045"/>
    <xdr:sp macro="" textlink="">
      <xdr:nvSpPr>
        <xdr:cNvPr id="124" name="テキスト ボックス 123"/>
        <xdr:cNvSpPr txBox="1"/>
      </xdr:nvSpPr>
      <xdr:spPr>
        <a:xfrm>
          <a:off x="3530111" y="9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71513</xdr:rowOff>
    </xdr:from>
    <xdr:to>
      <xdr:col>4</xdr:col>
      <xdr:colOff>155575</xdr:colOff>
      <xdr:row>55</xdr:row>
      <xdr:rowOff>148184</xdr:rowOff>
    </xdr:to>
    <xdr:cxnSp macro="">
      <xdr:nvCxnSpPr>
        <xdr:cNvPr id="125" name="直線コネクタ 124"/>
        <xdr:cNvCxnSpPr/>
      </xdr:nvCxnSpPr>
      <xdr:spPr>
        <a:xfrm flipV="1">
          <a:off x="2019300" y="9501263"/>
          <a:ext cx="889000" cy="7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164706</xdr:rowOff>
    </xdr:from>
    <xdr:to>
      <xdr:col>4</xdr:col>
      <xdr:colOff>206375</xdr:colOff>
      <xdr:row>56</xdr:row>
      <xdr:rowOff>94856</xdr:rowOff>
    </xdr:to>
    <xdr:sp macro="" textlink="">
      <xdr:nvSpPr>
        <xdr:cNvPr id="126" name="フローチャート : 判断 125"/>
        <xdr:cNvSpPr/>
      </xdr:nvSpPr>
      <xdr:spPr>
        <a:xfrm>
          <a:off x="2857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85983</xdr:rowOff>
    </xdr:from>
    <xdr:ext cx="534377" cy="259045"/>
    <xdr:sp macro="" textlink="">
      <xdr:nvSpPr>
        <xdr:cNvPr id="127" name="テキスト ボックス 126"/>
        <xdr:cNvSpPr txBox="1"/>
      </xdr:nvSpPr>
      <xdr:spPr>
        <a:xfrm>
          <a:off x="2641111" y="96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148184</xdr:rowOff>
    </xdr:from>
    <xdr:to>
      <xdr:col>2</xdr:col>
      <xdr:colOff>638175</xdr:colOff>
      <xdr:row>56</xdr:row>
      <xdr:rowOff>1156</xdr:rowOff>
    </xdr:to>
    <xdr:cxnSp macro="">
      <xdr:nvCxnSpPr>
        <xdr:cNvPr id="128" name="直線コネクタ 127"/>
        <xdr:cNvCxnSpPr/>
      </xdr:nvCxnSpPr>
      <xdr:spPr>
        <a:xfrm flipV="1">
          <a:off x="1130300" y="9577934"/>
          <a:ext cx="8890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292</xdr:rowOff>
    </xdr:from>
    <xdr:to>
      <xdr:col>3</xdr:col>
      <xdr:colOff>3175</xdr:colOff>
      <xdr:row>56</xdr:row>
      <xdr:rowOff>101892</xdr:rowOff>
    </xdr:to>
    <xdr:sp macro="" textlink="">
      <xdr:nvSpPr>
        <xdr:cNvPr id="129" name="フローチャート : 判断 128"/>
        <xdr:cNvSpPr/>
      </xdr:nvSpPr>
      <xdr:spPr>
        <a:xfrm>
          <a:off x="1968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93019</xdr:rowOff>
    </xdr:from>
    <xdr:ext cx="534377" cy="259045"/>
    <xdr:sp macro="" textlink="">
      <xdr:nvSpPr>
        <xdr:cNvPr id="130" name="テキスト ボックス 129"/>
        <xdr:cNvSpPr txBox="1"/>
      </xdr:nvSpPr>
      <xdr:spPr>
        <a:xfrm>
          <a:off x="1752111" y="96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92913</xdr:rowOff>
    </xdr:from>
    <xdr:to>
      <xdr:col>1</xdr:col>
      <xdr:colOff>485775</xdr:colOff>
      <xdr:row>57</xdr:row>
      <xdr:rowOff>23063</xdr:rowOff>
    </xdr:to>
    <xdr:sp macro="" textlink="">
      <xdr:nvSpPr>
        <xdr:cNvPr id="131" name="フローチャート : 判断 130"/>
        <xdr:cNvSpPr/>
      </xdr:nvSpPr>
      <xdr:spPr>
        <a:xfrm>
          <a:off x="1079500" y="969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14190</xdr:rowOff>
    </xdr:from>
    <xdr:ext cx="534377" cy="259045"/>
    <xdr:sp macro="" textlink="">
      <xdr:nvSpPr>
        <xdr:cNvPr id="132" name="テキスト ボックス 131"/>
        <xdr:cNvSpPr txBox="1"/>
      </xdr:nvSpPr>
      <xdr:spPr>
        <a:xfrm>
          <a:off x="863111" y="978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59119</xdr:rowOff>
    </xdr:from>
    <xdr:to>
      <xdr:col>6</xdr:col>
      <xdr:colOff>561975</xdr:colOff>
      <xdr:row>54</xdr:row>
      <xdr:rowOff>160719</xdr:rowOff>
    </xdr:to>
    <xdr:sp macro="" textlink="">
      <xdr:nvSpPr>
        <xdr:cNvPr id="138" name="円/楕円 137"/>
        <xdr:cNvSpPr/>
      </xdr:nvSpPr>
      <xdr:spPr>
        <a:xfrm>
          <a:off x="4584700" y="931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81996</xdr:rowOff>
    </xdr:from>
    <xdr:ext cx="534377" cy="259045"/>
    <xdr:sp macro="" textlink="">
      <xdr:nvSpPr>
        <xdr:cNvPr id="139" name="物件費該当値テキスト"/>
        <xdr:cNvSpPr txBox="1"/>
      </xdr:nvSpPr>
      <xdr:spPr>
        <a:xfrm>
          <a:off x="4686300" y="916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92,345</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80975</xdr:rowOff>
    </xdr:from>
    <xdr:to>
      <xdr:col>5</xdr:col>
      <xdr:colOff>409575</xdr:colOff>
      <xdr:row>55</xdr:row>
      <xdr:rowOff>11125</xdr:rowOff>
    </xdr:to>
    <xdr:sp macro="" textlink="">
      <xdr:nvSpPr>
        <xdr:cNvPr id="140" name="円/楕円 139"/>
        <xdr:cNvSpPr/>
      </xdr:nvSpPr>
      <xdr:spPr>
        <a:xfrm>
          <a:off x="3746500" y="93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27652</xdr:rowOff>
    </xdr:from>
    <xdr:ext cx="534377" cy="259045"/>
    <xdr:sp macro="" textlink="">
      <xdr:nvSpPr>
        <xdr:cNvPr id="141" name="テキスト ボックス 140"/>
        <xdr:cNvSpPr txBox="1"/>
      </xdr:nvSpPr>
      <xdr:spPr>
        <a:xfrm>
          <a:off x="3530111" y="911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90,624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20713</xdr:rowOff>
    </xdr:from>
    <xdr:to>
      <xdr:col>4</xdr:col>
      <xdr:colOff>206375</xdr:colOff>
      <xdr:row>55</xdr:row>
      <xdr:rowOff>122313</xdr:rowOff>
    </xdr:to>
    <xdr:sp macro="" textlink="">
      <xdr:nvSpPr>
        <xdr:cNvPr id="142" name="円/楕円 141"/>
        <xdr:cNvSpPr/>
      </xdr:nvSpPr>
      <xdr:spPr>
        <a:xfrm>
          <a:off x="2857500" y="945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138840</xdr:rowOff>
    </xdr:from>
    <xdr:ext cx="534377" cy="259045"/>
    <xdr:sp macro="" textlink="">
      <xdr:nvSpPr>
        <xdr:cNvPr id="143" name="テキスト ボックス 142"/>
        <xdr:cNvSpPr txBox="1"/>
      </xdr:nvSpPr>
      <xdr:spPr>
        <a:xfrm>
          <a:off x="2641111" y="922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81,869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97384</xdr:rowOff>
    </xdr:from>
    <xdr:to>
      <xdr:col>3</xdr:col>
      <xdr:colOff>3175</xdr:colOff>
      <xdr:row>56</xdr:row>
      <xdr:rowOff>27534</xdr:rowOff>
    </xdr:to>
    <xdr:sp macro="" textlink="">
      <xdr:nvSpPr>
        <xdr:cNvPr id="144" name="円/楕円 143"/>
        <xdr:cNvSpPr/>
      </xdr:nvSpPr>
      <xdr:spPr>
        <a:xfrm>
          <a:off x="1968500" y="952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44061</xdr:rowOff>
    </xdr:from>
    <xdr:ext cx="534377" cy="259045"/>
    <xdr:sp macro="" textlink="">
      <xdr:nvSpPr>
        <xdr:cNvPr id="145" name="テキスト ボックス 144"/>
        <xdr:cNvSpPr txBox="1"/>
      </xdr:nvSpPr>
      <xdr:spPr>
        <a:xfrm>
          <a:off x="1752111" y="930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75,832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121806</xdr:rowOff>
    </xdr:from>
    <xdr:to>
      <xdr:col>1</xdr:col>
      <xdr:colOff>485775</xdr:colOff>
      <xdr:row>56</xdr:row>
      <xdr:rowOff>51956</xdr:rowOff>
    </xdr:to>
    <xdr:sp macro="" textlink="">
      <xdr:nvSpPr>
        <xdr:cNvPr id="146" name="円/楕円 145"/>
        <xdr:cNvSpPr/>
      </xdr:nvSpPr>
      <xdr:spPr>
        <a:xfrm>
          <a:off x="1079500" y="955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68483</xdr:rowOff>
    </xdr:from>
    <xdr:ext cx="534377" cy="259045"/>
    <xdr:sp macro="" textlink="">
      <xdr:nvSpPr>
        <xdr:cNvPr id="147" name="テキスト ボックス 146"/>
        <xdr:cNvSpPr txBox="1"/>
      </xdr:nvSpPr>
      <xdr:spPr>
        <a:xfrm>
          <a:off x="863111" y="932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29189</xdr:rowOff>
    </xdr:from>
    <xdr:to>
      <xdr:col>6</xdr:col>
      <xdr:colOff>511175</xdr:colOff>
      <xdr:row>79</xdr:row>
      <xdr:rowOff>35296</xdr:rowOff>
    </xdr:to>
    <xdr:cxnSp macro="">
      <xdr:nvCxnSpPr>
        <xdr:cNvPr id="178" name="直線コネクタ 177"/>
        <xdr:cNvCxnSpPr/>
      </xdr:nvCxnSpPr>
      <xdr:spPr>
        <a:xfrm>
          <a:off x="3797300" y="13573739"/>
          <a:ext cx="8382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24160</xdr:rowOff>
    </xdr:from>
    <xdr:to>
      <xdr:col>5</xdr:col>
      <xdr:colOff>358775</xdr:colOff>
      <xdr:row>79</xdr:row>
      <xdr:rowOff>29189</xdr:rowOff>
    </xdr:to>
    <xdr:cxnSp macro="">
      <xdr:nvCxnSpPr>
        <xdr:cNvPr id="181" name="直線コネクタ 180"/>
        <xdr:cNvCxnSpPr/>
      </xdr:nvCxnSpPr>
      <xdr:spPr>
        <a:xfrm>
          <a:off x="2908300" y="1356871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166624</xdr:rowOff>
    </xdr:from>
    <xdr:to>
      <xdr:col>5</xdr:col>
      <xdr:colOff>409575</xdr:colOff>
      <xdr:row>78</xdr:row>
      <xdr:rowOff>96774</xdr:rowOff>
    </xdr:to>
    <xdr:sp macro="" textlink="">
      <xdr:nvSpPr>
        <xdr:cNvPr id="182" name="フローチャート : 判断 181"/>
        <xdr:cNvSpPr/>
      </xdr:nvSpPr>
      <xdr:spPr>
        <a:xfrm>
          <a:off x="3746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113301</xdr:rowOff>
    </xdr:from>
    <xdr:ext cx="469744" cy="259045"/>
    <xdr:sp macro="" textlink="">
      <xdr:nvSpPr>
        <xdr:cNvPr id="183" name="テキスト ボックス 182"/>
        <xdr:cNvSpPr txBox="1"/>
      </xdr:nvSpPr>
      <xdr:spPr>
        <a:xfrm>
          <a:off x="3562427" y="1314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131601</xdr:rowOff>
    </xdr:from>
    <xdr:to>
      <xdr:col>4</xdr:col>
      <xdr:colOff>155575</xdr:colOff>
      <xdr:row>79</xdr:row>
      <xdr:rowOff>24160</xdr:rowOff>
    </xdr:to>
    <xdr:cxnSp macro="">
      <xdr:nvCxnSpPr>
        <xdr:cNvPr id="184" name="直線コネクタ 183"/>
        <xdr:cNvCxnSpPr/>
      </xdr:nvCxnSpPr>
      <xdr:spPr>
        <a:xfrm>
          <a:off x="2019300" y="13504701"/>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163195</xdr:rowOff>
    </xdr:from>
    <xdr:to>
      <xdr:col>4</xdr:col>
      <xdr:colOff>206375</xdr:colOff>
      <xdr:row>78</xdr:row>
      <xdr:rowOff>93345</xdr:rowOff>
    </xdr:to>
    <xdr:sp macro="" textlink="">
      <xdr:nvSpPr>
        <xdr:cNvPr id="185" name="フローチャート : 判断 184"/>
        <xdr:cNvSpPr/>
      </xdr:nvSpPr>
      <xdr:spPr>
        <a:xfrm>
          <a:off x="2857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109872</xdr:rowOff>
    </xdr:from>
    <xdr:ext cx="469744" cy="259045"/>
    <xdr:sp macro="" textlink="">
      <xdr:nvSpPr>
        <xdr:cNvPr id="186" name="テキスト ボックス 185"/>
        <xdr:cNvSpPr txBox="1"/>
      </xdr:nvSpPr>
      <xdr:spPr>
        <a:xfrm>
          <a:off x="2673427"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131601</xdr:rowOff>
    </xdr:from>
    <xdr:to>
      <xdr:col>2</xdr:col>
      <xdr:colOff>638175</xdr:colOff>
      <xdr:row>79</xdr:row>
      <xdr:rowOff>28927</xdr:rowOff>
    </xdr:to>
    <xdr:cxnSp macro="">
      <xdr:nvCxnSpPr>
        <xdr:cNvPr id="187" name="直線コネクタ 186"/>
        <xdr:cNvCxnSpPr/>
      </xdr:nvCxnSpPr>
      <xdr:spPr>
        <a:xfrm flipV="1">
          <a:off x="1130300" y="13504701"/>
          <a:ext cx="889000" cy="6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17120</xdr:rowOff>
    </xdr:from>
    <xdr:to>
      <xdr:col>3</xdr:col>
      <xdr:colOff>3175</xdr:colOff>
      <xdr:row>78</xdr:row>
      <xdr:rowOff>118720</xdr:rowOff>
    </xdr:to>
    <xdr:sp macro="" textlink="">
      <xdr:nvSpPr>
        <xdr:cNvPr id="188" name="フローチャート : 判断 187"/>
        <xdr:cNvSpPr/>
      </xdr:nvSpPr>
      <xdr:spPr>
        <a:xfrm>
          <a:off x="1968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135247</xdr:rowOff>
    </xdr:from>
    <xdr:ext cx="469744" cy="259045"/>
    <xdr:sp macro="" textlink="">
      <xdr:nvSpPr>
        <xdr:cNvPr id="189" name="テキスト ボックス 188"/>
        <xdr:cNvSpPr txBox="1"/>
      </xdr:nvSpPr>
      <xdr:spPr>
        <a:xfrm>
          <a:off x="1784427"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11471</xdr:rowOff>
    </xdr:from>
    <xdr:to>
      <xdr:col>1</xdr:col>
      <xdr:colOff>485775</xdr:colOff>
      <xdr:row>78</xdr:row>
      <xdr:rowOff>113071</xdr:rowOff>
    </xdr:to>
    <xdr:sp macro="" textlink="">
      <xdr:nvSpPr>
        <xdr:cNvPr id="190" name="フローチャート : 判断 189"/>
        <xdr:cNvSpPr/>
      </xdr:nvSpPr>
      <xdr:spPr>
        <a:xfrm>
          <a:off x="1079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129598</xdr:rowOff>
    </xdr:from>
    <xdr:ext cx="469744" cy="259045"/>
    <xdr:sp macro="" textlink="">
      <xdr:nvSpPr>
        <xdr:cNvPr id="191" name="テキスト ボックス 190"/>
        <xdr:cNvSpPr txBox="1"/>
      </xdr:nvSpPr>
      <xdr:spPr>
        <a:xfrm>
          <a:off x="895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155946</xdr:rowOff>
    </xdr:from>
    <xdr:to>
      <xdr:col>6</xdr:col>
      <xdr:colOff>561975</xdr:colOff>
      <xdr:row>79</xdr:row>
      <xdr:rowOff>86096</xdr:rowOff>
    </xdr:to>
    <xdr:sp macro="" textlink="">
      <xdr:nvSpPr>
        <xdr:cNvPr id="197" name="円/楕円 196"/>
        <xdr:cNvSpPr/>
      </xdr:nvSpPr>
      <xdr:spPr>
        <a:xfrm>
          <a:off x="4584700" y="135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70873</xdr:rowOff>
    </xdr:from>
    <xdr:ext cx="469744" cy="259045"/>
    <xdr:sp macro="" textlink="">
      <xdr:nvSpPr>
        <xdr:cNvPr id="198" name="維持補修費該当値テキスト"/>
        <xdr:cNvSpPr txBox="1"/>
      </xdr:nvSpPr>
      <xdr:spPr>
        <a:xfrm>
          <a:off x="4686300" y="1344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149839</xdr:rowOff>
    </xdr:from>
    <xdr:to>
      <xdr:col>5</xdr:col>
      <xdr:colOff>409575</xdr:colOff>
      <xdr:row>79</xdr:row>
      <xdr:rowOff>79989</xdr:rowOff>
    </xdr:to>
    <xdr:sp macro="" textlink="">
      <xdr:nvSpPr>
        <xdr:cNvPr id="199" name="円/楕円 198"/>
        <xdr:cNvSpPr/>
      </xdr:nvSpPr>
      <xdr:spPr>
        <a:xfrm>
          <a:off x="3746500" y="1352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71116</xdr:rowOff>
    </xdr:from>
    <xdr:ext cx="469744" cy="259045"/>
    <xdr:sp macro="" textlink="">
      <xdr:nvSpPr>
        <xdr:cNvPr id="200" name="テキスト ボックス 199"/>
        <xdr:cNvSpPr txBox="1"/>
      </xdr:nvSpPr>
      <xdr:spPr>
        <a:xfrm>
          <a:off x="3562427" y="1361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144810</xdr:rowOff>
    </xdr:from>
    <xdr:to>
      <xdr:col>4</xdr:col>
      <xdr:colOff>206375</xdr:colOff>
      <xdr:row>79</xdr:row>
      <xdr:rowOff>74960</xdr:rowOff>
    </xdr:to>
    <xdr:sp macro="" textlink="">
      <xdr:nvSpPr>
        <xdr:cNvPr id="201" name="円/楕円 200"/>
        <xdr:cNvSpPr/>
      </xdr:nvSpPr>
      <xdr:spPr>
        <a:xfrm>
          <a:off x="2857500" y="1351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66087</xdr:rowOff>
    </xdr:from>
    <xdr:ext cx="469744" cy="259045"/>
    <xdr:sp macro="" textlink="">
      <xdr:nvSpPr>
        <xdr:cNvPr id="202" name="テキスト ボックス 201"/>
        <xdr:cNvSpPr txBox="1"/>
      </xdr:nvSpPr>
      <xdr:spPr>
        <a:xfrm>
          <a:off x="2673427" y="1361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80801</xdr:rowOff>
    </xdr:from>
    <xdr:to>
      <xdr:col>3</xdr:col>
      <xdr:colOff>3175</xdr:colOff>
      <xdr:row>79</xdr:row>
      <xdr:rowOff>10951</xdr:rowOff>
    </xdr:to>
    <xdr:sp macro="" textlink="">
      <xdr:nvSpPr>
        <xdr:cNvPr id="203" name="円/楕円 202"/>
        <xdr:cNvSpPr/>
      </xdr:nvSpPr>
      <xdr:spPr>
        <a:xfrm>
          <a:off x="1968500" y="1345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2078</xdr:rowOff>
    </xdr:from>
    <xdr:ext cx="469744" cy="259045"/>
    <xdr:sp macro="" textlink="">
      <xdr:nvSpPr>
        <xdr:cNvPr id="204" name="テキスト ボックス 203"/>
        <xdr:cNvSpPr txBox="1"/>
      </xdr:nvSpPr>
      <xdr:spPr>
        <a:xfrm>
          <a:off x="1784427" y="1354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149577</xdr:rowOff>
    </xdr:from>
    <xdr:to>
      <xdr:col>1</xdr:col>
      <xdr:colOff>485775</xdr:colOff>
      <xdr:row>79</xdr:row>
      <xdr:rowOff>79727</xdr:rowOff>
    </xdr:to>
    <xdr:sp macro="" textlink="">
      <xdr:nvSpPr>
        <xdr:cNvPr id="205" name="円/楕円 204"/>
        <xdr:cNvSpPr/>
      </xdr:nvSpPr>
      <xdr:spPr>
        <a:xfrm>
          <a:off x="1079500" y="135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70854</xdr:rowOff>
    </xdr:from>
    <xdr:ext cx="469744" cy="259045"/>
    <xdr:sp macro="" textlink="">
      <xdr:nvSpPr>
        <xdr:cNvPr id="206" name="テキスト ボックス 205"/>
        <xdr:cNvSpPr txBox="1"/>
      </xdr:nvSpPr>
      <xdr:spPr>
        <a:xfrm>
          <a:off x="895427" y="1361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37872</xdr:rowOff>
    </xdr:from>
    <xdr:to>
      <xdr:col>6</xdr:col>
      <xdr:colOff>511175</xdr:colOff>
      <xdr:row>97</xdr:row>
      <xdr:rowOff>90119</xdr:rowOff>
    </xdr:to>
    <xdr:cxnSp macro="">
      <xdr:nvCxnSpPr>
        <xdr:cNvPr id="236" name="直線コネクタ 235"/>
        <xdr:cNvCxnSpPr/>
      </xdr:nvCxnSpPr>
      <xdr:spPr>
        <a:xfrm flipV="1">
          <a:off x="3797300" y="16668522"/>
          <a:ext cx="838200" cy="5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90119</xdr:rowOff>
    </xdr:from>
    <xdr:to>
      <xdr:col>5</xdr:col>
      <xdr:colOff>358775</xdr:colOff>
      <xdr:row>97</xdr:row>
      <xdr:rowOff>118745</xdr:rowOff>
    </xdr:to>
    <xdr:cxnSp macro="">
      <xdr:nvCxnSpPr>
        <xdr:cNvPr id="239" name="直線コネクタ 238"/>
        <xdr:cNvCxnSpPr/>
      </xdr:nvCxnSpPr>
      <xdr:spPr>
        <a:xfrm flipV="1">
          <a:off x="2908300" y="16720769"/>
          <a:ext cx="889000" cy="2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33820</xdr:rowOff>
    </xdr:from>
    <xdr:to>
      <xdr:col>5</xdr:col>
      <xdr:colOff>409575</xdr:colOff>
      <xdr:row>97</xdr:row>
      <xdr:rowOff>135420</xdr:rowOff>
    </xdr:to>
    <xdr:sp macro="" textlink="">
      <xdr:nvSpPr>
        <xdr:cNvPr id="240" name="フローチャート : 判断 239"/>
        <xdr:cNvSpPr/>
      </xdr:nvSpPr>
      <xdr:spPr>
        <a:xfrm>
          <a:off x="3746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151947</xdr:rowOff>
    </xdr:from>
    <xdr:ext cx="534377" cy="259045"/>
    <xdr:sp macro="" textlink="">
      <xdr:nvSpPr>
        <xdr:cNvPr id="241" name="テキスト ボックス 240"/>
        <xdr:cNvSpPr txBox="1"/>
      </xdr:nvSpPr>
      <xdr:spPr>
        <a:xfrm>
          <a:off x="3530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118745</xdr:rowOff>
    </xdr:from>
    <xdr:to>
      <xdr:col>4</xdr:col>
      <xdr:colOff>155575</xdr:colOff>
      <xdr:row>98</xdr:row>
      <xdr:rowOff>31508</xdr:rowOff>
    </xdr:to>
    <xdr:cxnSp macro="">
      <xdr:nvCxnSpPr>
        <xdr:cNvPr id="242" name="直線コネクタ 241"/>
        <xdr:cNvCxnSpPr/>
      </xdr:nvCxnSpPr>
      <xdr:spPr>
        <a:xfrm flipV="1">
          <a:off x="2019300" y="16749395"/>
          <a:ext cx="889000" cy="8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129997</xdr:rowOff>
    </xdr:from>
    <xdr:to>
      <xdr:col>4</xdr:col>
      <xdr:colOff>206375</xdr:colOff>
      <xdr:row>98</xdr:row>
      <xdr:rowOff>60147</xdr:rowOff>
    </xdr:to>
    <xdr:sp macro="" textlink="">
      <xdr:nvSpPr>
        <xdr:cNvPr id="243" name="フローチャート : 判断 242"/>
        <xdr:cNvSpPr/>
      </xdr:nvSpPr>
      <xdr:spPr>
        <a:xfrm>
          <a:off x="2857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51274</xdr:rowOff>
    </xdr:from>
    <xdr:ext cx="534377" cy="259045"/>
    <xdr:sp macro="" textlink="">
      <xdr:nvSpPr>
        <xdr:cNvPr id="244" name="テキスト ボックス 243"/>
        <xdr:cNvSpPr txBox="1"/>
      </xdr:nvSpPr>
      <xdr:spPr>
        <a:xfrm>
          <a:off x="2641111" y="1685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31508</xdr:rowOff>
    </xdr:from>
    <xdr:to>
      <xdr:col>2</xdr:col>
      <xdr:colOff>638175</xdr:colOff>
      <xdr:row>98</xdr:row>
      <xdr:rowOff>56198</xdr:rowOff>
    </xdr:to>
    <xdr:cxnSp macro="">
      <xdr:nvCxnSpPr>
        <xdr:cNvPr id="245" name="直線コネクタ 244"/>
        <xdr:cNvCxnSpPr/>
      </xdr:nvCxnSpPr>
      <xdr:spPr>
        <a:xfrm flipV="1">
          <a:off x="1130300" y="16833608"/>
          <a:ext cx="889000" cy="2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33274</xdr:rowOff>
    </xdr:from>
    <xdr:to>
      <xdr:col>3</xdr:col>
      <xdr:colOff>3175</xdr:colOff>
      <xdr:row>98</xdr:row>
      <xdr:rowOff>134874</xdr:rowOff>
    </xdr:to>
    <xdr:sp macro="" textlink="">
      <xdr:nvSpPr>
        <xdr:cNvPr id="246" name="フローチャート : 判断 245"/>
        <xdr:cNvSpPr/>
      </xdr:nvSpPr>
      <xdr:spPr>
        <a:xfrm>
          <a:off x="1968500" y="168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126001</xdr:rowOff>
    </xdr:from>
    <xdr:ext cx="534377" cy="259045"/>
    <xdr:sp macro="" textlink="">
      <xdr:nvSpPr>
        <xdr:cNvPr id="247" name="テキスト ボックス 246"/>
        <xdr:cNvSpPr txBox="1"/>
      </xdr:nvSpPr>
      <xdr:spPr>
        <a:xfrm>
          <a:off x="1752111" y="169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51194</xdr:rowOff>
    </xdr:from>
    <xdr:to>
      <xdr:col>1</xdr:col>
      <xdr:colOff>485775</xdr:colOff>
      <xdr:row>98</xdr:row>
      <xdr:rowOff>152794</xdr:rowOff>
    </xdr:to>
    <xdr:sp macro="" textlink="">
      <xdr:nvSpPr>
        <xdr:cNvPr id="248" name="フローチャート : 判断 247"/>
        <xdr:cNvSpPr/>
      </xdr:nvSpPr>
      <xdr:spPr>
        <a:xfrm>
          <a:off x="1079500" y="1685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143921</xdr:rowOff>
    </xdr:from>
    <xdr:ext cx="534377" cy="259045"/>
    <xdr:sp macro="" textlink="">
      <xdr:nvSpPr>
        <xdr:cNvPr id="249" name="テキスト ボックス 248"/>
        <xdr:cNvSpPr txBox="1"/>
      </xdr:nvSpPr>
      <xdr:spPr>
        <a:xfrm>
          <a:off x="863111" y="1694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158522</xdr:rowOff>
    </xdr:from>
    <xdr:to>
      <xdr:col>6</xdr:col>
      <xdr:colOff>561975</xdr:colOff>
      <xdr:row>97</xdr:row>
      <xdr:rowOff>88672</xdr:rowOff>
    </xdr:to>
    <xdr:sp macro="" textlink="">
      <xdr:nvSpPr>
        <xdr:cNvPr id="255" name="円/楕円 254"/>
        <xdr:cNvSpPr/>
      </xdr:nvSpPr>
      <xdr:spPr>
        <a:xfrm>
          <a:off x="4584700" y="1661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136949</xdr:rowOff>
    </xdr:from>
    <xdr:ext cx="534377" cy="259045"/>
    <xdr:sp macro="" textlink="">
      <xdr:nvSpPr>
        <xdr:cNvPr id="256" name="扶助費該当値テキスト"/>
        <xdr:cNvSpPr txBox="1"/>
      </xdr:nvSpPr>
      <xdr:spPr>
        <a:xfrm>
          <a:off x="4686300" y="1659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87,518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39319</xdr:rowOff>
    </xdr:from>
    <xdr:to>
      <xdr:col>5</xdr:col>
      <xdr:colOff>409575</xdr:colOff>
      <xdr:row>97</xdr:row>
      <xdr:rowOff>140919</xdr:rowOff>
    </xdr:to>
    <xdr:sp macro="" textlink="">
      <xdr:nvSpPr>
        <xdr:cNvPr id="257" name="円/楕円 256"/>
        <xdr:cNvSpPr/>
      </xdr:nvSpPr>
      <xdr:spPr>
        <a:xfrm>
          <a:off x="3746500" y="166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132046</xdr:rowOff>
    </xdr:from>
    <xdr:ext cx="534377" cy="259045"/>
    <xdr:sp macro="" textlink="">
      <xdr:nvSpPr>
        <xdr:cNvPr id="258" name="テキスト ボックス 257"/>
        <xdr:cNvSpPr txBox="1"/>
      </xdr:nvSpPr>
      <xdr:spPr>
        <a:xfrm>
          <a:off x="3530111" y="1676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83,404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67945</xdr:rowOff>
    </xdr:from>
    <xdr:to>
      <xdr:col>4</xdr:col>
      <xdr:colOff>206375</xdr:colOff>
      <xdr:row>97</xdr:row>
      <xdr:rowOff>169545</xdr:rowOff>
    </xdr:to>
    <xdr:sp macro="" textlink="">
      <xdr:nvSpPr>
        <xdr:cNvPr id="259" name="円/楕円 258"/>
        <xdr:cNvSpPr/>
      </xdr:nvSpPr>
      <xdr:spPr>
        <a:xfrm>
          <a:off x="2857500" y="166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14622</xdr:rowOff>
    </xdr:from>
    <xdr:ext cx="534377" cy="259045"/>
    <xdr:sp macro="" textlink="">
      <xdr:nvSpPr>
        <xdr:cNvPr id="260" name="テキスト ボックス 259"/>
        <xdr:cNvSpPr txBox="1"/>
      </xdr:nvSpPr>
      <xdr:spPr>
        <a:xfrm>
          <a:off x="2641111" y="1647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81,150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152158</xdr:rowOff>
    </xdr:from>
    <xdr:to>
      <xdr:col>3</xdr:col>
      <xdr:colOff>3175</xdr:colOff>
      <xdr:row>98</xdr:row>
      <xdr:rowOff>82308</xdr:rowOff>
    </xdr:to>
    <xdr:sp macro="" textlink="">
      <xdr:nvSpPr>
        <xdr:cNvPr id="261" name="円/楕円 260"/>
        <xdr:cNvSpPr/>
      </xdr:nvSpPr>
      <xdr:spPr>
        <a:xfrm>
          <a:off x="1968500" y="16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98835</xdr:rowOff>
    </xdr:from>
    <xdr:ext cx="534377" cy="259045"/>
    <xdr:sp macro="" textlink="">
      <xdr:nvSpPr>
        <xdr:cNvPr id="262" name="テキスト ボックス 261"/>
        <xdr:cNvSpPr txBox="1"/>
      </xdr:nvSpPr>
      <xdr:spPr>
        <a:xfrm>
          <a:off x="1752111" y="1655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74,519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5398</xdr:rowOff>
    </xdr:from>
    <xdr:to>
      <xdr:col>1</xdr:col>
      <xdr:colOff>485775</xdr:colOff>
      <xdr:row>98</xdr:row>
      <xdr:rowOff>106998</xdr:rowOff>
    </xdr:to>
    <xdr:sp macro="" textlink="">
      <xdr:nvSpPr>
        <xdr:cNvPr id="263" name="円/楕円 262"/>
        <xdr:cNvSpPr/>
      </xdr:nvSpPr>
      <xdr:spPr>
        <a:xfrm>
          <a:off x="1079500" y="1680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123525</xdr:rowOff>
    </xdr:from>
    <xdr:ext cx="534377" cy="259045"/>
    <xdr:sp macro="" textlink="">
      <xdr:nvSpPr>
        <xdr:cNvPr id="264" name="テキスト ボックス 263"/>
        <xdr:cNvSpPr txBox="1"/>
      </xdr:nvSpPr>
      <xdr:spPr>
        <a:xfrm>
          <a:off x="863111" y="1658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62948</xdr:rowOff>
    </xdr:from>
    <xdr:to>
      <xdr:col>15</xdr:col>
      <xdr:colOff>180975</xdr:colOff>
      <xdr:row>36</xdr:row>
      <xdr:rowOff>321</xdr:rowOff>
    </xdr:to>
    <xdr:cxnSp macro="">
      <xdr:nvCxnSpPr>
        <xdr:cNvPr id="297" name="直線コネクタ 296"/>
        <xdr:cNvCxnSpPr/>
      </xdr:nvCxnSpPr>
      <xdr:spPr>
        <a:xfrm>
          <a:off x="9639300" y="5720798"/>
          <a:ext cx="838200" cy="45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62948</xdr:rowOff>
    </xdr:from>
    <xdr:to>
      <xdr:col>14</xdr:col>
      <xdr:colOff>28575</xdr:colOff>
      <xdr:row>35</xdr:row>
      <xdr:rowOff>134956</xdr:rowOff>
    </xdr:to>
    <xdr:cxnSp macro="">
      <xdr:nvCxnSpPr>
        <xdr:cNvPr id="300" name="直線コネクタ 299"/>
        <xdr:cNvCxnSpPr/>
      </xdr:nvCxnSpPr>
      <xdr:spPr>
        <a:xfrm flipV="1">
          <a:off x="8750300" y="5720798"/>
          <a:ext cx="889000" cy="41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142392</xdr:rowOff>
    </xdr:from>
    <xdr:to>
      <xdr:col>14</xdr:col>
      <xdr:colOff>79375</xdr:colOff>
      <xdr:row>36</xdr:row>
      <xdr:rowOff>72542</xdr:rowOff>
    </xdr:to>
    <xdr:sp macro="" textlink="">
      <xdr:nvSpPr>
        <xdr:cNvPr id="301" name="フローチャート : 判断 300"/>
        <xdr:cNvSpPr/>
      </xdr:nvSpPr>
      <xdr:spPr>
        <a:xfrm>
          <a:off x="9588500" y="614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63669</xdr:rowOff>
    </xdr:from>
    <xdr:ext cx="534377" cy="259045"/>
    <xdr:sp macro="" textlink="">
      <xdr:nvSpPr>
        <xdr:cNvPr id="302" name="テキスト ボックス 301"/>
        <xdr:cNvSpPr txBox="1"/>
      </xdr:nvSpPr>
      <xdr:spPr>
        <a:xfrm>
          <a:off x="9372111" y="623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134956</xdr:rowOff>
    </xdr:from>
    <xdr:to>
      <xdr:col>12</xdr:col>
      <xdr:colOff>511175</xdr:colOff>
      <xdr:row>36</xdr:row>
      <xdr:rowOff>99038</xdr:rowOff>
    </xdr:to>
    <xdr:cxnSp macro="">
      <xdr:nvCxnSpPr>
        <xdr:cNvPr id="303" name="直線コネクタ 302"/>
        <xdr:cNvCxnSpPr/>
      </xdr:nvCxnSpPr>
      <xdr:spPr>
        <a:xfrm flipV="1">
          <a:off x="7861300" y="6135706"/>
          <a:ext cx="889000" cy="13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42580</xdr:rowOff>
    </xdr:from>
    <xdr:to>
      <xdr:col>12</xdr:col>
      <xdr:colOff>561975</xdr:colOff>
      <xdr:row>36</xdr:row>
      <xdr:rowOff>144180</xdr:rowOff>
    </xdr:to>
    <xdr:sp macro="" textlink="">
      <xdr:nvSpPr>
        <xdr:cNvPr id="304" name="フローチャート : 判断 303"/>
        <xdr:cNvSpPr/>
      </xdr:nvSpPr>
      <xdr:spPr>
        <a:xfrm>
          <a:off x="8699500" y="62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135307</xdr:rowOff>
    </xdr:from>
    <xdr:ext cx="534377" cy="259045"/>
    <xdr:sp macro="" textlink="">
      <xdr:nvSpPr>
        <xdr:cNvPr id="305" name="テキスト ボックス 304"/>
        <xdr:cNvSpPr txBox="1"/>
      </xdr:nvSpPr>
      <xdr:spPr>
        <a:xfrm>
          <a:off x="8483111" y="630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99038</xdr:rowOff>
    </xdr:from>
    <xdr:to>
      <xdr:col>11</xdr:col>
      <xdr:colOff>307975</xdr:colOff>
      <xdr:row>36</xdr:row>
      <xdr:rowOff>114602</xdr:rowOff>
    </xdr:to>
    <xdr:cxnSp macro="">
      <xdr:nvCxnSpPr>
        <xdr:cNvPr id="306" name="直線コネクタ 305"/>
        <xdr:cNvCxnSpPr/>
      </xdr:nvCxnSpPr>
      <xdr:spPr>
        <a:xfrm flipV="1">
          <a:off x="6972300" y="6271238"/>
          <a:ext cx="889000" cy="1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50228</xdr:rowOff>
    </xdr:from>
    <xdr:to>
      <xdr:col>11</xdr:col>
      <xdr:colOff>358775</xdr:colOff>
      <xdr:row>36</xdr:row>
      <xdr:rowOff>151828</xdr:rowOff>
    </xdr:to>
    <xdr:sp macro="" textlink="">
      <xdr:nvSpPr>
        <xdr:cNvPr id="307" name="フローチャート : 判断 306"/>
        <xdr:cNvSpPr/>
      </xdr:nvSpPr>
      <xdr:spPr>
        <a:xfrm>
          <a:off x="7810500" y="62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142955</xdr:rowOff>
    </xdr:from>
    <xdr:ext cx="534377" cy="259045"/>
    <xdr:sp macro="" textlink="">
      <xdr:nvSpPr>
        <xdr:cNvPr id="308" name="テキスト ボックス 307"/>
        <xdr:cNvSpPr txBox="1"/>
      </xdr:nvSpPr>
      <xdr:spPr>
        <a:xfrm>
          <a:off x="7594111" y="631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79089</xdr:rowOff>
    </xdr:from>
    <xdr:to>
      <xdr:col>10</xdr:col>
      <xdr:colOff>155575</xdr:colOff>
      <xdr:row>37</xdr:row>
      <xdr:rowOff>9239</xdr:rowOff>
    </xdr:to>
    <xdr:sp macro="" textlink="">
      <xdr:nvSpPr>
        <xdr:cNvPr id="309" name="フローチャート : 判断 308"/>
        <xdr:cNvSpPr/>
      </xdr:nvSpPr>
      <xdr:spPr>
        <a:xfrm>
          <a:off x="6921500" y="625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366</xdr:rowOff>
    </xdr:from>
    <xdr:ext cx="534377" cy="259045"/>
    <xdr:sp macro="" textlink="">
      <xdr:nvSpPr>
        <xdr:cNvPr id="310" name="テキスト ボックス 309"/>
        <xdr:cNvSpPr txBox="1"/>
      </xdr:nvSpPr>
      <xdr:spPr>
        <a:xfrm>
          <a:off x="6705111" y="634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120971</xdr:rowOff>
    </xdr:from>
    <xdr:to>
      <xdr:col>15</xdr:col>
      <xdr:colOff>231775</xdr:colOff>
      <xdr:row>36</xdr:row>
      <xdr:rowOff>51121</xdr:rowOff>
    </xdr:to>
    <xdr:sp macro="" textlink="">
      <xdr:nvSpPr>
        <xdr:cNvPr id="316" name="円/楕円 315"/>
        <xdr:cNvSpPr/>
      </xdr:nvSpPr>
      <xdr:spPr>
        <a:xfrm>
          <a:off x="10426700" y="612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143848</xdr:rowOff>
    </xdr:from>
    <xdr:ext cx="534377" cy="259045"/>
    <xdr:sp macro="" textlink="">
      <xdr:nvSpPr>
        <xdr:cNvPr id="317" name="補助費等該当値テキスト"/>
        <xdr:cNvSpPr txBox="1"/>
      </xdr:nvSpPr>
      <xdr:spPr>
        <a:xfrm>
          <a:off x="10528300" y="597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68,633</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12148</xdr:rowOff>
    </xdr:from>
    <xdr:to>
      <xdr:col>14</xdr:col>
      <xdr:colOff>79375</xdr:colOff>
      <xdr:row>33</xdr:row>
      <xdr:rowOff>113748</xdr:rowOff>
    </xdr:to>
    <xdr:sp macro="" textlink="">
      <xdr:nvSpPr>
        <xdr:cNvPr id="318" name="円/楕円 317"/>
        <xdr:cNvSpPr/>
      </xdr:nvSpPr>
      <xdr:spPr>
        <a:xfrm>
          <a:off x="9588500" y="566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130275</xdr:rowOff>
    </xdr:from>
    <xdr:ext cx="599010" cy="259045"/>
    <xdr:sp macro="" textlink="">
      <xdr:nvSpPr>
        <xdr:cNvPr id="319" name="テキスト ボックス 318"/>
        <xdr:cNvSpPr txBox="1"/>
      </xdr:nvSpPr>
      <xdr:spPr>
        <a:xfrm>
          <a:off x="9339794" y="544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116,058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84156</xdr:rowOff>
    </xdr:from>
    <xdr:to>
      <xdr:col>12</xdr:col>
      <xdr:colOff>561975</xdr:colOff>
      <xdr:row>36</xdr:row>
      <xdr:rowOff>14306</xdr:rowOff>
    </xdr:to>
    <xdr:sp macro="" textlink="">
      <xdr:nvSpPr>
        <xdr:cNvPr id="320" name="円/楕円 319"/>
        <xdr:cNvSpPr/>
      </xdr:nvSpPr>
      <xdr:spPr>
        <a:xfrm>
          <a:off x="8699500" y="608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30833</xdr:rowOff>
    </xdr:from>
    <xdr:ext cx="534377" cy="259045"/>
    <xdr:sp macro="" textlink="">
      <xdr:nvSpPr>
        <xdr:cNvPr id="321" name="テキスト ボックス 320"/>
        <xdr:cNvSpPr txBox="1"/>
      </xdr:nvSpPr>
      <xdr:spPr>
        <a:xfrm>
          <a:off x="8483111" y="586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72,498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48238</xdr:rowOff>
    </xdr:from>
    <xdr:to>
      <xdr:col>11</xdr:col>
      <xdr:colOff>358775</xdr:colOff>
      <xdr:row>36</xdr:row>
      <xdr:rowOff>149838</xdr:rowOff>
    </xdr:to>
    <xdr:sp macro="" textlink="">
      <xdr:nvSpPr>
        <xdr:cNvPr id="322" name="円/楕円 321"/>
        <xdr:cNvSpPr/>
      </xdr:nvSpPr>
      <xdr:spPr>
        <a:xfrm>
          <a:off x="7810500" y="622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166365</xdr:rowOff>
    </xdr:from>
    <xdr:ext cx="534377" cy="259045"/>
    <xdr:sp macro="" textlink="">
      <xdr:nvSpPr>
        <xdr:cNvPr id="323" name="テキスト ボックス 322"/>
        <xdr:cNvSpPr txBox="1"/>
      </xdr:nvSpPr>
      <xdr:spPr>
        <a:xfrm>
          <a:off x="7594111" y="59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63802</xdr:rowOff>
    </xdr:from>
    <xdr:to>
      <xdr:col>10</xdr:col>
      <xdr:colOff>155575</xdr:colOff>
      <xdr:row>36</xdr:row>
      <xdr:rowOff>165402</xdr:rowOff>
    </xdr:to>
    <xdr:sp macro="" textlink="">
      <xdr:nvSpPr>
        <xdr:cNvPr id="324" name="円/楕円 323"/>
        <xdr:cNvSpPr/>
      </xdr:nvSpPr>
      <xdr:spPr>
        <a:xfrm>
          <a:off x="6921500" y="623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10479</xdr:rowOff>
    </xdr:from>
    <xdr:ext cx="534377" cy="259045"/>
    <xdr:sp macro="" textlink="">
      <xdr:nvSpPr>
        <xdr:cNvPr id="325" name="テキスト ボックス 324"/>
        <xdr:cNvSpPr txBox="1"/>
      </xdr:nvSpPr>
      <xdr:spPr>
        <a:xfrm>
          <a:off x="6705111" y="601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148885</xdr:rowOff>
    </xdr:from>
    <xdr:to>
      <xdr:col>15</xdr:col>
      <xdr:colOff>180975</xdr:colOff>
      <xdr:row>57</xdr:row>
      <xdr:rowOff>19576</xdr:rowOff>
    </xdr:to>
    <xdr:cxnSp macro="">
      <xdr:nvCxnSpPr>
        <xdr:cNvPr id="352" name="直線コネクタ 351"/>
        <xdr:cNvCxnSpPr/>
      </xdr:nvCxnSpPr>
      <xdr:spPr>
        <a:xfrm>
          <a:off x="9639300" y="9750085"/>
          <a:ext cx="838200" cy="4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2778</xdr:rowOff>
    </xdr:from>
    <xdr:to>
      <xdr:col>14</xdr:col>
      <xdr:colOff>28575</xdr:colOff>
      <xdr:row>56</xdr:row>
      <xdr:rowOff>148885</xdr:rowOff>
    </xdr:to>
    <xdr:cxnSp macro="">
      <xdr:nvCxnSpPr>
        <xdr:cNvPr id="355" name="直線コネクタ 354"/>
        <xdr:cNvCxnSpPr/>
      </xdr:nvCxnSpPr>
      <xdr:spPr>
        <a:xfrm>
          <a:off x="8750300" y="9603978"/>
          <a:ext cx="889000" cy="14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29583</xdr:rowOff>
    </xdr:from>
    <xdr:to>
      <xdr:col>14</xdr:col>
      <xdr:colOff>79375</xdr:colOff>
      <xdr:row>56</xdr:row>
      <xdr:rowOff>131183</xdr:rowOff>
    </xdr:to>
    <xdr:sp macro="" textlink="">
      <xdr:nvSpPr>
        <xdr:cNvPr id="356" name="フローチャート : 判断 355"/>
        <xdr:cNvSpPr/>
      </xdr:nvSpPr>
      <xdr:spPr>
        <a:xfrm>
          <a:off x="9588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147710</xdr:rowOff>
    </xdr:from>
    <xdr:ext cx="534377" cy="259045"/>
    <xdr:sp macro="" textlink="">
      <xdr:nvSpPr>
        <xdr:cNvPr id="357" name="テキスト ボックス 356"/>
        <xdr:cNvSpPr txBox="1"/>
      </xdr:nvSpPr>
      <xdr:spPr>
        <a:xfrm>
          <a:off x="9372111" y="94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109813</xdr:rowOff>
    </xdr:from>
    <xdr:to>
      <xdr:col>12</xdr:col>
      <xdr:colOff>511175</xdr:colOff>
      <xdr:row>56</xdr:row>
      <xdr:rowOff>2778</xdr:rowOff>
    </xdr:to>
    <xdr:cxnSp macro="">
      <xdr:nvCxnSpPr>
        <xdr:cNvPr id="358" name="直線コネクタ 357"/>
        <xdr:cNvCxnSpPr/>
      </xdr:nvCxnSpPr>
      <xdr:spPr>
        <a:xfrm>
          <a:off x="7861300" y="9539563"/>
          <a:ext cx="889000" cy="6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49475</xdr:rowOff>
    </xdr:from>
    <xdr:to>
      <xdr:col>12</xdr:col>
      <xdr:colOff>561975</xdr:colOff>
      <xdr:row>56</xdr:row>
      <xdr:rowOff>151075</xdr:rowOff>
    </xdr:to>
    <xdr:sp macro="" textlink="">
      <xdr:nvSpPr>
        <xdr:cNvPr id="359" name="フローチャート : 判断 358"/>
        <xdr:cNvSpPr/>
      </xdr:nvSpPr>
      <xdr:spPr>
        <a:xfrm>
          <a:off x="8699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142202</xdr:rowOff>
    </xdr:from>
    <xdr:ext cx="534377" cy="259045"/>
    <xdr:sp macro="" textlink="">
      <xdr:nvSpPr>
        <xdr:cNvPr id="360" name="テキスト ボックス 359"/>
        <xdr:cNvSpPr txBox="1"/>
      </xdr:nvSpPr>
      <xdr:spPr>
        <a:xfrm>
          <a:off x="8483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109813</xdr:rowOff>
    </xdr:from>
    <xdr:to>
      <xdr:col>11</xdr:col>
      <xdr:colOff>307975</xdr:colOff>
      <xdr:row>56</xdr:row>
      <xdr:rowOff>106828</xdr:rowOff>
    </xdr:to>
    <xdr:cxnSp macro="">
      <xdr:nvCxnSpPr>
        <xdr:cNvPr id="361" name="直線コネクタ 360"/>
        <xdr:cNvCxnSpPr/>
      </xdr:nvCxnSpPr>
      <xdr:spPr>
        <a:xfrm flipV="1">
          <a:off x="6972300" y="9539563"/>
          <a:ext cx="889000" cy="16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45973</xdr:rowOff>
    </xdr:from>
    <xdr:to>
      <xdr:col>11</xdr:col>
      <xdr:colOff>358775</xdr:colOff>
      <xdr:row>56</xdr:row>
      <xdr:rowOff>147573</xdr:rowOff>
    </xdr:to>
    <xdr:sp macro="" textlink="">
      <xdr:nvSpPr>
        <xdr:cNvPr id="362" name="フローチャート : 判断 361"/>
        <xdr:cNvSpPr/>
      </xdr:nvSpPr>
      <xdr:spPr>
        <a:xfrm>
          <a:off x="7810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138700</xdr:rowOff>
    </xdr:from>
    <xdr:ext cx="534377" cy="259045"/>
    <xdr:sp macro="" textlink="">
      <xdr:nvSpPr>
        <xdr:cNvPr id="363" name="テキスト ボックス 362"/>
        <xdr:cNvSpPr txBox="1"/>
      </xdr:nvSpPr>
      <xdr:spPr>
        <a:xfrm>
          <a:off x="7594111" y="9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109524</xdr:rowOff>
    </xdr:from>
    <xdr:to>
      <xdr:col>10</xdr:col>
      <xdr:colOff>155575</xdr:colOff>
      <xdr:row>57</xdr:row>
      <xdr:rowOff>39674</xdr:rowOff>
    </xdr:to>
    <xdr:sp macro="" textlink="">
      <xdr:nvSpPr>
        <xdr:cNvPr id="364" name="フローチャート : 判断 363"/>
        <xdr:cNvSpPr/>
      </xdr:nvSpPr>
      <xdr:spPr>
        <a:xfrm>
          <a:off x="6921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30801</xdr:rowOff>
    </xdr:from>
    <xdr:ext cx="534377" cy="259045"/>
    <xdr:sp macro="" textlink="">
      <xdr:nvSpPr>
        <xdr:cNvPr id="365" name="テキスト ボックス 364"/>
        <xdr:cNvSpPr txBox="1"/>
      </xdr:nvSpPr>
      <xdr:spPr>
        <a:xfrm>
          <a:off x="6705111" y="980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140226</xdr:rowOff>
    </xdr:from>
    <xdr:to>
      <xdr:col>15</xdr:col>
      <xdr:colOff>231775</xdr:colOff>
      <xdr:row>57</xdr:row>
      <xdr:rowOff>70376</xdr:rowOff>
    </xdr:to>
    <xdr:sp macro="" textlink="">
      <xdr:nvSpPr>
        <xdr:cNvPr id="371" name="円/楕円 370"/>
        <xdr:cNvSpPr/>
      </xdr:nvSpPr>
      <xdr:spPr>
        <a:xfrm>
          <a:off x="10426700" y="97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118653</xdr:rowOff>
    </xdr:from>
    <xdr:ext cx="534377" cy="259045"/>
    <xdr:sp macro="" textlink="">
      <xdr:nvSpPr>
        <xdr:cNvPr id="372" name="普通建設事業費該当値テキスト"/>
        <xdr:cNvSpPr txBox="1"/>
      </xdr:nvSpPr>
      <xdr:spPr>
        <a:xfrm>
          <a:off x="10528300" y="97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63,774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98085</xdr:rowOff>
    </xdr:from>
    <xdr:to>
      <xdr:col>14</xdr:col>
      <xdr:colOff>79375</xdr:colOff>
      <xdr:row>57</xdr:row>
      <xdr:rowOff>28235</xdr:rowOff>
    </xdr:to>
    <xdr:sp macro="" textlink="">
      <xdr:nvSpPr>
        <xdr:cNvPr id="373" name="円/楕円 372"/>
        <xdr:cNvSpPr/>
      </xdr:nvSpPr>
      <xdr:spPr>
        <a:xfrm>
          <a:off x="9588500" y="969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19362</xdr:rowOff>
    </xdr:from>
    <xdr:ext cx="534377" cy="259045"/>
    <xdr:sp macro="" textlink="">
      <xdr:nvSpPr>
        <xdr:cNvPr id="374" name="テキスト ボックス 373"/>
        <xdr:cNvSpPr txBox="1"/>
      </xdr:nvSpPr>
      <xdr:spPr>
        <a:xfrm>
          <a:off x="9372111" y="979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72,991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123428</xdr:rowOff>
    </xdr:from>
    <xdr:to>
      <xdr:col>12</xdr:col>
      <xdr:colOff>561975</xdr:colOff>
      <xdr:row>56</xdr:row>
      <xdr:rowOff>53578</xdr:rowOff>
    </xdr:to>
    <xdr:sp macro="" textlink="">
      <xdr:nvSpPr>
        <xdr:cNvPr id="375" name="円/楕円 374"/>
        <xdr:cNvSpPr/>
      </xdr:nvSpPr>
      <xdr:spPr>
        <a:xfrm>
          <a:off x="8699500" y="955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70105</xdr:rowOff>
    </xdr:from>
    <xdr:ext cx="599010" cy="259045"/>
    <xdr:sp macro="" textlink="">
      <xdr:nvSpPr>
        <xdr:cNvPr id="376" name="テキスト ボックス 375"/>
        <xdr:cNvSpPr txBox="1"/>
      </xdr:nvSpPr>
      <xdr:spPr>
        <a:xfrm>
          <a:off x="8450794" y="932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104,948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59013</xdr:rowOff>
    </xdr:from>
    <xdr:to>
      <xdr:col>11</xdr:col>
      <xdr:colOff>358775</xdr:colOff>
      <xdr:row>55</xdr:row>
      <xdr:rowOff>160613</xdr:rowOff>
    </xdr:to>
    <xdr:sp macro="" textlink="">
      <xdr:nvSpPr>
        <xdr:cNvPr id="377" name="円/楕円 376"/>
        <xdr:cNvSpPr/>
      </xdr:nvSpPr>
      <xdr:spPr>
        <a:xfrm>
          <a:off x="7810500" y="948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5690</xdr:rowOff>
    </xdr:from>
    <xdr:ext cx="599010" cy="259045"/>
    <xdr:sp macro="" textlink="">
      <xdr:nvSpPr>
        <xdr:cNvPr id="378" name="テキスト ボックス 377"/>
        <xdr:cNvSpPr txBox="1"/>
      </xdr:nvSpPr>
      <xdr:spPr>
        <a:xfrm>
          <a:off x="7561794" y="926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119,037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56028</xdr:rowOff>
    </xdr:from>
    <xdr:to>
      <xdr:col>10</xdr:col>
      <xdr:colOff>155575</xdr:colOff>
      <xdr:row>56</xdr:row>
      <xdr:rowOff>157628</xdr:rowOff>
    </xdr:to>
    <xdr:sp macro="" textlink="">
      <xdr:nvSpPr>
        <xdr:cNvPr id="379" name="円/楕円 378"/>
        <xdr:cNvSpPr/>
      </xdr:nvSpPr>
      <xdr:spPr>
        <a:xfrm>
          <a:off x="6921500" y="965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2705</xdr:rowOff>
    </xdr:from>
    <xdr:ext cx="534377" cy="259045"/>
    <xdr:sp macro="" textlink="">
      <xdr:nvSpPr>
        <xdr:cNvPr id="380" name="テキスト ボックス 379"/>
        <xdr:cNvSpPr txBox="1"/>
      </xdr:nvSpPr>
      <xdr:spPr>
        <a:xfrm>
          <a:off x="6705111" y="943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61671</xdr:rowOff>
    </xdr:from>
    <xdr:to>
      <xdr:col>15</xdr:col>
      <xdr:colOff>180975</xdr:colOff>
      <xdr:row>78</xdr:row>
      <xdr:rowOff>101478</xdr:rowOff>
    </xdr:to>
    <xdr:cxnSp macro="">
      <xdr:nvCxnSpPr>
        <xdr:cNvPr id="409" name="直線コネクタ 408"/>
        <xdr:cNvCxnSpPr/>
      </xdr:nvCxnSpPr>
      <xdr:spPr>
        <a:xfrm>
          <a:off x="9639300" y="13434771"/>
          <a:ext cx="838200" cy="3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154680</xdr:rowOff>
    </xdr:from>
    <xdr:to>
      <xdr:col>14</xdr:col>
      <xdr:colOff>28575</xdr:colOff>
      <xdr:row>78</xdr:row>
      <xdr:rowOff>61671</xdr:rowOff>
    </xdr:to>
    <xdr:cxnSp macro="">
      <xdr:nvCxnSpPr>
        <xdr:cNvPr id="412" name="直線コネクタ 411"/>
        <xdr:cNvCxnSpPr/>
      </xdr:nvCxnSpPr>
      <xdr:spPr>
        <a:xfrm>
          <a:off x="8750300" y="13184880"/>
          <a:ext cx="889000" cy="24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145083</xdr:rowOff>
    </xdr:from>
    <xdr:to>
      <xdr:col>14</xdr:col>
      <xdr:colOff>79375</xdr:colOff>
      <xdr:row>77</xdr:row>
      <xdr:rowOff>75233</xdr:rowOff>
    </xdr:to>
    <xdr:sp macro="" textlink="">
      <xdr:nvSpPr>
        <xdr:cNvPr id="413" name="フローチャート : 判断 412"/>
        <xdr:cNvSpPr/>
      </xdr:nvSpPr>
      <xdr:spPr>
        <a:xfrm>
          <a:off x="9588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91760</xdr:rowOff>
    </xdr:from>
    <xdr:ext cx="534377" cy="259045"/>
    <xdr:sp macro="" textlink="">
      <xdr:nvSpPr>
        <xdr:cNvPr id="414" name="テキスト ボックス 413"/>
        <xdr:cNvSpPr txBox="1"/>
      </xdr:nvSpPr>
      <xdr:spPr>
        <a:xfrm>
          <a:off x="9372111" y="1295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63587</xdr:rowOff>
    </xdr:from>
    <xdr:to>
      <xdr:col>12</xdr:col>
      <xdr:colOff>561975</xdr:colOff>
      <xdr:row>77</xdr:row>
      <xdr:rowOff>165187</xdr:rowOff>
    </xdr:to>
    <xdr:sp macro="" textlink="">
      <xdr:nvSpPr>
        <xdr:cNvPr id="415" name="フローチャート : 判断 414"/>
        <xdr:cNvSpPr/>
      </xdr:nvSpPr>
      <xdr:spPr>
        <a:xfrm>
          <a:off x="8699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156314</xdr:rowOff>
    </xdr:from>
    <xdr:ext cx="534377" cy="259045"/>
    <xdr:sp macro="" textlink="">
      <xdr:nvSpPr>
        <xdr:cNvPr id="416" name="テキスト ボックス 415"/>
        <xdr:cNvSpPr txBox="1"/>
      </xdr:nvSpPr>
      <xdr:spPr>
        <a:xfrm>
          <a:off x="8483111" y="133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50678</xdr:rowOff>
    </xdr:from>
    <xdr:to>
      <xdr:col>15</xdr:col>
      <xdr:colOff>231775</xdr:colOff>
      <xdr:row>78</xdr:row>
      <xdr:rowOff>152278</xdr:rowOff>
    </xdr:to>
    <xdr:sp macro="" textlink="">
      <xdr:nvSpPr>
        <xdr:cNvPr id="422" name="円/楕円 421"/>
        <xdr:cNvSpPr/>
      </xdr:nvSpPr>
      <xdr:spPr>
        <a:xfrm>
          <a:off x="10426700" y="1342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137055</xdr:rowOff>
    </xdr:from>
    <xdr:ext cx="534377" cy="259045"/>
    <xdr:sp macro="" textlink="">
      <xdr:nvSpPr>
        <xdr:cNvPr id="423" name="普通建設事業費 （ うち新規整備　）該当値テキスト"/>
        <xdr:cNvSpPr txBox="1"/>
      </xdr:nvSpPr>
      <xdr:spPr>
        <a:xfrm>
          <a:off x="10528300" y="1333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15,016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10871</xdr:rowOff>
    </xdr:from>
    <xdr:to>
      <xdr:col>14</xdr:col>
      <xdr:colOff>79375</xdr:colOff>
      <xdr:row>78</xdr:row>
      <xdr:rowOff>112471</xdr:rowOff>
    </xdr:to>
    <xdr:sp macro="" textlink="">
      <xdr:nvSpPr>
        <xdr:cNvPr id="424" name="円/楕円 423"/>
        <xdr:cNvSpPr/>
      </xdr:nvSpPr>
      <xdr:spPr>
        <a:xfrm>
          <a:off x="9588500" y="1338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103598</xdr:rowOff>
    </xdr:from>
    <xdr:ext cx="534377" cy="259045"/>
    <xdr:sp macro="" textlink="">
      <xdr:nvSpPr>
        <xdr:cNvPr id="425" name="テキスト ボックス 424"/>
        <xdr:cNvSpPr txBox="1"/>
      </xdr:nvSpPr>
      <xdr:spPr>
        <a:xfrm>
          <a:off x="9372111" y="1347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103880</xdr:rowOff>
    </xdr:from>
    <xdr:to>
      <xdr:col>12</xdr:col>
      <xdr:colOff>561975</xdr:colOff>
      <xdr:row>77</xdr:row>
      <xdr:rowOff>34030</xdr:rowOff>
    </xdr:to>
    <xdr:sp macro="" textlink="">
      <xdr:nvSpPr>
        <xdr:cNvPr id="426" name="円/楕円 425"/>
        <xdr:cNvSpPr/>
      </xdr:nvSpPr>
      <xdr:spPr>
        <a:xfrm>
          <a:off x="8699500" y="131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50558</xdr:rowOff>
    </xdr:from>
    <xdr:ext cx="534377" cy="259045"/>
    <xdr:sp macro="" textlink="">
      <xdr:nvSpPr>
        <xdr:cNvPr id="427" name="テキスト ボックス 426"/>
        <xdr:cNvSpPr txBox="1"/>
      </xdr:nvSpPr>
      <xdr:spPr>
        <a:xfrm>
          <a:off x="8483111" y="1290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167726</xdr:rowOff>
    </xdr:from>
    <xdr:to>
      <xdr:col>15</xdr:col>
      <xdr:colOff>180975</xdr:colOff>
      <xdr:row>97</xdr:row>
      <xdr:rowOff>22730</xdr:rowOff>
    </xdr:to>
    <xdr:cxnSp macro="">
      <xdr:nvCxnSpPr>
        <xdr:cNvPr id="452" name="直線コネクタ 451"/>
        <xdr:cNvCxnSpPr/>
      </xdr:nvCxnSpPr>
      <xdr:spPr>
        <a:xfrm flipV="1">
          <a:off x="9639300" y="16626926"/>
          <a:ext cx="838200" cy="2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170555</xdr:rowOff>
    </xdr:from>
    <xdr:to>
      <xdr:col>14</xdr:col>
      <xdr:colOff>28575</xdr:colOff>
      <xdr:row>97</xdr:row>
      <xdr:rowOff>22730</xdr:rowOff>
    </xdr:to>
    <xdr:cxnSp macro="">
      <xdr:nvCxnSpPr>
        <xdr:cNvPr id="455" name="直線コネクタ 454"/>
        <xdr:cNvCxnSpPr/>
      </xdr:nvCxnSpPr>
      <xdr:spPr>
        <a:xfrm>
          <a:off x="8750300" y="16629755"/>
          <a:ext cx="889000" cy="2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8570</xdr:rowOff>
    </xdr:from>
    <xdr:to>
      <xdr:col>14</xdr:col>
      <xdr:colOff>79375</xdr:colOff>
      <xdr:row>97</xdr:row>
      <xdr:rowOff>110170</xdr:rowOff>
    </xdr:to>
    <xdr:sp macro="" textlink="">
      <xdr:nvSpPr>
        <xdr:cNvPr id="456" name="フローチャート : 判断 455"/>
        <xdr:cNvSpPr/>
      </xdr:nvSpPr>
      <xdr:spPr>
        <a:xfrm>
          <a:off x="9588500" y="166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101297</xdr:rowOff>
    </xdr:from>
    <xdr:ext cx="534377" cy="259045"/>
    <xdr:sp macro="" textlink="">
      <xdr:nvSpPr>
        <xdr:cNvPr id="457" name="テキスト ボックス 456"/>
        <xdr:cNvSpPr txBox="1"/>
      </xdr:nvSpPr>
      <xdr:spPr>
        <a:xfrm>
          <a:off x="9372111" y="1673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124619</xdr:rowOff>
    </xdr:from>
    <xdr:to>
      <xdr:col>12</xdr:col>
      <xdr:colOff>561975</xdr:colOff>
      <xdr:row>97</xdr:row>
      <xdr:rowOff>54769</xdr:rowOff>
    </xdr:to>
    <xdr:sp macro="" textlink="">
      <xdr:nvSpPr>
        <xdr:cNvPr id="458" name="フローチャート : 判断 457"/>
        <xdr:cNvSpPr/>
      </xdr:nvSpPr>
      <xdr:spPr>
        <a:xfrm>
          <a:off x="8699500" y="165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45896</xdr:rowOff>
    </xdr:from>
    <xdr:ext cx="534377" cy="259045"/>
    <xdr:sp macro="" textlink="">
      <xdr:nvSpPr>
        <xdr:cNvPr id="459" name="テキスト ボックス 458"/>
        <xdr:cNvSpPr txBox="1"/>
      </xdr:nvSpPr>
      <xdr:spPr>
        <a:xfrm>
          <a:off x="8483111" y="166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116926</xdr:rowOff>
    </xdr:from>
    <xdr:to>
      <xdr:col>15</xdr:col>
      <xdr:colOff>231775</xdr:colOff>
      <xdr:row>97</xdr:row>
      <xdr:rowOff>47076</xdr:rowOff>
    </xdr:to>
    <xdr:sp macro="" textlink="">
      <xdr:nvSpPr>
        <xdr:cNvPr id="465" name="円/楕円 464"/>
        <xdr:cNvSpPr/>
      </xdr:nvSpPr>
      <xdr:spPr>
        <a:xfrm>
          <a:off x="10426700" y="165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95353</xdr:rowOff>
    </xdr:from>
    <xdr:ext cx="534377" cy="259045"/>
    <xdr:sp macro="" textlink="">
      <xdr:nvSpPr>
        <xdr:cNvPr id="466" name="普通建設事業費 （ うち更新整備　）該当値テキスト"/>
        <xdr:cNvSpPr txBox="1"/>
      </xdr:nvSpPr>
      <xdr:spPr>
        <a:xfrm>
          <a:off x="10528300" y="1655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35,096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143380</xdr:rowOff>
    </xdr:from>
    <xdr:to>
      <xdr:col>14</xdr:col>
      <xdr:colOff>79375</xdr:colOff>
      <xdr:row>97</xdr:row>
      <xdr:rowOff>73530</xdr:rowOff>
    </xdr:to>
    <xdr:sp macro="" textlink="">
      <xdr:nvSpPr>
        <xdr:cNvPr id="467" name="円/楕円 466"/>
        <xdr:cNvSpPr/>
      </xdr:nvSpPr>
      <xdr:spPr>
        <a:xfrm>
          <a:off x="9588500" y="1660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90057</xdr:rowOff>
    </xdr:from>
    <xdr:ext cx="534377" cy="259045"/>
    <xdr:sp macro="" textlink="">
      <xdr:nvSpPr>
        <xdr:cNvPr id="468" name="テキスト ボックス 467"/>
        <xdr:cNvSpPr txBox="1"/>
      </xdr:nvSpPr>
      <xdr:spPr>
        <a:xfrm>
          <a:off x="9372111" y="1637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119755</xdr:rowOff>
    </xdr:from>
    <xdr:to>
      <xdr:col>12</xdr:col>
      <xdr:colOff>561975</xdr:colOff>
      <xdr:row>97</xdr:row>
      <xdr:rowOff>49905</xdr:rowOff>
    </xdr:to>
    <xdr:sp macro="" textlink="">
      <xdr:nvSpPr>
        <xdr:cNvPr id="469" name="円/楕円 468"/>
        <xdr:cNvSpPr/>
      </xdr:nvSpPr>
      <xdr:spPr>
        <a:xfrm>
          <a:off x="8699500" y="1657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66432</xdr:rowOff>
    </xdr:from>
    <xdr:ext cx="534377" cy="259045"/>
    <xdr:sp macro="" textlink="">
      <xdr:nvSpPr>
        <xdr:cNvPr id="470" name="テキスト ボックス 469"/>
        <xdr:cNvSpPr txBox="1"/>
      </xdr:nvSpPr>
      <xdr:spPr>
        <a:xfrm>
          <a:off x="8483111" y="1635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7" name="直線コネクタ 496"/>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132590</xdr:rowOff>
    </xdr:from>
    <xdr:to>
      <xdr:col>22</xdr:col>
      <xdr:colOff>365125</xdr:colOff>
      <xdr:row>38</xdr:row>
      <xdr:rowOff>139700</xdr:rowOff>
    </xdr:to>
    <xdr:cxnSp macro="">
      <xdr:nvCxnSpPr>
        <xdr:cNvPr id="500" name="直線コネクタ 499"/>
        <xdr:cNvCxnSpPr/>
      </xdr:nvCxnSpPr>
      <xdr:spPr>
        <a:xfrm>
          <a:off x="14592300" y="6647690"/>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32345</xdr:rowOff>
    </xdr:from>
    <xdr:to>
      <xdr:col>22</xdr:col>
      <xdr:colOff>415925</xdr:colOff>
      <xdr:row>38</xdr:row>
      <xdr:rowOff>133945</xdr:rowOff>
    </xdr:to>
    <xdr:sp macro="" textlink="">
      <xdr:nvSpPr>
        <xdr:cNvPr id="501" name="フローチャート : 判断 500"/>
        <xdr:cNvSpPr/>
      </xdr:nvSpPr>
      <xdr:spPr>
        <a:xfrm>
          <a:off x="15430500" y="65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150472</xdr:rowOff>
    </xdr:from>
    <xdr:ext cx="469744" cy="259045"/>
    <xdr:sp macro="" textlink="">
      <xdr:nvSpPr>
        <xdr:cNvPr id="502" name="テキスト ボックス 501"/>
        <xdr:cNvSpPr txBox="1"/>
      </xdr:nvSpPr>
      <xdr:spPr>
        <a:xfrm>
          <a:off x="15246427" y="632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132590</xdr:rowOff>
    </xdr:from>
    <xdr:to>
      <xdr:col>21</xdr:col>
      <xdr:colOff>161925</xdr:colOff>
      <xdr:row>38</xdr:row>
      <xdr:rowOff>136980</xdr:rowOff>
    </xdr:to>
    <xdr:cxnSp macro="">
      <xdr:nvCxnSpPr>
        <xdr:cNvPr id="503" name="直線コネクタ 502"/>
        <xdr:cNvCxnSpPr/>
      </xdr:nvCxnSpPr>
      <xdr:spPr>
        <a:xfrm flipV="1">
          <a:off x="13703300" y="6647690"/>
          <a:ext cx="889000" cy="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158326</xdr:rowOff>
    </xdr:from>
    <xdr:to>
      <xdr:col>21</xdr:col>
      <xdr:colOff>212725</xdr:colOff>
      <xdr:row>38</xdr:row>
      <xdr:rowOff>88476</xdr:rowOff>
    </xdr:to>
    <xdr:sp macro="" textlink="">
      <xdr:nvSpPr>
        <xdr:cNvPr id="504" name="フローチャート : 判断 503"/>
        <xdr:cNvSpPr/>
      </xdr:nvSpPr>
      <xdr:spPr>
        <a:xfrm>
          <a:off x="14541500" y="650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105003</xdr:rowOff>
    </xdr:from>
    <xdr:ext cx="469744" cy="259045"/>
    <xdr:sp macro="" textlink="">
      <xdr:nvSpPr>
        <xdr:cNvPr id="505" name="テキスト ボックス 504"/>
        <xdr:cNvSpPr txBox="1"/>
      </xdr:nvSpPr>
      <xdr:spPr>
        <a:xfrm>
          <a:off x="14357427" y="627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133710</xdr:rowOff>
    </xdr:from>
    <xdr:to>
      <xdr:col>19</xdr:col>
      <xdr:colOff>644525</xdr:colOff>
      <xdr:row>38</xdr:row>
      <xdr:rowOff>136980</xdr:rowOff>
    </xdr:to>
    <xdr:cxnSp macro="">
      <xdr:nvCxnSpPr>
        <xdr:cNvPr id="506" name="直線コネクタ 505"/>
        <xdr:cNvCxnSpPr/>
      </xdr:nvCxnSpPr>
      <xdr:spPr>
        <a:xfrm>
          <a:off x="12814300" y="6648810"/>
          <a:ext cx="889000" cy="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101359</xdr:rowOff>
    </xdr:from>
    <xdr:to>
      <xdr:col>20</xdr:col>
      <xdr:colOff>9525</xdr:colOff>
      <xdr:row>38</xdr:row>
      <xdr:rowOff>31508</xdr:rowOff>
    </xdr:to>
    <xdr:sp macro="" textlink="">
      <xdr:nvSpPr>
        <xdr:cNvPr id="507" name="フローチャート : 判断 506"/>
        <xdr:cNvSpPr/>
      </xdr:nvSpPr>
      <xdr:spPr>
        <a:xfrm>
          <a:off x="13652500" y="64450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48036</xdr:rowOff>
    </xdr:from>
    <xdr:ext cx="469744" cy="259045"/>
    <xdr:sp macro="" textlink="">
      <xdr:nvSpPr>
        <xdr:cNvPr id="508" name="テキスト ボックス 507"/>
        <xdr:cNvSpPr txBox="1"/>
      </xdr:nvSpPr>
      <xdr:spPr>
        <a:xfrm>
          <a:off x="13468427" y="622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74864</xdr:rowOff>
    </xdr:from>
    <xdr:to>
      <xdr:col>18</xdr:col>
      <xdr:colOff>492125</xdr:colOff>
      <xdr:row>38</xdr:row>
      <xdr:rowOff>5014</xdr:rowOff>
    </xdr:to>
    <xdr:sp macro="" textlink="">
      <xdr:nvSpPr>
        <xdr:cNvPr id="509" name="フローチャート : 判断 508"/>
        <xdr:cNvSpPr/>
      </xdr:nvSpPr>
      <xdr:spPr>
        <a:xfrm>
          <a:off x="12763500" y="641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21541</xdr:rowOff>
    </xdr:from>
    <xdr:ext cx="469744" cy="259045"/>
    <xdr:sp macro="" textlink="">
      <xdr:nvSpPr>
        <xdr:cNvPr id="510" name="テキスト ボックス 509"/>
        <xdr:cNvSpPr txBox="1"/>
      </xdr:nvSpPr>
      <xdr:spPr>
        <a:xfrm>
          <a:off x="12579427" y="619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6" name="円/楕円 51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17"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8" name="円/楕円 51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9" name="テキスト ボックス 518"/>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81790</xdr:rowOff>
    </xdr:from>
    <xdr:to>
      <xdr:col>21</xdr:col>
      <xdr:colOff>212725</xdr:colOff>
      <xdr:row>39</xdr:row>
      <xdr:rowOff>11940</xdr:rowOff>
    </xdr:to>
    <xdr:sp macro="" textlink="">
      <xdr:nvSpPr>
        <xdr:cNvPr id="520" name="円/楕円 519"/>
        <xdr:cNvSpPr/>
      </xdr:nvSpPr>
      <xdr:spPr>
        <a:xfrm>
          <a:off x="14541500" y="659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3067</xdr:rowOff>
    </xdr:from>
    <xdr:ext cx="378565" cy="259045"/>
    <xdr:sp macro="" textlink="">
      <xdr:nvSpPr>
        <xdr:cNvPr id="521" name="テキスト ボックス 520"/>
        <xdr:cNvSpPr txBox="1"/>
      </xdr:nvSpPr>
      <xdr:spPr>
        <a:xfrm>
          <a:off x="14403017" y="6689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86180</xdr:rowOff>
    </xdr:from>
    <xdr:to>
      <xdr:col>20</xdr:col>
      <xdr:colOff>9525</xdr:colOff>
      <xdr:row>39</xdr:row>
      <xdr:rowOff>16330</xdr:rowOff>
    </xdr:to>
    <xdr:sp macro="" textlink="">
      <xdr:nvSpPr>
        <xdr:cNvPr id="522" name="円/楕円 521"/>
        <xdr:cNvSpPr/>
      </xdr:nvSpPr>
      <xdr:spPr>
        <a:xfrm>
          <a:off x="13652500" y="660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7457</xdr:rowOff>
    </xdr:from>
    <xdr:ext cx="378565" cy="259045"/>
    <xdr:sp macro="" textlink="">
      <xdr:nvSpPr>
        <xdr:cNvPr id="523" name="テキスト ボックス 522"/>
        <xdr:cNvSpPr txBox="1"/>
      </xdr:nvSpPr>
      <xdr:spPr>
        <a:xfrm>
          <a:off x="13514017" y="6694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82910</xdr:rowOff>
    </xdr:from>
    <xdr:to>
      <xdr:col>18</xdr:col>
      <xdr:colOff>492125</xdr:colOff>
      <xdr:row>39</xdr:row>
      <xdr:rowOff>13060</xdr:rowOff>
    </xdr:to>
    <xdr:sp macro="" textlink="">
      <xdr:nvSpPr>
        <xdr:cNvPr id="524" name="円/楕円 523"/>
        <xdr:cNvSpPr/>
      </xdr:nvSpPr>
      <xdr:spPr>
        <a:xfrm>
          <a:off x="12763500" y="659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4187</xdr:rowOff>
    </xdr:from>
    <xdr:ext cx="378565" cy="259045"/>
    <xdr:sp macro="" textlink="">
      <xdr:nvSpPr>
        <xdr:cNvPr id="525" name="テキスト ボックス 524"/>
        <xdr:cNvSpPr txBox="1"/>
      </xdr:nvSpPr>
      <xdr:spPr>
        <a:xfrm>
          <a:off x="12625017" y="6690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1" name="フローチャート : 判断 560"/>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2" name="テキスト ボックス 561"/>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4" name="フローチャート : 判断 56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フローチャート : 判断 56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8" name="テキスト ボックス 577"/>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0" name="テキスト ボックス 579"/>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2" name="テキスト ボックス 581"/>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136404</xdr:rowOff>
    </xdr:from>
    <xdr:to>
      <xdr:col>23</xdr:col>
      <xdr:colOff>517525</xdr:colOff>
      <xdr:row>77</xdr:row>
      <xdr:rowOff>144672</xdr:rowOff>
    </xdr:to>
    <xdr:cxnSp macro="">
      <xdr:nvCxnSpPr>
        <xdr:cNvPr id="611" name="直線コネクタ 610"/>
        <xdr:cNvCxnSpPr/>
      </xdr:nvCxnSpPr>
      <xdr:spPr>
        <a:xfrm flipV="1">
          <a:off x="15481300" y="13338054"/>
          <a:ext cx="8382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132865</xdr:rowOff>
    </xdr:from>
    <xdr:to>
      <xdr:col>22</xdr:col>
      <xdr:colOff>365125</xdr:colOff>
      <xdr:row>77</xdr:row>
      <xdr:rowOff>144672</xdr:rowOff>
    </xdr:to>
    <xdr:cxnSp macro="">
      <xdr:nvCxnSpPr>
        <xdr:cNvPr id="614" name="直線コネクタ 613"/>
        <xdr:cNvCxnSpPr/>
      </xdr:nvCxnSpPr>
      <xdr:spPr>
        <a:xfrm>
          <a:off x="14592300" y="13334515"/>
          <a:ext cx="889000" cy="1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84686</xdr:rowOff>
    </xdr:from>
    <xdr:to>
      <xdr:col>22</xdr:col>
      <xdr:colOff>415925</xdr:colOff>
      <xdr:row>78</xdr:row>
      <xdr:rowOff>14836</xdr:rowOff>
    </xdr:to>
    <xdr:sp macro="" textlink="">
      <xdr:nvSpPr>
        <xdr:cNvPr id="615" name="フローチャート : 判断 614"/>
        <xdr:cNvSpPr/>
      </xdr:nvSpPr>
      <xdr:spPr>
        <a:xfrm>
          <a:off x="15430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31363</xdr:rowOff>
    </xdr:from>
    <xdr:ext cx="534377" cy="259045"/>
    <xdr:sp macro="" textlink="">
      <xdr:nvSpPr>
        <xdr:cNvPr id="616" name="テキスト ボックス 615"/>
        <xdr:cNvSpPr txBox="1"/>
      </xdr:nvSpPr>
      <xdr:spPr>
        <a:xfrm>
          <a:off x="15214111" y="130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132865</xdr:rowOff>
    </xdr:from>
    <xdr:to>
      <xdr:col>21</xdr:col>
      <xdr:colOff>161925</xdr:colOff>
      <xdr:row>77</xdr:row>
      <xdr:rowOff>142215</xdr:rowOff>
    </xdr:to>
    <xdr:cxnSp macro="">
      <xdr:nvCxnSpPr>
        <xdr:cNvPr id="617" name="直線コネクタ 616"/>
        <xdr:cNvCxnSpPr/>
      </xdr:nvCxnSpPr>
      <xdr:spPr>
        <a:xfrm flipV="1">
          <a:off x="13703300" y="13334515"/>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90288</xdr:rowOff>
    </xdr:from>
    <xdr:to>
      <xdr:col>21</xdr:col>
      <xdr:colOff>212725</xdr:colOff>
      <xdr:row>78</xdr:row>
      <xdr:rowOff>20438</xdr:rowOff>
    </xdr:to>
    <xdr:sp macro="" textlink="">
      <xdr:nvSpPr>
        <xdr:cNvPr id="618" name="フローチャート : 判断 617"/>
        <xdr:cNvSpPr/>
      </xdr:nvSpPr>
      <xdr:spPr>
        <a:xfrm>
          <a:off x="14541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11565</xdr:rowOff>
    </xdr:from>
    <xdr:ext cx="534377" cy="259045"/>
    <xdr:sp macro="" textlink="">
      <xdr:nvSpPr>
        <xdr:cNvPr id="619" name="テキスト ボックス 618"/>
        <xdr:cNvSpPr txBox="1"/>
      </xdr:nvSpPr>
      <xdr:spPr>
        <a:xfrm>
          <a:off x="14325111" y="133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142215</xdr:rowOff>
    </xdr:from>
    <xdr:to>
      <xdr:col>19</xdr:col>
      <xdr:colOff>644525</xdr:colOff>
      <xdr:row>77</xdr:row>
      <xdr:rowOff>149544</xdr:rowOff>
    </xdr:to>
    <xdr:cxnSp macro="">
      <xdr:nvCxnSpPr>
        <xdr:cNvPr id="620" name="直線コネクタ 619"/>
        <xdr:cNvCxnSpPr/>
      </xdr:nvCxnSpPr>
      <xdr:spPr>
        <a:xfrm flipV="1">
          <a:off x="12814300" y="13343865"/>
          <a:ext cx="8890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92455</xdr:rowOff>
    </xdr:from>
    <xdr:to>
      <xdr:col>20</xdr:col>
      <xdr:colOff>9525</xdr:colOff>
      <xdr:row>78</xdr:row>
      <xdr:rowOff>22605</xdr:rowOff>
    </xdr:to>
    <xdr:sp macro="" textlink="">
      <xdr:nvSpPr>
        <xdr:cNvPr id="621" name="フローチャート : 判断 620"/>
        <xdr:cNvSpPr/>
      </xdr:nvSpPr>
      <xdr:spPr>
        <a:xfrm>
          <a:off x="13652500" y="1329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13732</xdr:rowOff>
    </xdr:from>
    <xdr:ext cx="534377" cy="259045"/>
    <xdr:sp macro="" textlink="">
      <xdr:nvSpPr>
        <xdr:cNvPr id="622" name="テキスト ボックス 621"/>
        <xdr:cNvSpPr txBox="1"/>
      </xdr:nvSpPr>
      <xdr:spPr>
        <a:xfrm>
          <a:off x="13436111" y="1338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91114</xdr:rowOff>
    </xdr:from>
    <xdr:to>
      <xdr:col>18</xdr:col>
      <xdr:colOff>492125</xdr:colOff>
      <xdr:row>78</xdr:row>
      <xdr:rowOff>21264</xdr:rowOff>
    </xdr:to>
    <xdr:sp macro="" textlink="">
      <xdr:nvSpPr>
        <xdr:cNvPr id="623" name="フローチャート : 判断 622"/>
        <xdr:cNvSpPr/>
      </xdr:nvSpPr>
      <xdr:spPr>
        <a:xfrm>
          <a:off x="12763500" y="1329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37791</xdr:rowOff>
    </xdr:from>
    <xdr:ext cx="534377" cy="259045"/>
    <xdr:sp macro="" textlink="">
      <xdr:nvSpPr>
        <xdr:cNvPr id="624" name="テキスト ボックス 623"/>
        <xdr:cNvSpPr txBox="1"/>
      </xdr:nvSpPr>
      <xdr:spPr>
        <a:xfrm>
          <a:off x="12547111" y="1306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85604</xdr:rowOff>
    </xdr:from>
    <xdr:to>
      <xdr:col>23</xdr:col>
      <xdr:colOff>568325</xdr:colOff>
      <xdr:row>78</xdr:row>
      <xdr:rowOff>15754</xdr:rowOff>
    </xdr:to>
    <xdr:sp macro="" textlink="">
      <xdr:nvSpPr>
        <xdr:cNvPr id="630" name="円/楕円 629"/>
        <xdr:cNvSpPr/>
      </xdr:nvSpPr>
      <xdr:spPr>
        <a:xfrm>
          <a:off x="16268700" y="1328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64031</xdr:rowOff>
    </xdr:from>
    <xdr:ext cx="534377" cy="259045"/>
    <xdr:sp macro="" textlink="">
      <xdr:nvSpPr>
        <xdr:cNvPr id="631" name="公債費該当値テキスト"/>
        <xdr:cNvSpPr txBox="1"/>
      </xdr:nvSpPr>
      <xdr:spPr>
        <a:xfrm>
          <a:off x="16370300" y="132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65,865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93872</xdr:rowOff>
    </xdr:from>
    <xdr:to>
      <xdr:col>22</xdr:col>
      <xdr:colOff>415925</xdr:colOff>
      <xdr:row>78</xdr:row>
      <xdr:rowOff>24022</xdr:rowOff>
    </xdr:to>
    <xdr:sp macro="" textlink="">
      <xdr:nvSpPr>
        <xdr:cNvPr id="632" name="円/楕円 631"/>
        <xdr:cNvSpPr/>
      </xdr:nvSpPr>
      <xdr:spPr>
        <a:xfrm>
          <a:off x="15430500" y="132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15149</xdr:rowOff>
    </xdr:from>
    <xdr:ext cx="534377" cy="259045"/>
    <xdr:sp macro="" textlink="">
      <xdr:nvSpPr>
        <xdr:cNvPr id="633" name="テキスト ボックス 632"/>
        <xdr:cNvSpPr txBox="1"/>
      </xdr:nvSpPr>
      <xdr:spPr>
        <a:xfrm>
          <a:off x="15214111" y="133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63,695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82065</xdr:rowOff>
    </xdr:from>
    <xdr:to>
      <xdr:col>21</xdr:col>
      <xdr:colOff>212725</xdr:colOff>
      <xdr:row>78</xdr:row>
      <xdr:rowOff>12215</xdr:rowOff>
    </xdr:to>
    <xdr:sp macro="" textlink="">
      <xdr:nvSpPr>
        <xdr:cNvPr id="634" name="円/楕円 633"/>
        <xdr:cNvSpPr/>
      </xdr:nvSpPr>
      <xdr:spPr>
        <a:xfrm>
          <a:off x="14541500" y="1328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28742</xdr:rowOff>
    </xdr:from>
    <xdr:ext cx="534377" cy="259045"/>
    <xdr:sp macro="" textlink="">
      <xdr:nvSpPr>
        <xdr:cNvPr id="635" name="テキスト ボックス 634"/>
        <xdr:cNvSpPr txBox="1"/>
      </xdr:nvSpPr>
      <xdr:spPr>
        <a:xfrm>
          <a:off x="14325111" y="1305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66,794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91415</xdr:rowOff>
    </xdr:from>
    <xdr:to>
      <xdr:col>20</xdr:col>
      <xdr:colOff>9525</xdr:colOff>
      <xdr:row>78</xdr:row>
      <xdr:rowOff>21565</xdr:rowOff>
    </xdr:to>
    <xdr:sp macro="" textlink="">
      <xdr:nvSpPr>
        <xdr:cNvPr id="636" name="円/楕円 635"/>
        <xdr:cNvSpPr/>
      </xdr:nvSpPr>
      <xdr:spPr>
        <a:xfrm>
          <a:off x="13652500" y="132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38092</xdr:rowOff>
    </xdr:from>
    <xdr:ext cx="534377" cy="259045"/>
    <xdr:sp macro="" textlink="">
      <xdr:nvSpPr>
        <xdr:cNvPr id="637" name="テキスト ボックス 636"/>
        <xdr:cNvSpPr txBox="1"/>
      </xdr:nvSpPr>
      <xdr:spPr>
        <a:xfrm>
          <a:off x="13436111" y="1306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98744</xdr:rowOff>
    </xdr:from>
    <xdr:to>
      <xdr:col>18</xdr:col>
      <xdr:colOff>492125</xdr:colOff>
      <xdr:row>78</xdr:row>
      <xdr:rowOff>28894</xdr:rowOff>
    </xdr:to>
    <xdr:sp macro="" textlink="">
      <xdr:nvSpPr>
        <xdr:cNvPr id="638" name="円/楕円 637"/>
        <xdr:cNvSpPr/>
      </xdr:nvSpPr>
      <xdr:spPr>
        <a:xfrm>
          <a:off x="12763500" y="1330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20021</xdr:rowOff>
    </xdr:from>
    <xdr:ext cx="534377" cy="259045"/>
    <xdr:sp macro="" textlink="">
      <xdr:nvSpPr>
        <xdr:cNvPr id="639" name="テキスト ボックス 638"/>
        <xdr:cNvSpPr txBox="1"/>
      </xdr:nvSpPr>
      <xdr:spPr>
        <a:xfrm>
          <a:off x="12547111" y="1339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73650</xdr:rowOff>
    </xdr:from>
    <xdr:to>
      <xdr:col>23</xdr:col>
      <xdr:colOff>517525</xdr:colOff>
      <xdr:row>98</xdr:row>
      <xdr:rowOff>91656</xdr:rowOff>
    </xdr:to>
    <xdr:cxnSp macro="">
      <xdr:nvCxnSpPr>
        <xdr:cNvPr id="668" name="直線コネクタ 667"/>
        <xdr:cNvCxnSpPr/>
      </xdr:nvCxnSpPr>
      <xdr:spPr>
        <a:xfrm flipV="1">
          <a:off x="15481300" y="16875750"/>
          <a:ext cx="838200" cy="1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91656</xdr:rowOff>
    </xdr:from>
    <xdr:to>
      <xdr:col>22</xdr:col>
      <xdr:colOff>365125</xdr:colOff>
      <xdr:row>98</xdr:row>
      <xdr:rowOff>171414</xdr:rowOff>
    </xdr:to>
    <xdr:cxnSp macro="">
      <xdr:nvCxnSpPr>
        <xdr:cNvPr id="671" name="直線コネクタ 670"/>
        <xdr:cNvCxnSpPr/>
      </xdr:nvCxnSpPr>
      <xdr:spPr>
        <a:xfrm flipV="1">
          <a:off x="14592300" y="16893756"/>
          <a:ext cx="889000" cy="7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163592</xdr:rowOff>
    </xdr:from>
    <xdr:to>
      <xdr:col>22</xdr:col>
      <xdr:colOff>415925</xdr:colOff>
      <xdr:row>98</xdr:row>
      <xdr:rowOff>93742</xdr:rowOff>
    </xdr:to>
    <xdr:sp macro="" textlink="">
      <xdr:nvSpPr>
        <xdr:cNvPr id="672" name="フローチャート : 判断 671"/>
        <xdr:cNvSpPr/>
      </xdr:nvSpPr>
      <xdr:spPr>
        <a:xfrm>
          <a:off x="15430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110269</xdr:rowOff>
    </xdr:from>
    <xdr:ext cx="534377" cy="259045"/>
    <xdr:sp macro="" textlink="">
      <xdr:nvSpPr>
        <xdr:cNvPr id="673" name="テキスト ボックス 672"/>
        <xdr:cNvSpPr txBox="1"/>
      </xdr:nvSpPr>
      <xdr:spPr>
        <a:xfrm>
          <a:off x="15214111" y="1656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171414</xdr:rowOff>
    </xdr:from>
    <xdr:to>
      <xdr:col>21</xdr:col>
      <xdr:colOff>161925</xdr:colOff>
      <xdr:row>99</xdr:row>
      <xdr:rowOff>20698</xdr:rowOff>
    </xdr:to>
    <xdr:cxnSp macro="">
      <xdr:nvCxnSpPr>
        <xdr:cNvPr id="674" name="直線コネクタ 673"/>
        <xdr:cNvCxnSpPr/>
      </xdr:nvCxnSpPr>
      <xdr:spPr>
        <a:xfrm flipV="1">
          <a:off x="13703300" y="16973514"/>
          <a:ext cx="889000" cy="2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62429</xdr:rowOff>
    </xdr:from>
    <xdr:to>
      <xdr:col>21</xdr:col>
      <xdr:colOff>212725</xdr:colOff>
      <xdr:row>98</xdr:row>
      <xdr:rowOff>164029</xdr:rowOff>
    </xdr:to>
    <xdr:sp macro="" textlink="">
      <xdr:nvSpPr>
        <xdr:cNvPr id="675" name="フローチャート : 判断 674"/>
        <xdr:cNvSpPr/>
      </xdr:nvSpPr>
      <xdr:spPr>
        <a:xfrm>
          <a:off x="14541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9106</xdr:rowOff>
    </xdr:from>
    <xdr:ext cx="534377" cy="259045"/>
    <xdr:sp macro="" textlink="">
      <xdr:nvSpPr>
        <xdr:cNvPr id="676" name="テキスト ボックス 675"/>
        <xdr:cNvSpPr txBox="1"/>
      </xdr:nvSpPr>
      <xdr:spPr>
        <a:xfrm>
          <a:off x="14325111" y="1663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103772</xdr:rowOff>
    </xdr:from>
    <xdr:to>
      <xdr:col>19</xdr:col>
      <xdr:colOff>644525</xdr:colOff>
      <xdr:row>99</xdr:row>
      <xdr:rowOff>20698</xdr:rowOff>
    </xdr:to>
    <xdr:cxnSp macro="">
      <xdr:nvCxnSpPr>
        <xdr:cNvPr id="677" name="直線コネクタ 676"/>
        <xdr:cNvCxnSpPr/>
      </xdr:nvCxnSpPr>
      <xdr:spPr>
        <a:xfrm>
          <a:off x="12814300" y="16905872"/>
          <a:ext cx="889000" cy="8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162006</xdr:rowOff>
    </xdr:from>
    <xdr:to>
      <xdr:col>20</xdr:col>
      <xdr:colOff>9525</xdr:colOff>
      <xdr:row>98</xdr:row>
      <xdr:rowOff>92156</xdr:rowOff>
    </xdr:to>
    <xdr:sp macro="" textlink="">
      <xdr:nvSpPr>
        <xdr:cNvPr id="678" name="フローチャート : 判断 677"/>
        <xdr:cNvSpPr/>
      </xdr:nvSpPr>
      <xdr:spPr>
        <a:xfrm>
          <a:off x="13652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108683</xdr:rowOff>
    </xdr:from>
    <xdr:ext cx="534377" cy="259045"/>
    <xdr:sp macro="" textlink="">
      <xdr:nvSpPr>
        <xdr:cNvPr id="679" name="テキスト ボックス 678"/>
        <xdr:cNvSpPr txBox="1"/>
      </xdr:nvSpPr>
      <xdr:spPr>
        <a:xfrm>
          <a:off x="13436111" y="1656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114396</xdr:rowOff>
    </xdr:from>
    <xdr:to>
      <xdr:col>18</xdr:col>
      <xdr:colOff>492125</xdr:colOff>
      <xdr:row>98</xdr:row>
      <xdr:rowOff>44546</xdr:rowOff>
    </xdr:to>
    <xdr:sp macro="" textlink="">
      <xdr:nvSpPr>
        <xdr:cNvPr id="680" name="フローチャート : 判断 679"/>
        <xdr:cNvSpPr/>
      </xdr:nvSpPr>
      <xdr:spPr>
        <a:xfrm>
          <a:off x="12763500" y="1674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61073</xdr:rowOff>
    </xdr:from>
    <xdr:ext cx="534377" cy="259045"/>
    <xdr:sp macro="" textlink="">
      <xdr:nvSpPr>
        <xdr:cNvPr id="681" name="テキスト ボックス 680"/>
        <xdr:cNvSpPr txBox="1"/>
      </xdr:nvSpPr>
      <xdr:spPr>
        <a:xfrm>
          <a:off x="12547111" y="1652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22850</xdr:rowOff>
    </xdr:from>
    <xdr:to>
      <xdr:col>23</xdr:col>
      <xdr:colOff>568325</xdr:colOff>
      <xdr:row>98</xdr:row>
      <xdr:rowOff>124450</xdr:rowOff>
    </xdr:to>
    <xdr:sp macro="" textlink="">
      <xdr:nvSpPr>
        <xdr:cNvPr id="687" name="円/楕円 686"/>
        <xdr:cNvSpPr/>
      </xdr:nvSpPr>
      <xdr:spPr>
        <a:xfrm>
          <a:off x="16268700" y="168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1277</xdr:rowOff>
    </xdr:from>
    <xdr:ext cx="534377" cy="259045"/>
    <xdr:sp macro="" textlink="">
      <xdr:nvSpPr>
        <xdr:cNvPr id="688" name="積立金該当値テキスト"/>
        <xdr:cNvSpPr txBox="1"/>
      </xdr:nvSpPr>
      <xdr:spPr>
        <a:xfrm>
          <a:off x="16370300" y="1680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18,668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40856</xdr:rowOff>
    </xdr:from>
    <xdr:to>
      <xdr:col>22</xdr:col>
      <xdr:colOff>415925</xdr:colOff>
      <xdr:row>98</xdr:row>
      <xdr:rowOff>142456</xdr:rowOff>
    </xdr:to>
    <xdr:sp macro="" textlink="">
      <xdr:nvSpPr>
        <xdr:cNvPr id="689" name="円/楕円 688"/>
        <xdr:cNvSpPr/>
      </xdr:nvSpPr>
      <xdr:spPr>
        <a:xfrm>
          <a:off x="15430500" y="1684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133583</xdr:rowOff>
    </xdr:from>
    <xdr:ext cx="534377" cy="259045"/>
    <xdr:sp macro="" textlink="">
      <xdr:nvSpPr>
        <xdr:cNvPr id="690" name="テキスト ボックス 689"/>
        <xdr:cNvSpPr txBox="1"/>
      </xdr:nvSpPr>
      <xdr:spPr>
        <a:xfrm>
          <a:off x="15214111" y="1693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120614</xdr:rowOff>
    </xdr:from>
    <xdr:to>
      <xdr:col>21</xdr:col>
      <xdr:colOff>212725</xdr:colOff>
      <xdr:row>99</xdr:row>
      <xdr:rowOff>50764</xdr:rowOff>
    </xdr:to>
    <xdr:sp macro="" textlink="">
      <xdr:nvSpPr>
        <xdr:cNvPr id="691" name="円/楕円 690"/>
        <xdr:cNvSpPr/>
      </xdr:nvSpPr>
      <xdr:spPr>
        <a:xfrm>
          <a:off x="14541500" y="1692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41891</xdr:rowOff>
    </xdr:from>
    <xdr:ext cx="469744" cy="259045"/>
    <xdr:sp macro="" textlink="">
      <xdr:nvSpPr>
        <xdr:cNvPr id="692" name="テキスト ボックス 691"/>
        <xdr:cNvSpPr txBox="1"/>
      </xdr:nvSpPr>
      <xdr:spPr>
        <a:xfrm>
          <a:off x="14357427" y="1701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141348</xdr:rowOff>
    </xdr:from>
    <xdr:to>
      <xdr:col>20</xdr:col>
      <xdr:colOff>9525</xdr:colOff>
      <xdr:row>99</xdr:row>
      <xdr:rowOff>71498</xdr:rowOff>
    </xdr:to>
    <xdr:sp macro="" textlink="">
      <xdr:nvSpPr>
        <xdr:cNvPr id="693" name="円/楕円 692"/>
        <xdr:cNvSpPr/>
      </xdr:nvSpPr>
      <xdr:spPr>
        <a:xfrm>
          <a:off x="13652500" y="1694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62625</xdr:rowOff>
    </xdr:from>
    <xdr:ext cx="469744" cy="259045"/>
    <xdr:sp macro="" textlink="">
      <xdr:nvSpPr>
        <xdr:cNvPr id="694" name="テキスト ボックス 693"/>
        <xdr:cNvSpPr txBox="1"/>
      </xdr:nvSpPr>
      <xdr:spPr>
        <a:xfrm>
          <a:off x="13468427" y="1703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52972</xdr:rowOff>
    </xdr:from>
    <xdr:to>
      <xdr:col>18</xdr:col>
      <xdr:colOff>492125</xdr:colOff>
      <xdr:row>98</xdr:row>
      <xdr:rowOff>154572</xdr:rowOff>
    </xdr:to>
    <xdr:sp macro="" textlink="">
      <xdr:nvSpPr>
        <xdr:cNvPr id="695" name="円/楕円 694"/>
        <xdr:cNvSpPr/>
      </xdr:nvSpPr>
      <xdr:spPr>
        <a:xfrm>
          <a:off x="12763500" y="168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145699</xdr:rowOff>
    </xdr:from>
    <xdr:ext cx="534377" cy="259045"/>
    <xdr:sp macro="" textlink="">
      <xdr:nvSpPr>
        <xdr:cNvPr id="696" name="テキスト ボックス 695"/>
        <xdr:cNvSpPr txBox="1"/>
      </xdr:nvSpPr>
      <xdr:spPr>
        <a:xfrm>
          <a:off x="12547111" y="1694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5" name="直線コネクタ 72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8" name="直線コネクタ 72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111131</xdr:rowOff>
    </xdr:from>
    <xdr:to>
      <xdr:col>31</xdr:col>
      <xdr:colOff>85725</xdr:colOff>
      <xdr:row>39</xdr:row>
      <xdr:rowOff>41281</xdr:rowOff>
    </xdr:to>
    <xdr:sp macro="" textlink="">
      <xdr:nvSpPr>
        <xdr:cNvPr id="729" name="フローチャート : 判断 728"/>
        <xdr:cNvSpPr/>
      </xdr:nvSpPr>
      <xdr:spPr>
        <a:xfrm>
          <a:off x="21272500" y="662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57808</xdr:rowOff>
    </xdr:from>
    <xdr:ext cx="469744" cy="259045"/>
    <xdr:sp macro="" textlink="">
      <xdr:nvSpPr>
        <xdr:cNvPr id="730" name="テキスト ボックス 729"/>
        <xdr:cNvSpPr txBox="1"/>
      </xdr:nvSpPr>
      <xdr:spPr>
        <a:xfrm>
          <a:off x="21088427" y="640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1" name="直線コネクタ 73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111855</xdr:rowOff>
    </xdr:from>
    <xdr:to>
      <xdr:col>29</xdr:col>
      <xdr:colOff>568325</xdr:colOff>
      <xdr:row>39</xdr:row>
      <xdr:rowOff>42005</xdr:rowOff>
    </xdr:to>
    <xdr:sp macro="" textlink="">
      <xdr:nvSpPr>
        <xdr:cNvPr id="732" name="フローチャート : 判断 731"/>
        <xdr:cNvSpPr/>
      </xdr:nvSpPr>
      <xdr:spPr>
        <a:xfrm>
          <a:off x="20383500" y="66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58532</xdr:rowOff>
    </xdr:from>
    <xdr:ext cx="469744" cy="259045"/>
    <xdr:sp macro="" textlink="">
      <xdr:nvSpPr>
        <xdr:cNvPr id="733" name="テキスト ボックス 732"/>
        <xdr:cNvSpPr txBox="1"/>
      </xdr:nvSpPr>
      <xdr:spPr>
        <a:xfrm>
          <a:off x="20199427" y="640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4" name="直線コネクタ 73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122752</xdr:rowOff>
    </xdr:from>
    <xdr:to>
      <xdr:col>28</xdr:col>
      <xdr:colOff>365125</xdr:colOff>
      <xdr:row>39</xdr:row>
      <xdr:rowOff>52902</xdr:rowOff>
    </xdr:to>
    <xdr:sp macro="" textlink="">
      <xdr:nvSpPr>
        <xdr:cNvPr id="735" name="フローチャート : 判断 734"/>
        <xdr:cNvSpPr/>
      </xdr:nvSpPr>
      <xdr:spPr>
        <a:xfrm>
          <a:off x="19494500" y="663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69429</xdr:rowOff>
    </xdr:from>
    <xdr:ext cx="469744" cy="259045"/>
    <xdr:sp macro="" textlink="">
      <xdr:nvSpPr>
        <xdr:cNvPr id="736" name="テキスト ボックス 735"/>
        <xdr:cNvSpPr txBox="1"/>
      </xdr:nvSpPr>
      <xdr:spPr>
        <a:xfrm>
          <a:off x="19310427" y="641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129115</xdr:rowOff>
    </xdr:from>
    <xdr:to>
      <xdr:col>27</xdr:col>
      <xdr:colOff>161925</xdr:colOff>
      <xdr:row>39</xdr:row>
      <xdr:rowOff>59265</xdr:rowOff>
    </xdr:to>
    <xdr:sp macro="" textlink="">
      <xdr:nvSpPr>
        <xdr:cNvPr id="737" name="フローチャート : 判断 736"/>
        <xdr:cNvSpPr/>
      </xdr:nvSpPr>
      <xdr:spPr>
        <a:xfrm>
          <a:off x="18605500" y="664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75792</xdr:rowOff>
    </xdr:from>
    <xdr:ext cx="469744" cy="259045"/>
    <xdr:sp macro="" textlink="">
      <xdr:nvSpPr>
        <xdr:cNvPr id="738" name="テキスト ボックス 737"/>
        <xdr:cNvSpPr txBox="1"/>
      </xdr:nvSpPr>
      <xdr:spPr>
        <a:xfrm>
          <a:off x="18421427" y="641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2" name="円/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3" name="テキスト ボックス 75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151163</xdr:rowOff>
    </xdr:from>
    <xdr:to>
      <xdr:col>32</xdr:col>
      <xdr:colOff>187325</xdr:colOff>
      <xdr:row>58</xdr:row>
      <xdr:rowOff>152665</xdr:rowOff>
    </xdr:to>
    <xdr:cxnSp macro="">
      <xdr:nvCxnSpPr>
        <xdr:cNvPr id="784" name="直線コネクタ 783"/>
        <xdr:cNvCxnSpPr/>
      </xdr:nvCxnSpPr>
      <xdr:spPr>
        <a:xfrm flipV="1">
          <a:off x="21323300" y="10095263"/>
          <a:ext cx="8382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152665</xdr:rowOff>
    </xdr:from>
    <xdr:to>
      <xdr:col>31</xdr:col>
      <xdr:colOff>34925</xdr:colOff>
      <xdr:row>58</xdr:row>
      <xdr:rowOff>154135</xdr:rowOff>
    </xdr:to>
    <xdr:cxnSp macro="">
      <xdr:nvCxnSpPr>
        <xdr:cNvPr id="787" name="直線コネクタ 786"/>
        <xdr:cNvCxnSpPr/>
      </xdr:nvCxnSpPr>
      <xdr:spPr>
        <a:xfrm flipV="1">
          <a:off x="20434300" y="10096765"/>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72017</xdr:rowOff>
    </xdr:from>
    <xdr:to>
      <xdr:col>31</xdr:col>
      <xdr:colOff>85725</xdr:colOff>
      <xdr:row>59</xdr:row>
      <xdr:rowOff>2167</xdr:rowOff>
    </xdr:to>
    <xdr:sp macro="" textlink="">
      <xdr:nvSpPr>
        <xdr:cNvPr id="788" name="フローチャート : 判断 787"/>
        <xdr:cNvSpPr/>
      </xdr:nvSpPr>
      <xdr:spPr>
        <a:xfrm>
          <a:off x="21272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18694</xdr:rowOff>
    </xdr:from>
    <xdr:ext cx="469744" cy="259045"/>
    <xdr:sp macro="" textlink="">
      <xdr:nvSpPr>
        <xdr:cNvPr id="789" name="テキスト ボックス 788"/>
        <xdr:cNvSpPr txBox="1"/>
      </xdr:nvSpPr>
      <xdr:spPr>
        <a:xfrm>
          <a:off x="21088427" y="979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154135</xdr:rowOff>
    </xdr:from>
    <xdr:to>
      <xdr:col>29</xdr:col>
      <xdr:colOff>517525</xdr:colOff>
      <xdr:row>58</xdr:row>
      <xdr:rowOff>155670</xdr:rowOff>
    </xdr:to>
    <xdr:cxnSp macro="">
      <xdr:nvCxnSpPr>
        <xdr:cNvPr id="790" name="直線コネクタ 789"/>
        <xdr:cNvCxnSpPr/>
      </xdr:nvCxnSpPr>
      <xdr:spPr>
        <a:xfrm flipV="1">
          <a:off x="19545300" y="10098235"/>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37661</xdr:rowOff>
    </xdr:from>
    <xdr:to>
      <xdr:col>29</xdr:col>
      <xdr:colOff>568325</xdr:colOff>
      <xdr:row>58</xdr:row>
      <xdr:rowOff>139261</xdr:rowOff>
    </xdr:to>
    <xdr:sp macro="" textlink="">
      <xdr:nvSpPr>
        <xdr:cNvPr id="791" name="フローチャート : 判断 790"/>
        <xdr:cNvSpPr/>
      </xdr:nvSpPr>
      <xdr:spPr>
        <a:xfrm>
          <a:off x="20383500" y="998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155788</xdr:rowOff>
    </xdr:from>
    <xdr:ext cx="469744" cy="259045"/>
    <xdr:sp macro="" textlink="">
      <xdr:nvSpPr>
        <xdr:cNvPr id="792" name="テキスト ボックス 791"/>
        <xdr:cNvSpPr txBox="1"/>
      </xdr:nvSpPr>
      <xdr:spPr>
        <a:xfrm>
          <a:off x="20199427" y="975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155670</xdr:rowOff>
    </xdr:from>
    <xdr:to>
      <xdr:col>28</xdr:col>
      <xdr:colOff>314325</xdr:colOff>
      <xdr:row>58</xdr:row>
      <xdr:rowOff>156780</xdr:rowOff>
    </xdr:to>
    <xdr:cxnSp macro="">
      <xdr:nvCxnSpPr>
        <xdr:cNvPr id="793" name="直線コネクタ 792"/>
        <xdr:cNvCxnSpPr/>
      </xdr:nvCxnSpPr>
      <xdr:spPr>
        <a:xfrm flipV="1">
          <a:off x="18656300" y="10099770"/>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23781</xdr:rowOff>
    </xdr:from>
    <xdr:to>
      <xdr:col>28</xdr:col>
      <xdr:colOff>365125</xdr:colOff>
      <xdr:row>58</xdr:row>
      <xdr:rowOff>125381</xdr:rowOff>
    </xdr:to>
    <xdr:sp macro="" textlink="">
      <xdr:nvSpPr>
        <xdr:cNvPr id="794" name="フローチャート : 判断 793"/>
        <xdr:cNvSpPr/>
      </xdr:nvSpPr>
      <xdr:spPr>
        <a:xfrm>
          <a:off x="19494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141908</xdr:rowOff>
    </xdr:from>
    <xdr:ext cx="469744" cy="259045"/>
    <xdr:sp macro="" textlink="">
      <xdr:nvSpPr>
        <xdr:cNvPr id="795" name="テキスト ボックス 794"/>
        <xdr:cNvSpPr txBox="1"/>
      </xdr:nvSpPr>
      <xdr:spPr>
        <a:xfrm>
          <a:off x="19310427" y="974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23847</xdr:rowOff>
    </xdr:from>
    <xdr:to>
      <xdr:col>27</xdr:col>
      <xdr:colOff>161925</xdr:colOff>
      <xdr:row>58</xdr:row>
      <xdr:rowOff>125447</xdr:rowOff>
    </xdr:to>
    <xdr:sp macro="" textlink="">
      <xdr:nvSpPr>
        <xdr:cNvPr id="796" name="フローチャート : 判断 795"/>
        <xdr:cNvSpPr/>
      </xdr:nvSpPr>
      <xdr:spPr>
        <a:xfrm>
          <a:off x="18605500" y="996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141974</xdr:rowOff>
    </xdr:from>
    <xdr:ext cx="469744" cy="259045"/>
    <xdr:sp macro="" textlink="">
      <xdr:nvSpPr>
        <xdr:cNvPr id="797" name="テキスト ボックス 796"/>
        <xdr:cNvSpPr txBox="1"/>
      </xdr:nvSpPr>
      <xdr:spPr>
        <a:xfrm>
          <a:off x="18421427" y="974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100363</xdr:rowOff>
    </xdr:from>
    <xdr:to>
      <xdr:col>32</xdr:col>
      <xdr:colOff>238125</xdr:colOff>
      <xdr:row>59</xdr:row>
      <xdr:rowOff>30513</xdr:rowOff>
    </xdr:to>
    <xdr:sp macro="" textlink="">
      <xdr:nvSpPr>
        <xdr:cNvPr id="803" name="円/楕円 802"/>
        <xdr:cNvSpPr/>
      </xdr:nvSpPr>
      <xdr:spPr>
        <a:xfrm>
          <a:off x="22110700" y="100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15290</xdr:rowOff>
    </xdr:from>
    <xdr:ext cx="469744" cy="259045"/>
    <xdr:sp macro="" textlink="">
      <xdr:nvSpPr>
        <xdr:cNvPr id="804" name="貸付金該当値テキスト"/>
        <xdr:cNvSpPr txBox="1"/>
      </xdr:nvSpPr>
      <xdr:spPr>
        <a:xfrm>
          <a:off x="22212300" y="995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101865</xdr:rowOff>
    </xdr:from>
    <xdr:to>
      <xdr:col>31</xdr:col>
      <xdr:colOff>85725</xdr:colOff>
      <xdr:row>59</xdr:row>
      <xdr:rowOff>32015</xdr:rowOff>
    </xdr:to>
    <xdr:sp macro="" textlink="">
      <xdr:nvSpPr>
        <xdr:cNvPr id="805" name="円/楕円 804"/>
        <xdr:cNvSpPr/>
      </xdr:nvSpPr>
      <xdr:spPr>
        <a:xfrm>
          <a:off x="21272500" y="1004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23142</xdr:rowOff>
    </xdr:from>
    <xdr:ext cx="469744" cy="259045"/>
    <xdr:sp macro="" textlink="">
      <xdr:nvSpPr>
        <xdr:cNvPr id="806" name="テキスト ボックス 805"/>
        <xdr:cNvSpPr txBox="1"/>
      </xdr:nvSpPr>
      <xdr:spPr>
        <a:xfrm>
          <a:off x="21088427" y="1013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103335</xdr:rowOff>
    </xdr:from>
    <xdr:to>
      <xdr:col>29</xdr:col>
      <xdr:colOff>568325</xdr:colOff>
      <xdr:row>59</xdr:row>
      <xdr:rowOff>33485</xdr:rowOff>
    </xdr:to>
    <xdr:sp macro="" textlink="">
      <xdr:nvSpPr>
        <xdr:cNvPr id="807" name="円/楕円 806"/>
        <xdr:cNvSpPr/>
      </xdr:nvSpPr>
      <xdr:spPr>
        <a:xfrm>
          <a:off x="20383500" y="1004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24612</xdr:rowOff>
    </xdr:from>
    <xdr:ext cx="469744" cy="259045"/>
    <xdr:sp macro="" textlink="">
      <xdr:nvSpPr>
        <xdr:cNvPr id="808" name="テキスト ボックス 807"/>
        <xdr:cNvSpPr txBox="1"/>
      </xdr:nvSpPr>
      <xdr:spPr>
        <a:xfrm>
          <a:off x="20199427" y="1014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104870</xdr:rowOff>
    </xdr:from>
    <xdr:to>
      <xdr:col>28</xdr:col>
      <xdr:colOff>365125</xdr:colOff>
      <xdr:row>59</xdr:row>
      <xdr:rowOff>35020</xdr:rowOff>
    </xdr:to>
    <xdr:sp macro="" textlink="">
      <xdr:nvSpPr>
        <xdr:cNvPr id="809" name="円/楕円 808"/>
        <xdr:cNvSpPr/>
      </xdr:nvSpPr>
      <xdr:spPr>
        <a:xfrm>
          <a:off x="19494500" y="100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26147</xdr:rowOff>
    </xdr:from>
    <xdr:ext cx="469744" cy="259045"/>
    <xdr:sp macro="" textlink="">
      <xdr:nvSpPr>
        <xdr:cNvPr id="810" name="テキスト ボックス 809"/>
        <xdr:cNvSpPr txBox="1"/>
      </xdr:nvSpPr>
      <xdr:spPr>
        <a:xfrm>
          <a:off x="19310427" y="1014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105980</xdr:rowOff>
    </xdr:from>
    <xdr:to>
      <xdr:col>27</xdr:col>
      <xdr:colOff>161925</xdr:colOff>
      <xdr:row>59</xdr:row>
      <xdr:rowOff>36130</xdr:rowOff>
    </xdr:to>
    <xdr:sp macro="" textlink="">
      <xdr:nvSpPr>
        <xdr:cNvPr id="811" name="円/楕円 810"/>
        <xdr:cNvSpPr/>
      </xdr:nvSpPr>
      <xdr:spPr>
        <a:xfrm>
          <a:off x="18605500" y="1005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27257</xdr:rowOff>
    </xdr:from>
    <xdr:ext cx="469744" cy="259045"/>
    <xdr:sp macro="" textlink="">
      <xdr:nvSpPr>
        <xdr:cNvPr id="812" name="テキスト ボックス 811"/>
        <xdr:cNvSpPr txBox="1"/>
      </xdr:nvSpPr>
      <xdr:spPr>
        <a:xfrm>
          <a:off x="18421427" y="101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164553</xdr:rowOff>
    </xdr:from>
    <xdr:to>
      <xdr:col>32</xdr:col>
      <xdr:colOff>187325</xdr:colOff>
      <xdr:row>76</xdr:row>
      <xdr:rowOff>10573</xdr:rowOff>
    </xdr:to>
    <xdr:cxnSp macro="">
      <xdr:nvCxnSpPr>
        <xdr:cNvPr id="844" name="直線コネクタ 843"/>
        <xdr:cNvCxnSpPr/>
      </xdr:nvCxnSpPr>
      <xdr:spPr>
        <a:xfrm flipV="1">
          <a:off x="21323300" y="13023303"/>
          <a:ext cx="838200" cy="1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10573</xdr:rowOff>
    </xdr:from>
    <xdr:to>
      <xdr:col>31</xdr:col>
      <xdr:colOff>34925</xdr:colOff>
      <xdr:row>76</xdr:row>
      <xdr:rowOff>55477</xdr:rowOff>
    </xdr:to>
    <xdr:cxnSp macro="">
      <xdr:nvCxnSpPr>
        <xdr:cNvPr id="847" name="直線コネクタ 846"/>
        <xdr:cNvCxnSpPr/>
      </xdr:nvCxnSpPr>
      <xdr:spPr>
        <a:xfrm flipV="1">
          <a:off x="20434300" y="13040773"/>
          <a:ext cx="889000" cy="4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73714</xdr:rowOff>
    </xdr:from>
    <xdr:to>
      <xdr:col>31</xdr:col>
      <xdr:colOff>85725</xdr:colOff>
      <xdr:row>76</xdr:row>
      <xdr:rowOff>3863</xdr:rowOff>
    </xdr:to>
    <xdr:sp macro="" textlink="">
      <xdr:nvSpPr>
        <xdr:cNvPr id="848" name="フローチャート : 判断 847"/>
        <xdr:cNvSpPr/>
      </xdr:nvSpPr>
      <xdr:spPr>
        <a:xfrm>
          <a:off x="21272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20391</xdr:rowOff>
    </xdr:from>
    <xdr:ext cx="534377" cy="259045"/>
    <xdr:sp macro="" textlink="">
      <xdr:nvSpPr>
        <xdr:cNvPr id="849" name="テキスト ボックス 848"/>
        <xdr:cNvSpPr txBox="1"/>
      </xdr:nvSpPr>
      <xdr:spPr>
        <a:xfrm>
          <a:off x="21056111" y="127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55477</xdr:rowOff>
    </xdr:from>
    <xdr:to>
      <xdr:col>29</xdr:col>
      <xdr:colOff>517525</xdr:colOff>
      <xdr:row>76</xdr:row>
      <xdr:rowOff>94928</xdr:rowOff>
    </xdr:to>
    <xdr:cxnSp macro="">
      <xdr:nvCxnSpPr>
        <xdr:cNvPr id="850" name="直線コネクタ 849"/>
        <xdr:cNvCxnSpPr/>
      </xdr:nvCxnSpPr>
      <xdr:spPr>
        <a:xfrm flipV="1">
          <a:off x="19545300" y="13085677"/>
          <a:ext cx="889000" cy="3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165694</xdr:rowOff>
    </xdr:from>
    <xdr:to>
      <xdr:col>29</xdr:col>
      <xdr:colOff>568325</xdr:colOff>
      <xdr:row>76</xdr:row>
      <xdr:rowOff>95844</xdr:rowOff>
    </xdr:to>
    <xdr:sp macro="" textlink="">
      <xdr:nvSpPr>
        <xdr:cNvPr id="851" name="フローチャート : 判断 850"/>
        <xdr:cNvSpPr/>
      </xdr:nvSpPr>
      <xdr:spPr>
        <a:xfrm>
          <a:off x="20383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112370</xdr:rowOff>
    </xdr:from>
    <xdr:ext cx="534377" cy="259045"/>
    <xdr:sp macro="" textlink="">
      <xdr:nvSpPr>
        <xdr:cNvPr id="852" name="テキスト ボックス 851"/>
        <xdr:cNvSpPr txBox="1"/>
      </xdr:nvSpPr>
      <xdr:spPr>
        <a:xfrm>
          <a:off x="20167111" y="1279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84477</xdr:rowOff>
    </xdr:from>
    <xdr:to>
      <xdr:col>28</xdr:col>
      <xdr:colOff>314325</xdr:colOff>
      <xdr:row>76</xdr:row>
      <xdr:rowOff>94928</xdr:rowOff>
    </xdr:to>
    <xdr:cxnSp macro="">
      <xdr:nvCxnSpPr>
        <xdr:cNvPr id="853" name="直線コネクタ 852"/>
        <xdr:cNvCxnSpPr/>
      </xdr:nvCxnSpPr>
      <xdr:spPr>
        <a:xfrm>
          <a:off x="18656300" y="13114677"/>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16058</xdr:rowOff>
    </xdr:from>
    <xdr:to>
      <xdr:col>28</xdr:col>
      <xdr:colOff>365125</xdr:colOff>
      <xdr:row>76</xdr:row>
      <xdr:rowOff>117658</xdr:rowOff>
    </xdr:to>
    <xdr:sp macro="" textlink="">
      <xdr:nvSpPr>
        <xdr:cNvPr id="854" name="フローチャート : 判断 853"/>
        <xdr:cNvSpPr/>
      </xdr:nvSpPr>
      <xdr:spPr>
        <a:xfrm>
          <a:off x="19494500" y="130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134185</xdr:rowOff>
    </xdr:from>
    <xdr:ext cx="534377" cy="259045"/>
    <xdr:sp macro="" textlink="">
      <xdr:nvSpPr>
        <xdr:cNvPr id="855" name="テキスト ボックス 854"/>
        <xdr:cNvSpPr txBox="1"/>
      </xdr:nvSpPr>
      <xdr:spPr>
        <a:xfrm>
          <a:off x="19278111" y="128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34917</xdr:rowOff>
    </xdr:from>
    <xdr:to>
      <xdr:col>27</xdr:col>
      <xdr:colOff>161925</xdr:colOff>
      <xdr:row>76</xdr:row>
      <xdr:rowOff>136517</xdr:rowOff>
    </xdr:to>
    <xdr:sp macro="" textlink="">
      <xdr:nvSpPr>
        <xdr:cNvPr id="856" name="フローチャート : 判断 855"/>
        <xdr:cNvSpPr/>
      </xdr:nvSpPr>
      <xdr:spPr>
        <a:xfrm>
          <a:off x="18605500" y="13065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127644</xdr:rowOff>
    </xdr:from>
    <xdr:ext cx="534377" cy="259045"/>
    <xdr:sp macro="" textlink="">
      <xdr:nvSpPr>
        <xdr:cNvPr id="857" name="テキスト ボックス 856"/>
        <xdr:cNvSpPr txBox="1"/>
      </xdr:nvSpPr>
      <xdr:spPr>
        <a:xfrm>
          <a:off x="18389111" y="1315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113752</xdr:rowOff>
    </xdr:from>
    <xdr:to>
      <xdr:col>32</xdr:col>
      <xdr:colOff>238125</xdr:colOff>
      <xdr:row>76</xdr:row>
      <xdr:rowOff>43901</xdr:rowOff>
    </xdr:to>
    <xdr:sp macro="" textlink="">
      <xdr:nvSpPr>
        <xdr:cNvPr id="863" name="円/楕円 862"/>
        <xdr:cNvSpPr/>
      </xdr:nvSpPr>
      <xdr:spPr>
        <a:xfrm>
          <a:off x="22110700" y="129725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92179</xdr:rowOff>
    </xdr:from>
    <xdr:ext cx="534377" cy="259045"/>
    <xdr:sp macro="" textlink="">
      <xdr:nvSpPr>
        <xdr:cNvPr id="864" name="繰出金該当値テキスト"/>
        <xdr:cNvSpPr txBox="1"/>
      </xdr:nvSpPr>
      <xdr:spPr>
        <a:xfrm>
          <a:off x="22212300" y="1295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57,978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131224</xdr:rowOff>
    </xdr:from>
    <xdr:to>
      <xdr:col>31</xdr:col>
      <xdr:colOff>85725</xdr:colOff>
      <xdr:row>76</xdr:row>
      <xdr:rowOff>61373</xdr:rowOff>
    </xdr:to>
    <xdr:sp macro="" textlink="">
      <xdr:nvSpPr>
        <xdr:cNvPr id="865" name="円/楕円 864"/>
        <xdr:cNvSpPr/>
      </xdr:nvSpPr>
      <xdr:spPr>
        <a:xfrm>
          <a:off x="21272500" y="129899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52500</xdr:rowOff>
    </xdr:from>
    <xdr:ext cx="534377" cy="259045"/>
    <xdr:sp macro="" textlink="">
      <xdr:nvSpPr>
        <xdr:cNvPr id="866" name="テキスト ボックス 865"/>
        <xdr:cNvSpPr txBox="1"/>
      </xdr:nvSpPr>
      <xdr:spPr>
        <a:xfrm>
          <a:off x="21056111" y="1308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56,908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4677</xdr:rowOff>
    </xdr:from>
    <xdr:to>
      <xdr:col>29</xdr:col>
      <xdr:colOff>568325</xdr:colOff>
      <xdr:row>76</xdr:row>
      <xdr:rowOff>106277</xdr:rowOff>
    </xdr:to>
    <xdr:sp macro="" textlink="">
      <xdr:nvSpPr>
        <xdr:cNvPr id="867" name="円/楕円 866"/>
        <xdr:cNvSpPr/>
      </xdr:nvSpPr>
      <xdr:spPr>
        <a:xfrm>
          <a:off x="20383500" y="1303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97404</xdr:rowOff>
    </xdr:from>
    <xdr:ext cx="534377" cy="259045"/>
    <xdr:sp macro="" textlink="">
      <xdr:nvSpPr>
        <xdr:cNvPr id="868" name="テキスト ボックス 867"/>
        <xdr:cNvSpPr txBox="1"/>
      </xdr:nvSpPr>
      <xdr:spPr>
        <a:xfrm>
          <a:off x="20167111" y="1312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54,158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44128</xdr:rowOff>
    </xdr:from>
    <xdr:to>
      <xdr:col>28</xdr:col>
      <xdr:colOff>365125</xdr:colOff>
      <xdr:row>76</xdr:row>
      <xdr:rowOff>145728</xdr:rowOff>
    </xdr:to>
    <xdr:sp macro="" textlink="">
      <xdr:nvSpPr>
        <xdr:cNvPr id="869" name="円/楕円 868"/>
        <xdr:cNvSpPr/>
      </xdr:nvSpPr>
      <xdr:spPr>
        <a:xfrm>
          <a:off x="19494500" y="130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136855</xdr:rowOff>
    </xdr:from>
    <xdr:ext cx="534377" cy="259045"/>
    <xdr:sp macro="" textlink="">
      <xdr:nvSpPr>
        <xdr:cNvPr id="870" name="テキスト ボックス 869"/>
        <xdr:cNvSpPr txBox="1"/>
      </xdr:nvSpPr>
      <xdr:spPr>
        <a:xfrm>
          <a:off x="19278111" y="1316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33677</xdr:rowOff>
    </xdr:from>
    <xdr:to>
      <xdr:col>27</xdr:col>
      <xdr:colOff>161925</xdr:colOff>
      <xdr:row>76</xdr:row>
      <xdr:rowOff>135277</xdr:rowOff>
    </xdr:to>
    <xdr:sp macro="" textlink="">
      <xdr:nvSpPr>
        <xdr:cNvPr id="871" name="円/楕円 870"/>
        <xdr:cNvSpPr/>
      </xdr:nvSpPr>
      <xdr:spPr>
        <a:xfrm>
          <a:off x="18605500" y="130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151804</xdr:rowOff>
    </xdr:from>
    <xdr:ext cx="534377" cy="259045"/>
    <xdr:sp macro="" textlink="">
      <xdr:nvSpPr>
        <xdr:cNvPr id="872" name="テキスト ボックス 871"/>
        <xdr:cNvSpPr txBox="1"/>
      </xdr:nvSpPr>
      <xdr:spPr>
        <a:xfrm>
          <a:off x="18389111" y="1283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52,382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5" name="フローチャート : 判断 904"/>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6" name="テキスト ボックス 905"/>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8" name="フローチャート : 判断 907"/>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11" name="フローチャート : 判断 910"/>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フローチャート : 判断 912"/>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23" name="テキスト ボックス 922"/>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5" name="テキスト ボックス 924"/>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7" name="テキスト ボックス 926"/>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29" name="テキスト ボックス 928"/>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歳出決算総額は、</a:t>
          </a:r>
          <a:r>
            <a:rPr kumimoji="1" lang="ja-JP" altLang="en-US" sz="800" b="1" i="0" u="none" strike="noStrike" kern="0" cap="none" spc="0" normalizeH="0" baseline="0" noProof="0">
              <a:ln>
                <a:noFill/>
              </a:ln>
              <a:solidFill>
                <a:srgbClr val="FF0000"/>
              </a:solidFill>
              <a:effectLst/>
              <a:uLnTx/>
              <a:uFillTx/>
              <a:latin typeface="ＭＳ Ｐゴシック"/>
              <a:ea typeface="+mn-ea"/>
              <a:cs typeface="+mn-cs"/>
            </a:rPr>
            <a:t>住民（</a:t>
          </a:r>
          <a:r>
            <a:rPr kumimoji="1" lang="en-US" altLang="ja-JP" sz="800" b="1" i="0" u="none" strike="noStrike" kern="0" cap="none" spc="0" normalizeH="0" baseline="0" noProof="0">
              <a:ln>
                <a:noFill/>
              </a:ln>
              <a:solidFill>
                <a:srgbClr val="FF0000"/>
              </a:solidFill>
              <a:effectLst/>
              <a:uLnTx/>
              <a:uFillTx/>
              <a:latin typeface="ＭＳ Ｐゴシック"/>
              <a:ea typeface="+mn-ea"/>
              <a:cs typeface="+mn-cs"/>
            </a:rPr>
            <a:t>H29.1.1</a:t>
          </a:r>
          <a:r>
            <a:rPr kumimoji="1" lang="ja-JP" altLang="en-US" sz="800" b="1" i="0" u="none" strike="noStrike" kern="0" cap="none" spc="0" normalizeH="0" baseline="0" noProof="0">
              <a:ln>
                <a:noFill/>
              </a:ln>
              <a:solidFill>
                <a:srgbClr val="FF0000"/>
              </a:solidFill>
              <a:effectLst/>
              <a:uLnTx/>
              <a:uFillTx/>
              <a:latin typeface="ＭＳ Ｐゴシック"/>
              <a:ea typeface="+mn-ea"/>
              <a:cs typeface="+mn-cs"/>
            </a:rPr>
            <a:t>現在）一人当たり</a:t>
          </a:r>
          <a:r>
            <a:rPr kumimoji="1" lang="en-US" altLang="ja-JP" sz="800" b="1" i="0" u="none" strike="noStrike" kern="0" cap="none" spc="0" normalizeH="0" baseline="0" noProof="0">
              <a:ln>
                <a:noFill/>
              </a:ln>
              <a:solidFill>
                <a:srgbClr val="FF0000"/>
              </a:solidFill>
              <a:effectLst/>
              <a:uLnTx/>
              <a:uFillTx/>
              <a:latin typeface="ＭＳ Ｐゴシック"/>
              <a:ea typeface="+mn-ea"/>
              <a:cs typeface="+mn-cs"/>
            </a:rPr>
            <a:t>532,537</a:t>
          </a:r>
          <a:r>
            <a:rPr kumimoji="1" lang="ja-JP" altLang="en-US" sz="800" b="1" i="0" u="none" strike="noStrike" kern="0" cap="none" spc="0" normalizeH="0" baseline="0" noProof="0">
              <a:ln>
                <a:noFill/>
              </a:ln>
              <a:solidFill>
                <a:srgbClr val="FF0000"/>
              </a:solidFill>
              <a:effectLst/>
              <a:uLnTx/>
              <a:uFillTx/>
              <a:latin typeface="ＭＳ Ｐゴシック"/>
              <a:ea typeface="+mn-ea"/>
              <a:cs typeface="+mn-cs"/>
            </a:rPr>
            <a:t>円となっている。</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主な構成項目を見ると、人件費では、類似団体平均値を下回る</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72,160</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円であり、前年度から</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3,183</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円増加した。人件費は、職員給で職員構成が変わったことによりよる減、退職者の減による退職手当負担金の減が主な要因として挙げられる。補助費では、類似団体平均を上回る</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68,633</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円で前年度から</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47,425</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円と大幅に減少した。前年度の特殊要因であった雪害による倒壊ハウスの再建事業終了に伴う減が大きく影響し、また、甲府・峡東クリーンセンター試運転に伴う一部事務組合への負担金の減もあり大幅な減少となった。物件費では、類似団体平均値を上回る</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92,345</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円で、前年度から</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1,721</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円増加した。甲府・峡東クリーンセンター試運転に伴う可燃ごみ処理業務委託料の減はあったものの、情報セキュリティ強靭化事業の増、学校施設整備計画策定事業の増、救護施設鈴宮寮の指定管理者制度導入に伴う指定管理料の増などが要因として挙げられる。今後において、類似団体平均値に近づく数値となるよう事務経費の見直しによる縮減を図り、行政事務費全体の縮減に努めていく。扶助費では、類似団体平均値を下回る</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87,518</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円で前年度から</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4,114</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円増加した。救護施設鈴宮寮の指定管理者制度導入に伴う入寮者措置費の減などがあったものの、臨時福祉給付金の増、私立保育園運営費、障害児通所給付費の増などが要因として挙げられる。全国的に高齢者人口の増加等による扶助費の自然増が見込まれるなか、今後も増加は避けられないが、概ね類似団体平均で推移すると考えられる。普通建設事業では、類似団体平均値を下回る</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63,774</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円で前年度から</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9,217</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円減少している。市道等整備である社会資本整備事業の事業費増、塩山南小学校大規模改修事業の増など増要因もあったが、前年度実施した小中学校非構造部耐震事業、民間保育所建設事業補助金、近代産業遺産整備事業などの大型普通建設事業の終了が主な要因として挙げられる。普通建設事業は、平成</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年度をピークに減少傾向にあり、今後も建設事業の実施にあたっては、緊急性、必要性を充分に検討した事業実施に努めていく。なお、建設事業の新規及び更新整備については、新規及び更新整備とも類似団体平均値より下回っており、新たな施設の建設ではなく、既存施設の改修を主に事業を実施していることから、新規の方が類似団体平均を大きく下回る結果となり、今後も同様の傾向で推移すると考えられる。公債費では、類似団体平均値を下回る</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65,865</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円で前年度から</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1,900</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円増加した。緊急防災・減災害事業債等の元金償還額の増が主な要因として挙げられる。今後は、新市まちづくり計画に基づき実施してきた各事業の充当財源である合併特例事業債の償還が更に本格化していくことで増加見込まれるため、公債費の償還のピークを考慮する中で、引き続き、建設事業の選択実施を継続し、公債費負担の適正化に努める。維持補修費では、類似団体平均値を大きく下回る</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1,947</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で、前年度から</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187</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円減少した。今後は、施設の老朽化に伴う維持修繕費の増加が見込まれるため、公共施設等総合管理計画の方針に沿った施設別の個別計画を策定していく中で、公共施設の現状を把握し、より効果的な措置を施し、施設の長寿命化等を図っていく。繰出金では、類似団体平均を下回る</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57,978</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円で前年度から</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1,070</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円増加した。国保会計、後期会計への繰出金は減少したものの、診療所、介護保険、簡易水道、下水道の各特別会計への繰出金の増が主な要因として挙げられる。今後は、各特別会計の経費の節減を図り、普通会計の負担額を減らしていくよう努める。積立金では、類似団体平均を下回る</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18,668</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円で前年度から</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2,363</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円増加した。ふるさと納税寄付金の減に伴うふるさと支援基金積立金の減はあったものの、財政調整基金及び公共施設整備基金に予算積立ができたことが主な要因として挙げられる。今後は、財政調整基金及び公共施設整備基金について、</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年度に雪害による一般財源確保のため取崩した分を計画的に積立てていく。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山梨県甲州市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32,886
32,698
264.11
18,113,393
17,513,022
534,510
10,170,562
24,497,666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134.7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56071</xdr:rowOff>
    </xdr:from>
    <xdr:to>
      <xdr:col>6</xdr:col>
      <xdr:colOff>511175</xdr:colOff>
      <xdr:row>35</xdr:row>
      <xdr:rowOff>152845</xdr:rowOff>
    </xdr:to>
    <xdr:cxnSp macro="">
      <xdr:nvCxnSpPr>
        <xdr:cNvPr id="61" name="直線コネクタ 60"/>
        <xdr:cNvCxnSpPr/>
      </xdr:nvCxnSpPr>
      <xdr:spPr>
        <a:xfrm>
          <a:off x="3797300" y="6056821"/>
          <a:ext cx="8382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56071</xdr:rowOff>
    </xdr:from>
    <xdr:to>
      <xdr:col>5</xdr:col>
      <xdr:colOff>358775</xdr:colOff>
      <xdr:row>35</xdr:row>
      <xdr:rowOff>70739</xdr:rowOff>
    </xdr:to>
    <xdr:cxnSp macro="">
      <xdr:nvCxnSpPr>
        <xdr:cNvPr id="64" name="直線コネクタ 63"/>
        <xdr:cNvCxnSpPr/>
      </xdr:nvCxnSpPr>
      <xdr:spPr>
        <a:xfrm flipV="1">
          <a:off x="2908300" y="6056821"/>
          <a:ext cx="8890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159910</xdr:rowOff>
    </xdr:from>
    <xdr:ext cx="469744" cy="259045"/>
    <xdr:sp macro="" textlink="">
      <xdr:nvSpPr>
        <xdr:cNvPr id="66" name="テキスト ボックス 65"/>
        <xdr:cNvSpPr txBox="1"/>
      </xdr:nvSpPr>
      <xdr:spPr>
        <a:xfrm>
          <a:off x="3562427"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70739</xdr:rowOff>
    </xdr:from>
    <xdr:to>
      <xdr:col>4</xdr:col>
      <xdr:colOff>155575</xdr:colOff>
      <xdr:row>35</xdr:row>
      <xdr:rowOff>113792</xdr:rowOff>
    </xdr:to>
    <xdr:cxnSp macro="">
      <xdr:nvCxnSpPr>
        <xdr:cNvPr id="67" name="直線コネクタ 66"/>
        <xdr:cNvCxnSpPr/>
      </xdr:nvCxnSpPr>
      <xdr:spPr>
        <a:xfrm flipV="1">
          <a:off x="2019300" y="6071489"/>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39514</xdr:rowOff>
    </xdr:from>
    <xdr:ext cx="469744" cy="259045"/>
    <xdr:sp macro="" textlink="">
      <xdr:nvSpPr>
        <xdr:cNvPr id="69" name="テキスト ボックス 68"/>
        <xdr:cNvSpPr txBox="1"/>
      </xdr:nvSpPr>
      <xdr:spPr>
        <a:xfrm>
          <a:off x="2673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67691</xdr:rowOff>
    </xdr:from>
    <xdr:to>
      <xdr:col>2</xdr:col>
      <xdr:colOff>638175</xdr:colOff>
      <xdr:row>35</xdr:row>
      <xdr:rowOff>113792</xdr:rowOff>
    </xdr:to>
    <xdr:cxnSp macro="">
      <xdr:nvCxnSpPr>
        <xdr:cNvPr id="70" name="直線コネクタ 69"/>
        <xdr:cNvCxnSpPr/>
      </xdr:nvCxnSpPr>
      <xdr:spPr>
        <a:xfrm>
          <a:off x="1130300" y="6068441"/>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50563</xdr:rowOff>
    </xdr:from>
    <xdr:ext cx="469744" cy="259045"/>
    <xdr:sp macro="" textlink="">
      <xdr:nvSpPr>
        <xdr:cNvPr id="72" name="テキスト ボックス 71"/>
        <xdr:cNvSpPr txBox="1"/>
      </xdr:nvSpPr>
      <xdr:spPr>
        <a:xfrm>
          <a:off x="1784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10939</xdr:rowOff>
    </xdr:from>
    <xdr:ext cx="469744" cy="259045"/>
    <xdr:sp macro="" textlink="">
      <xdr:nvSpPr>
        <xdr:cNvPr id="74" name="テキスト ボックス 73"/>
        <xdr:cNvSpPr txBox="1"/>
      </xdr:nvSpPr>
      <xdr:spPr>
        <a:xfrm>
          <a:off x="895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102045</xdr:rowOff>
    </xdr:from>
    <xdr:to>
      <xdr:col>6</xdr:col>
      <xdr:colOff>561975</xdr:colOff>
      <xdr:row>36</xdr:row>
      <xdr:rowOff>32195</xdr:rowOff>
    </xdr:to>
    <xdr:sp macro="" textlink="">
      <xdr:nvSpPr>
        <xdr:cNvPr id="80" name="円/楕円 79"/>
        <xdr:cNvSpPr/>
      </xdr:nvSpPr>
      <xdr:spPr>
        <a:xfrm>
          <a:off x="4584700" y="610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80472</xdr:rowOff>
    </xdr:from>
    <xdr:ext cx="469744" cy="259045"/>
    <xdr:sp macro="" textlink="">
      <xdr:nvSpPr>
        <xdr:cNvPr id="81" name="議会費該当値テキスト"/>
        <xdr:cNvSpPr txBox="1"/>
      </xdr:nvSpPr>
      <xdr:spPr>
        <a:xfrm>
          <a:off x="4686300" y="6081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5271</xdr:rowOff>
    </xdr:from>
    <xdr:to>
      <xdr:col>5</xdr:col>
      <xdr:colOff>409575</xdr:colOff>
      <xdr:row>35</xdr:row>
      <xdr:rowOff>106871</xdr:rowOff>
    </xdr:to>
    <xdr:sp macro="" textlink="">
      <xdr:nvSpPr>
        <xdr:cNvPr id="82" name="円/楕円 81"/>
        <xdr:cNvSpPr/>
      </xdr:nvSpPr>
      <xdr:spPr>
        <a:xfrm>
          <a:off x="3746500" y="600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123398</xdr:rowOff>
    </xdr:from>
    <xdr:ext cx="469744" cy="259045"/>
    <xdr:sp macro="" textlink="">
      <xdr:nvSpPr>
        <xdr:cNvPr id="83" name="テキスト ボックス 82"/>
        <xdr:cNvSpPr txBox="1"/>
      </xdr:nvSpPr>
      <xdr:spPr>
        <a:xfrm>
          <a:off x="3562427" y="578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19939</xdr:rowOff>
    </xdr:from>
    <xdr:to>
      <xdr:col>4</xdr:col>
      <xdr:colOff>206375</xdr:colOff>
      <xdr:row>35</xdr:row>
      <xdr:rowOff>121539</xdr:rowOff>
    </xdr:to>
    <xdr:sp macro="" textlink="">
      <xdr:nvSpPr>
        <xdr:cNvPr id="84" name="円/楕円 83"/>
        <xdr:cNvSpPr/>
      </xdr:nvSpPr>
      <xdr:spPr>
        <a:xfrm>
          <a:off x="2857500" y="602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138066</xdr:rowOff>
    </xdr:from>
    <xdr:ext cx="469744" cy="259045"/>
    <xdr:sp macro="" textlink="">
      <xdr:nvSpPr>
        <xdr:cNvPr id="85" name="テキスト ボックス 84"/>
        <xdr:cNvSpPr txBox="1"/>
      </xdr:nvSpPr>
      <xdr:spPr>
        <a:xfrm>
          <a:off x="2673427" y="579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62992</xdr:rowOff>
    </xdr:from>
    <xdr:to>
      <xdr:col>3</xdr:col>
      <xdr:colOff>3175</xdr:colOff>
      <xdr:row>35</xdr:row>
      <xdr:rowOff>164592</xdr:rowOff>
    </xdr:to>
    <xdr:sp macro="" textlink="">
      <xdr:nvSpPr>
        <xdr:cNvPr id="86" name="円/楕円 85"/>
        <xdr:cNvSpPr/>
      </xdr:nvSpPr>
      <xdr:spPr>
        <a:xfrm>
          <a:off x="1968500" y="60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9669</xdr:rowOff>
    </xdr:from>
    <xdr:ext cx="469744" cy="259045"/>
    <xdr:sp macro="" textlink="">
      <xdr:nvSpPr>
        <xdr:cNvPr id="87" name="テキスト ボックス 86"/>
        <xdr:cNvSpPr txBox="1"/>
      </xdr:nvSpPr>
      <xdr:spPr>
        <a:xfrm>
          <a:off x="1784427" y="583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16891</xdr:rowOff>
    </xdr:from>
    <xdr:to>
      <xdr:col>1</xdr:col>
      <xdr:colOff>485775</xdr:colOff>
      <xdr:row>35</xdr:row>
      <xdr:rowOff>118491</xdr:rowOff>
    </xdr:to>
    <xdr:sp macro="" textlink="">
      <xdr:nvSpPr>
        <xdr:cNvPr id="88" name="円/楕円 87"/>
        <xdr:cNvSpPr/>
      </xdr:nvSpPr>
      <xdr:spPr>
        <a:xfrm>
          <a:off x="1079500" y="60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135018</xdr:rowOff>
    </xdr:from>
    <xdr:ext cx="469744" cy="259045"/>
    <xdr:sp macro="" textlink="">
      <xdr:nvSpPr>
        <xdr:cNvPr id="89" name="テキスト ボックス 88"/>
        <xdr:cNvSpPr txBox="1"/>
      </xdr:nvSpPr>
      <xdr:spPr>
        <a:xfrm>
          <a:off x="895427" y="579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43281</xdr:rowOff>
    </xdr:from>
    <xdr:to>
      <xdr:col>6</xdr:col>
      <xdr:colOff>511175</xdr:colOff>
      <xdr:row>56</xdr:row>
      <xdr:rowOff>61592</xdr:rowOff>
    </xdr:to>
    <xdr:cxnSp macro="">
      <xdr:nvCxnSpPr>
        <xdr:cNvPr id="116" name="直線コネクタ 115"/>
        <xdr:cNvCxnSpPr/>
      </xdr:nvCxnSpPr>
      <xdr:spPr>
        <a:xfrm>
          <a:off x="3797300" y="9644481"/>
          <a:ext cx="838200" cy="1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43281</xdr:rowOff>
    </xdr:from>
    <xdr:to>
      <xdr:col>5</xdr:col>
      <xdr:colOff>358775</xdr:colOff>
      <xdr:row>56</xdr:row>
      <xdr:rowOff>137455</xdr:rowOff>
    </xdr:to>
    <xdr:cxnSp macro="">
      <xdr:nvCxnSpPr>
        <xdr:cNvPr id="119" name="直線コネクタ 118"/>
        <xdr:cNvCxnSpPr/>
      </xdr:nvCxnSpPr>
      <xdr:spPr>
        <a:xfrm flipV="1">
          <a:off x="2908300" y="9644481"/>
          <a:ext cx="889000" cy="9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34744</xdr:rowOff>
    </xdr:from>
    <xdr:to>
      <xdr:col>5</xdr:col>
      <xdr:colOff>409575</xdr:colOff>
      <xdr:row>56</xdr:row>
      <xdr:rowOff>136344</xdr:rowOff>
    </xdr:to>
    <xdr:sp macro="" textlink="">
      <xdr:nvSpPr>
        <xdr:cNvPr id="120" name="フローチャート : 判断 119"/>
        <xdr:cNvSpPr/>
      </xdr:nvSpPr>
      <xdr:spPr>
        <a:xfrm>
          <a:off x="3746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127471</xdr:rowOff>
    </xdr:from>
    <xdr:ext cx="534377" cy="259045"/>
    <xdr:sp macro="" textlink="">
      <xdr:nvSpPr>
        <xdr:cNvPr id="121" name="テキスト ボックス 120"/>
        <xdr:cNvSpPr txBox="1"/>
      </xdr:nvSpPr>
      <xdr:spPr>
        <a:xfrm>
          <a:off x="3530111" y="97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137455</xdr:rowOff>
    </xdr:from>
    <xdr:to>
      <xdr:col>4</xdr:col>
      <xdr:colOff>155575</xdr:colOff>
      <xdr:row>57</xdr:row>
      <xdr:rowOff>11250</xdr:rowOff>
    </xdr:to>
    <xdr:cxnSp macro="">
      <xdr:nvCxnSpPr>
        <xdr:cNvPr id="122" name="直線コネクタ 121"/>
        <xdr:cNvCxnSpPr/>
      </xdr:nvCxnSpPr>
      <xdr:spPr>
        <a:xfrm flipV="1">
          <a:off x="2019300" y="9738655"/>
          <a:ext cx="889000" cy="4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92635</xdr:rowOff>
    </xdr:from>
    <xdr:to>
      <xdr:col>4</xdr:col>
      <xdr:colOff>206375</xdr:colOff>
      <xdr:row>57</xdr:row>
      <xdr:rowOff>22785</xdr:rowOff>
    </xdr:to>
    <xdr:sp macro="" textlink="">
      <xdr:nvSpPr>
        <xdr:cNvPr id="123" name="フローチャート : 判断 122"/>
        <xdr:cNvSpPr/>
      </xdr:nvSpPr>
      <xdr:spPr>
        <a:xfrm>
          <a:off x="2857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13912</xdr:rowOff>
    </xdr:from>
    <xdr:ext cx="534377" cy="259045"/>
    <xdr:sp macro="" textlink="">
      <xdr:nvSpPr>
        <xdr:cNvPr id="124" name="テキスト ボックス 123"/>
        <xdr:cNvSpPr txBox="1"/>
      </xdr:nvSpPr>
      <xdr:spPr>
        <a:xfrm>
          <a:off x="2641111" y="978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126711</xdr:rowOff>
    </xdr:from>
    <xdr:to>
      <xdr:col>2</xdr:col>
      <xdr:colOff>638175</xdr:colOff>
      <xdr:row>57</xdr:row>
      <xdr:rowOff>11250</xdr:rowOff>
    </xdr:to>
    <xdr:cxnSp macro="">
      <xdr:nvCxnSpPr>
        <xdr:cNvPr id="125" name="直線コネクタ 124"/>
        <xdr:cNvCxnSpPr/>
      </xdr:nvCxnSpPr>
      <xdr:spPr>
        <a:xfrm>
          <a:off x="1130300" y="9727911"/>
          <a:ext cx="889000" cy="5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77955</xdr:rowOff>
    </xdr:from>
    <xdr:to>
      <xdr:col>3</xdr:col>
      <xdr:colOff>3175</xdr:colOff>
      <xdr:row>57</xdr:row>
      <xdr:rowOff>8105</xdr:rowOff>
    </xdr:to>
    <xdr:sp macro="" textlink="">
      <xdr:nvSpPr>
        <xdr:cNvPr id="126" name="フローチャート : 判断 125"/>
        <xdr:cNvSpPr/>
      </xdr:nvSpPr>
      <xdr:spPr>
        <a:xfrm>
          <a:off x="1968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24632</xdr:rowOff>
    </xdr:from>
    <xdr:ext cx="534377" cy="259045"/>
    <xdr:sp macro="" textlink="">
      <xdr:nvSpPr>
        <xdr:cNvPr id="127" name="テキスト ボックス 126"/>
        <xdr:cNvSpPr txBox="1"/>
      </xdr:nvSpPr>
      <xdr:spPr>
        <a:xfrm>
          <a:off x="1752111" y="945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74416</xdr:rowOff>
    </xdr:from>
    <xdr:to>
      <xdr:col>1</xdr:col>
      <xdr:colOff>485775</xdr:colOff>
      <xdr:row>57</xdr:row>
      <xdr:rowOff>4566</xdr:rowOff>
    </xdr:to>
    <xdr:sp macro="" textlink="">
      <xdr:nvSpPr>
        <xdr:cNvPr id="128" name="フローチャート : 判断 127"/>
        <xdr:cNvSpPr/>
      </xdr:nvSpPr>
      <xdr:spPr>
        <a:xfrm>
          <a:off x="1079500" y="967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21093</xdr:rowOff>
    </xdr:from>
    <xdr:ext cx="534377" cy="259045"/>
    <xdr:sp macro="" textlink="">
      <xdr:nvSpPr>
        <xdr:cNvPr id="129" name="テキスト ボックス 128"/>
        <xdr:cNvSpPr txBox="1"/>
      </xdr:nvSpPr>
      <xdr:spPr>
        <a:xfrm>
          <a:off x="863111" y="945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10792</xdr:rowOff>
    </xdr:from>
    <xdr:to>
      <xdr:col>6</xdr:col>
      <xdr:colOff>561975</xdr:colOff>
      <xdr:row>56</xdr:row>
      <xdr:rowOff>112392</xdr:rowOff>
    </xdr:to>
    <xdr:sp macro="" textlink="">
      <xdr:nvSpPr>
        <xdr:cNvPr id="135" name="円/楕円 134"/>
        <xdr:cNvSpPr/>
      </xdr:nvSpPr>
      <xdr:spPr>
        <a:xfrm>
          <a:off x="4584700" y="961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33669</xdr:rowOff>
    </xdr:from>
    <xdr:ext cx="534377" cy="259045"/>
    <xdr:sp macro="" textlink="">
      <xdr:nvSpPr>
        <xdr:cNvPr id="136" name="総務費該当値テキスト"/>
        <xdr:cNvSpPr txBox="1"/>
      </xdr:nvSpPr>
      <xdr:spPr>
        <a:xfrm>
          <a:off x="4686300" y="946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92,084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163931</xdr:rowOff>
    </xdr:from>
    <xdr:to>
      <xdr:col>5</xdr:col>
      <xdr:colOff>409575</xdr:colOff>
      <xdr:row>56</xdr:row>
      <xdr:rowOff>94081</xdr:rowOff>
    </xdr:to>
    <xdr:sp macro="" textlink="">
      <xdr:nvSpPr>
        <xdr:cNvPr id="137" name="円/楕円 136"/>
        <xdr:cNvSpPr/>
      </xdr:nvSpPr>
      <xdr:spPr>
        <a:xfrm>
          <a:off x="3746500" y="959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110608</xdr:rowOff>
    </xdr:from>
    <xdr:ext cx="534377" cy="259045"/>
    <xdr:sp macro="" textlink="">
      <xdr:nvSpPr>
        <xdr:cNvPr id="138" name="テキスト ボックス 137"/>
        <xdr:cNvSpPr txBox="1"/>
      </xdr:nvSpPr>
      <xdr:spPr>
        <a:xfrm>
          <a:off x="3530111" y="936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96,089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86655</xdr:rowOff>
    </xdr:from>
    <xdr:to>
      <xdr:col>4</xdr:col>
      <xdr:colOff>206375</xdr:colOff>
      <xdr:row>57</xdr:row>
      <xdr:rowOff>16805</xdr:rowOff>
    </xdr:to>
    <xdr:sp macro="" textlink="">
      <xdr:nvSpPr>
        <xdr:cNvPr id="139" name="円/楕円 138"/>
        <xdr:cNvSpPr/>
      </xdr:nvSpPr>
      <xdr:spPr>
        <a:xfrm>
          <a:off x="2857500" y="968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33332</xdr:rowOff>
    </xdr:from>
    <xdr:ext cx="534377" cy="259045"/>
    <xdr:sp macro="" textlink="">
      <xdr:nvSpPr>
        <xdr:cNvPr id="140" name="テキスト ボックス 139"/>
        <xdr:cNvSpPr txBox="1"/>
      </xdr:nvSpPr>
      <xdr:spPr>
        <a:xfrm>
          <a:off x="2641111" y="946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75,491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131900</xdr:rowOff>
    </xdr:from>
    <xdr:to>
      <xdr:col>3</xdr:col>
      <xdr:colOff>3175</xdr:colOff>
      <xdr:row>57</xdr:row>
      <xdr:rowOff>62050</xdr:rowOff>
    </xdr:to>
    <xdr:sp macro="" textlink="">
      <xdr:nvSpPr>
        <xdr:cNvPr id="141" name="円/楕円 140"/>
        <xdr:cNvSpPr/>
      </xdr:nvSpPr>
      <xdr:spPr>
        <a:xfrm>
          <a:off x="1968500" y="97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53177</xdr:rowOff>
    </xdr:from>
    <xdr:ext cx="534377" cy="259045"/>
    <xdr:sp macro="" textlink="">
      <xdr:nvSpPr>
        <xdr:cNvPr id="142" name="テキスト ボックス 141"/>
        <xdr:cNvSpPr txBox="1"/>
      </xdr:nvSpPr>
      <xdr:spPr>
        <a:xfrm>
          <a:off x="1752111" y="982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65,595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75911</xdr:rowOff>
    </xdr:from>
    <xdr:to>
      <xdr:col>1</xdr:col>
      <xdr:colOff>485775</xdr:colOff>
      <xdr:row>57</xdr:row>
      <xdr:rowOff>6061</xdr:rowOff>
    </xdr:to>
    <xdr:sp macro="" textlink="">
      <xdr:nvSpPr>
        <xdr:cNvPr id="143" name="円/楕円 142"/>
        <xdr:cNvSpPr/>
      </xdr:nvSpPr>
      <xdr:spPr>
        <a:xfrm>
          <a:off x="1079500" y="967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168638</xdr:rowOff>
    </xdr:from>
    <xdr:ext cx="534377" cy="259045"/>
    <xdr:sp macro="" textlink="">
      <xdr:nvSpPr>
        <xdr:cNvPr id="144" name="テキスト ボックス 143"/>
        <xdr:cNvSpPr txBox="1"/>
      </xdr:nvSpPr>
      <xdr:spPr>
        <a:xfrm>
          <a:off x="863111" y="976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66691</xdr:rowOff>
    </xdr:from>
    <xdr:to>
      <xdr:col>6</xdr:col>
      <xdr:colOff>511175</xdr:colOff>
      <xdr:row>77</xdr:row>
      <xdr:rowOff>81956</xdr:rowOff>
    </xdr:to>
    <xdr:cxnSp macro="">
      <xdr:nvCxnSpPr>
        <xdr:cNvPr id="172" name="直線コネクタ 171"/>
        <xdr:cNvCxnSpPr/>
      </xdr:nvCxnSpPr>
      <xdr:spPr>
        <a:xfrm flipV="1">
          <a:off x="3797300" y="13268341"/>
          <a:ext cx="838200" cy="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81956</xdr:rowOff>
    </xdr:from>
    <xdr:to>
      <xdr:col>5</xdr:col>
      <xdr:colOff>358775</xdr:colOff>
      <xdr:row>77</xdr:row>
      <xdr:rowOff>86990</xdr:rowOff>
    </xdr:to>
    <xdr:cxnSp macro="">
      <xdr:nvCxnSpPr>
        <xdr:cNvPr id="175" name="直線コネクタ 174"/>
        <xdr:cNvCxnSpPr/>
      </xdr:nvCxnSpPr>
      <xdr:spPr>
        <a:xfrm flipV="1">
          <a:off x="2908300" y="13283606"/>
          <a:ext cx="889000" cy="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170255</xdr:rowOff>
    </xdr:from>
    <xdr:to>
      <xdr:col>5</xdr:col>
      <xdr:colOff>409575</xdr:colOff>
      <xdr:row>77</xdr:row>
      <xdr:rowOff>100405</xdr:rowOff>
    </xdr:to>
    <xdr:sp macro="" textlink="">
      <xdr:nvSpPr>
        <xdr:cNvPr id="176" name="フローチャート : 判断 175"/>
        <xdr:cNvSpPr/>
      </xdr:nvSpPr>
      <xdr:spPr>
        <a:xfrm>
          <a:off x="3746500" y="132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116932</xdr:rowOff>
    </xdr:from>
    <xdr:ext cx="599010" cy="259045"/>
    <xdr:sp macro="" textlink="">
      <xdr:nvSpPr>
        <xdr:cNvPr id="177" name="テキスト ボックス 176"/>
        <xdr:cNvSpPr txBox="1"/>
      </xdr:nvSpPr>
      <xdr:spPr>
        <a:xfrm>
          <a:off x="3497794" y="1297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86990</xdr:rowOff>
    </xdr:from>
    <xdr:to>
      <xdr:col>4</xdr:col>
      <xdr:colOff>155575</xdr:colOff>
      <xdr:row>77</xdr:row>
      <xdr:rowOff>158555</xdr:rowOff>
    </xdr:to>
    <xdr:cxnSp macro="">
      <xdr:nvCxnSpPr>
        <xdr:cNvPr id="178" name="直線コネクタ 177"/>
        <xdr:cNvCxnSpPr/>
      </xdr:nvCxnSpPr>
      <xdr:spPr>
        <a:xfrm flipV="1">
          <a:off x="2019300" y="13288640"/>
          <a:ext cx="889000" cy="7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27251</xdr:rowOff>
    </xdr:from>
    <xdr:to>
      <xdr:col>4</xdr:col>
      <xdr:colOff>206375</xdr:colOff>
      <xdr:row>77</xdr:row>
      <xdr:rowOff>128851</xdr:rowOff>
    </xdr:to>
    <xdr:sp macro="" textlink="">
      <xdr:nvSpPr>
        <xdr:cNvPr id="179" name="フローチャート : 判断 178"/>
        <xdr:cNvSpPr/>
      </xdr:nvSpPr>
      <xdr:spPr>
        <a:xfrm>
          <a:off x="2857500" y="1322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145378</xdr:rowOff>
    </xdr:from>
    <xdr:ext cx="599010" cy="259045"/>
    <xdr:sp macro="" textlink="">
      <xdr:nvSpPr>
        <xdr:cNvPr id="180" name="テキスト ボックス 179"/>
        <xdr:cNvSpPr txBox="1"/>
      </xdr:nvSpPr>
      <xdr:spPr>
        <a:xfrm>
          <a:off x="2608794" y="1300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151902</xdr:rowOff>
    </xdr:from>
    <xdr:to>
      <xdr:col>2</xdr:col>
      <xdr:colOff>638175</xdr:colOff>
      <xdr:row>77</xdr:row>
      <xdr:rowOff>158555</xdr:rowOff>
    </xdr:to>
    <xdr:cxnSp macro="">
      <xdr:nvCxnSpPr>
        <xdr:cNvPr id="181" name="直線コネクタ 180"/>
        <xdr:cNvCxnSpPr/>
      </xdr:nvCxnSpPr>
      <xdr:spPr>
        <a:xfrm>
          <a:off x="1130300" y="13353552"/>
          <a:ext cx="889000" cy="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62661</xdr:rowOff>
    </xdr:from>
    <xdr:to>
      <xdr:col>3</xdr:col>
      <xdr:colOff>3175</xdr:colOff>
      <xdr:row>77</xdr:row>
      <xdr:rowOff>164261</xdr:rowOff>
    </xdr:to>
    <xdr:sp macro="" textlink="">
      <xdr:nvSpPr>
        <xdr:cNvPr id="182" name="フローチャート : 判断 181"/>
        <xdr:cNvSpPr/>
      </xdr:nvSpPr>
      <xdr:spPr>
        <a:xfrm>
          <a:off x="1968500" y="132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9338</xdr:rowOff>
    </xdr:from>
    <xdr:ext cx="599010" cy="259045"/>
    <xdr:sp macro="" textlink="">
      <xdr:nvSpPr>
        <xdr:cNvPr id="183" name="テキスト ボックス 182"/>
        <xdr:cNvSpPr txBox="1"/>
      </xdr:nvSpPr>
      <xdr:spPr>
        <a:xfrm>
          <a:off x="1719794" y="1303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99338</xdr:rowOff>
    </xdr:from>
    <xdr:to>
      <xdr:col>1</xdr:col>
      <xdr:colOff>485775</xdr:colOff>
      <xdr:row>78</xdr:row>
      <xdr:rowOff>29488</xdr:rowOff>
    </xdr:to>
    <xdr:sp macro="" textlink="">
      <xdr:nvSpPr>
        <xdr:cNvPr id="184" name="フローチャート : 判断 183"/>
        <xdr:cNvSpPr/>
      </xdr:nvSpPr>
      <xdr:spPr>
        <a:xfrm>
          <a:off x="1079500" y="1330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46015</xdr:rowOff>
    </xdr:from>
    <xdr:ext cx="599010" cy="259045"/>
    <xdr:sp macro="" textlink="">
      <xdr:nvSpPr>
        <xdr:cNvPr id="185" name="テキスト ボックス 184"/>
        <xdr:cNvSpPr txBox="1"/>
      </xdr:nvSpPr>
      <xdr:spPr>
        <a:xfrm>
          <a:off x="830794" y="13076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15891</xdr:rowOff>
    </xdr:from>
    <xdr:to>
      <xdr:col>6</xdr:col>
      <xdr:colOff>561975</xdr:colOff>
      <xdr:row>77</xdr:row>
      <xdr:rowOff>117491</xdr:rowOff>
    </xdr:to>
    <xdr:sp macro="" textlink="">
      <xdr:nvSpPr>
        <xdr:cNvPr id="191" name="円/楕円 190"/>
        <xdr:cNvSpPr/>
      </xdr:nvSpPr>
      <xdr:spPr>
        <a:xfrm>
          <a:off x="4584700" y="1321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165768</xdr:rowOff>
    </xdr:from>
    <xdr:ext cx="599010" cy="259045"/>
    <xdr:sp macro="" textlink="">
      <xdr:nvSpPr>
        <xdr:cNvPr id="192" name="民生費該当値テキスト"/>
        <xdr:cNvSpPr txBox="1"/>
      </xdr:nvSpPr>
      <xdr:spPr>
        <a:xfrm>
          <a:off x="4686300" y="1319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153,469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31156</xdr:rowOff>
    </xdr:from>
    <xdr:to>
      <xdr:col>5</xdr:col>
      <xdr:colOff>409575</xdr:colOff>
      <xdr:row>77</xdr:row>
      <xdr:rowOff>132756</xdr:rowOff>
    </xdr:to>
    <xdr:sp macro="" textlink="">
      <xdr:nvSpPr>
        <xdr:cNvPr id="193" name="円/楕円 192"/>
        <xdr:cNvSpPr/>
      </xdr:nvSpPr>
      <xdr:spPr>
        <a:xfrm>
          <a:off x="3746500" y="132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123883</xdr:rowOff>
    </xdr:from>
    <xdr:ext cx="599010" cy="259045"/>
    <xdr:sp macro="" textlink="">
      <xdr:nvSpPr>
        <xdr:cNvPr id="194" name="テキスト ボックス 193"/>
        <xdr:cNvSpPr txBox="1"/>
      </xdr:nvSpPr>
      <xdr:spPr>
        <a:xfrm>
          <a:off x="3497794" y="1332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150,130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36190</xdr:rowOff>
    </xdr:from>
    <xdr:to>
      <xdr:col>4</xdr:col>
      <xdr:colOff>206375</xdr:colOff>
      <xdr:row>77</xdr:row>
      <xdr:rowOff>137790</xdr:rowOff>
    </xdr:to>
    <xdr:sp macro="" textlink="">
      <xdr:nvSpPr>
        <xdr:cNvPr id="195" name="円/楕円 194"/>
        <xdr:cNvSpPr/>
      </xdr:nvSpPr>
      <xdr:spPr>
        <a:xfrm>
          <a:off x="2857500" y="1323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128917</xdr:rowOff>
    </xdr:from>
    <xdr:ext cx="599010" cy="259045"/>
    <xdr:sp macro="" textlink="">
      <xdr:nvSpPr>
        <xdr:cNvPr id="196" name="テキスト ボックス 195"/>
        <xdr:cNvSpPr txBox="1"/>
      </xdr:nvSpPr>
      <xdr:spPr>
        <a:xfrm>
          <a:off x="2608794" y="13330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149,029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107755</xdr:rowOff>
    </xdr:from>
    <xdr:to>
      <xdr:col>3</xdr:col>
      <xdr:colOff>3175</xdr:colOff>
      <xdr:row>78</xdr:row>
      <xdr:rowOff>37905</xdr:rowOff>
    </xdr:to>
    <xdr:sp macro="" textlink="">
      <xdr:nvSpPr>
        <xdr:cNvPr id="197" name="円/楕円 196"/>
        <xdr:cNvSpPr/>
      </xdr:nvSpPr>
      <xdr:spPr>
        <a:xfrm>
          <a:off x="1968500" y="1330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29032</xdr:rowOff>
    </xdr:from>
    <xdr:ext cx="599010" cy="259045"/>
    <xdr:sp macro="" textlink="">
      <xdr:nvSpPr>
        <xdr:cNvPr id="198" name="テキスト ボックス 197"/>
        <xdr:cNvSpPr txBox="1"/>
      </xdr:nvSpPr>
      <xdr:spPr>
        <a:xfrm>
          <a:off x="1719794" y="1340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101102</xdr:rowOff>
    </xdr:from>
    <xdr:to>
      <xdr:col>1</xdr:col>
      <xdr:colOff>485775</xdr:colOff>
      <xdr:row>78</xdr:row>
      <xdr:rowOff>31252</xdr:rowOff>
    </xdr:to>
    <xdr:sp macro="" textlink="">
      <xdr:nvSpPr>
        <xdr:cNvPr id="199" name="円/楕円 198"/>
        <xdr:cNvSpPr/>
      </xdr:nvSpPr>
      <xdr:spPr>
        <a:xfrm>
          <a:off x="1079500" y="1330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22379</xdr:rowOff>
    </xdr:from>
    <xdr:ext cx="599010" cy="259045"/>
    <xdr:sp macro="" textlink="">
      <xdr:nvSpPr>
        <xdr:cNvPr id="200" name="テキスト ボックス 199"/>
        <xdr:cNvSpPr txBox="1"/>
      </xdr:nvSpPr>
      <xdr:spPr>
        <a:xfrm>
          <a:off x="830794" y="13395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83522</xdr:rowOff>
    </xdr:from>
    <xdr:to>
      <xdr:col>6</xdr:col>
      <xdr:colOff>511175</xdr:colOff>
      <xdr:row>96</xdr:row>
      <xdr:rowOff>101878</xdr:rowOff>
    </xdr:to>
    <xdr:cxnSp macro="">
      <xdr:nvCxnSpPr>
        <xdr:cNvPr id="225" name="直線コネクタ 224"/>
        <xdr:cNvCxnSpPr/>
      </xdr:nvCxnSpPr>
      <xdr:spPr>
        <a:xfrm>
          <a:off x="3797300" y="16542722"/>
          <a:ext cx="838200" cy="1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83522</xdr:rowOff>
    </xdr:from>
    <xdr:to>
      <xdr:col>5</xdr:col>
      <xdr:colOff>358775</xdr:colOff>
      <xdr:row>96</xdr:row>
      <xdr:rowOff>108674</xdr:rowOff>
    </xdr:to>
    <xdr:cxnSp macro="">
      <xdr:nvCxnSpPr>
        <xdr:cNvPr id="228" name="直線コネクタ 227"/>
        <xdr:cNvCxnSpPr/>
      </xdr:nvCxnSpPr>
      <xdr:spPr>
        <a:xfrm flipV="1">
          <a:off x="2908300" y="16542722"/>
          <a:ext cx="889000" cy="2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37592</xdr:rowOff>
    </xdr:from>
    <xdr:to>
      <xdr:col>5</xdr:col>
      <xdr:colOff>409575</xdr:colOff>
      <xdr:row>96</xdr:row>
      <xdr:rowOff>139192</xdr:rowOff>
    </xdr:to>
    <xdr:sp macro="" textlink="">
      <xdr:nvSpPr>
        <xdr:cNvPr id="229" name="フローチャート : 判断 228"/>
        <xdr:cNvSpPr/>
      </xdr:nvSpPr>
      <xdr:spPr>
        <a:xfrm>
          <a:off x="3746500" y="164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130319</xdr:rowOff>
    </xdr:from>
    <xdr:ext cx="534377" cy="259045"/>
    <xdr:sp macro="" textlink="">
      <xdr:nvSpPr>
        <xdr:cNvPr id="230" name="テキスト ボックス 229"/>
        <xdr:cNvSpPr txBox="1"/>
      </xdr:nvSpPr>
      <xdr:spPr>
        <a:xfrm>
          <a:off x="3530111" y="1658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108674</xdr:rowOff>
    </xdr:from>
    <xdr:to>
      <xdr:col>4</xdr:col>
      <xdr:colOff>155575</xdr:colOff>
      <xdr:row>96</xdr:row>
      <xdr:rowOff>132024</xdr:rowOff>
    </xdr:to>
    <xdr:cxnSp macro="">
      <xdr:nvCxnSpPr>
        <xdr:cNvPr id="231" name="直線コネクタ 230"/>
        <xdr:cNvCxnSpPr/>
      </xdr:nvCxnSpPr>
      <xdr:spPr>
        <a:xfrm flipV="1">
          <a:off x="2019300" y="16567874"/>
          <a:ext cx="889000" cy="2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47552</xdr:rowOff>
    </xdr:from>
    <xdr:to>
      <xdr:col>4</xdr:col>
      <xdr:colOff>206375</xdr:colOff>
      <xdr:row>96</xdr:row>
      <xdr:rowOff>149152</xdr:rowOff>
    </xdr:to>
    <xdr:sp macro="" textlink="">
      <xdr:nvSpPr>
        <xdr:cNvPr id="232" name="フローチャート : 判断 231"/>
        <xdr:cNvSpPr/>
      </xdr:nvSpPr>
      <xdr:spPr>
        <a:xfrm>
          <a:off x="2857500" y="16506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165679</xdr:rowOff>
    </xdr:from>
    <xdr:ext cx="534377" cy="259045"/>
    <xdr:sp macro="" textlink="">
      <xdr:nvSpPr>
        <xdr:cNvPr id="233" name="テキスト ボックス 232"/>
        <xdr:cNvSpPr txBox="1"/>
      </xdr:nvSpPr>
      <xdr:spPr>
        <a:xfrm>
          <a:off x="2641111" y="1628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123179</xdr:rowOff>
    </xdr:from>
    <xdr:to>
      <xdr:col>2</xdr:col>
      <xdr:colOff>638175</xdr:colOff>
      <xdr:row>96</xdr:row>
      <xdr:rowOff>132024</xdr:rowOff>
    </xdr:to>
    <xdr:cxnSp macro="">
      <xdr:nvCxnSpPr>
        <xdr:cNvPr id="234" name="直線コネクタ 233"/>
        <xdr:cNvCxnSpPr/>
      </xdr:nvCxnSpPr>
      <xdr:spPr>
        <a:xfrm>
          <a:off x="1130300" y="16582379"/>
          <a:ext cx="889000" cy="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53056</xdr:rowOff>
    </xdr:from>
    <xdr:to>
      <xdr:col>3</xdr:col>
      <xdr:colOff>3175</xdr:colOff>
      <xdr:row>96</xdr:row>
      <xdr:rowOff>154656</xdr:rowOff>
    </xdr:to>
    <xdr:sp macro="" textlink="">
      <xdr:nvSpPr>
        <xdr:cNvPr id="235" name="フローチャート : 判断 234"/>
        <xdr:cNvSpPr/>
      </xdr:nvSpPr>
      <xdr:spPr>
        <a:xfrm>
          <a:off x="1968500" y="165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171183</xdr:rowOff>
    </xdr:from>
    <xdr:ext cx="534377" cy="259045"/>
    <xdr:sp macro="" textlink="">
      <xdr:nvSpPr>
        <xdr:cNvPr id="236" name="テキスト ボックス 235"/>
        <xdr:cNvSpPr txBox="1"/>
      </xdr:nvSpPr>
      <xdr:spPr>
        <a:xfrm>
          <a:off x="1752111" y="16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48769</xdr:rowOff>
    </xdr:from>
    <xdr:to>
      <xdr:col>1</xdr:col>
      <xdr:colOff>485775</xdr:colOff>
      <xdr:row>96</xdr:row>
      <xdr:rowOff>150369</xdr:rowOff>
    </xdr:to>
    <xdr:sp macro="" textlink="">
      <xdr:nvSpPr>
        <xdr:cNvPr id="237" name="フローチャート : 判断 236"/>
        <xdr:cNvSpPr/>
      </xdr:nvSpPr>
      <xdr:spPr>
        <a:xfrm>
          <a:off x="1079500" y="1650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166896</xdr:rowOff>
    </xdr:from>
    <xdr:ext cx="534377" cy="259045"/>
    <xdr:sp macro="" textlink="">
      <xdr:nvSpPr>
        <xdr:cNvPr id="238" name="テキスト ボックス 237"/>
        <xdr:cNvSpPr txBox="1"/>
      </xdr:nvSpPr>
      <xdr:spPr>
        <a:xfrm>
          <a:off x="863111" y="162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51078</xdr:rowOff>
    </xdr:from>
    <xdr:to>
      <xdr:col>6</xdr:col>
      <xdr:colOff>561975</xdr:colOff>
      <xdr:row>96</xdr:row>
      <xdr:rowOff>152678</xdr:rowOff>
    </xdr:to>
    <xdr:sp macro="" textlink="">
      <xdr:nvSpPr>
        <xdr:cNvPr id="244" name="円/楕円 243"/>
        <xdr:cNvSpPr/>
      </xdr:nvSpPr>
      <xdr:spPr>
        <a:xfrm>
          <a:off x="4584700" y="1651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29505</xdr:rowOff>
    </xdr:from>
    <xdr:ext cx="534377" cy="259045"/>
    <xdr:sp macro="" textlink="">
      <xdr:nvSpPr>
        <xdr:cNvPr id="245" name="衛生費該当値テキスト"/>
        <xdr:cNvSpPr txBox="1"/>
      </xdr:nvSpPr>
      <xdr:spPr>
        <a:xfrm>
          <a:off x="4686300" y="164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46,618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32722</xdr:rowOff>
    </xdr:from>
    <xdr:to>
      <xdr:col>5</xdr:col>
      <xdr:colOff>409575</xdr:colOff>
      <xdr:row>96</xdr:row>
      <xdr:rowOff>134322</xdr:rowOff>
    </xdr:to>
    <xdr:sp macro="" textlink="">
      <xdr:nvSpPr>
        <xdr:cNvPr id="246" name="円/楕円 245"/>
        <xdr:cNvSpPr/>
      </xdr:nvSpPr>
      <xdr:spPr>
        <a:xfrm>
          <a:off x="3746500" y="164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150849</xdr:rowOff>
    </xdr:from>
    <xdr:ext cx="534377" cy="259045"/>
    <xdr:sp macro="" textlink="">
      <xdr:nvSpPr>
        <xdr:cNvPr id="247" name="テキスト ボックス 246"/>
        <xdr:cNvSpPr txBox="1"/>
      </xdr:nvSpPr>
      <xdr:spPr>
        <a:xfrm>
          <a:off x="3530111" y="1626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49,830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57874</xdr:rowOff>
    </xdr:from>
    <xdr:to>
      <xdr:col>4</xdr:col>
      <xdr:colOff>206375</xdr:colOff>
      <xdr:row>96</xdr:row>
      <xdr:rowOff>159474</xdr:rowOff>
    </xdr:to>
    <xdr:sp macro="" textlink="">
      <xdr:nvSpPr>
        <xdr:cNvPr id="248" name="円/楕円 247"/>
        <xdr:cNvSpPr/>
      </xdr:nvSpPr>
      <xdr:spPr>
        <a:xfrm>
          <a:off x="2857500" y="1651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150601</xdr:rowOff>
    </xdr:from>
    <xdr:ext cx="534377" cy="259045"/>
    <xdr:sp macro="" textlink="">
      <xdr:nvSpPr>
        <xdr:cNvPr id="249" name="テキスト ボックス 248"/>
        <xdr:cNvSpPr txBox="1"/>
      </xdr:nvSpPr>
      <xdr:spPr>
        <a:xfrm>
          <a:off x="2641111" y="166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81224</xdr:rowOff>
    </xdr:from>
    <xdr:to>
      <xdr:col>3</xdr:col>
      <xdr:colOff>3175</xdr:colOff>
      <xdr:row>97</xdr:row>
      <xdr:rowOff>11374</xdr:rowOff>
    </xdr:to>
    <xdr:sp macro="" textlink="">
      <xdr:nvSpPr>
        <xdr:cNvPr id="250" name="円/楕円 249"/>
        <xdr:cNvSpPr/>
      </xdr:nvSpPr>
      <xdr:spPr>
        <a:xfrm>
          <a:off x="1968500" y="165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2501</xdr:rowOff>
    </xdr:from>
    <xdr:ext cx="534377" cy="259045"/>
    <xdr:sp macro="" textlink="">
      <xdr:nvSpPr>
        <xdr:cNvPr id="251" name="テキスト ボックス 250"/>
        <xdr:cNvSpPr txBox="1"/>
      </xdr:nvSpPr>
      <xdr:spPr>
        <a:xfrm>
          <a:off x="1752111" y="1663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72379</xdr:rowOff>
    </xdr:from>
    <xdr:to>
      <xdr:col>1</xdr:col>
      <xdr:colOff>485775</xdr:colOff>
      <xdr:row>97</xdr:row>
      <xdr:rowOff>2529</xdr:rowOff>
    </xdr:to>
    <xdr:sp macro="" textlink="">
      <xdr:nvSpPr>
        <xdr:cNvPr id="252" name="円/楕円 251"/>
        <xdr:cNvSpPr/>
      </xdr:nvSpPr>
      <xdr:spPr>
        <a:xfrm>
          <a:off x="1079500" y="1653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165106</xdr:rowOff>
    </xdr:from>
    <xdr:ext cx="534377" cy="259045"/>
    <xdr:sp macro="" textlink="">
      <xdr:nvSpPr>
        <xdr:cNvPr id="253" name="テキスト ボックス 252"/>
        <xdr:cNvSpPr txBox="1"/>
      </xdr:nvSpPr>
      <xdr:spPr>
        <a:xfrm>
          <a:off x="863111" y="1662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19848</xdr:rowOff>
    </xdr:from>
    <xdr:to>
      <xdr:col>15</xdr:col>
      <xdr:colOff>180975</xdr:colOff>
      <xdr:row>38</xdr:row>
      <xdr:rowOff>29972</xdr:rowOff>
    </xdr:to>
    <xdr:cxnSp macro="">
      <xdr:nvCxnSpPr>
        <xdr:cNvPr id="284" name="直線コネクタ 283"/>
        <xdr:cNvCxnSpPr/>
      </xdr:nvCxnSpPr>
      <xdr:spPr>
        <a:xfrm flipV="1">
          <a:off x="9639300" y="6534948"/>
          <a:ext cx="8382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120558</xdr:rowOff>
    </xdr:from>
    <xdr:ext cx="378565" cy="259045"/>
    <xdr:sp macro="" textlink="">
      <xdr:nvSpPr>
        <xdr:cNvPr id="285" name="労働費平均値テキスト"/>
        <xdr:cNvSpPr txBox="1"/>
      </xdr:nvSpPr>
      <xdr:spPr>
        <a:xfrm>
          <a:off x="10528300" y="6464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162560</xdr:rowOff>
    </xdr:from>
    <xdr:to>
      <xdr:col>14</xdr:col>
      <xdr:colOff>28575</xdr:colOff>
      <xdr:row>38</xdr:row>
      <xdr:rowOff>29972</xdr:rowOff>
    </xdr:to>
    <xdr:cxnSp macro="">
      <xdr:nvCxnSpPr>
        <xdr:cNvPr id="287" name="直線コネクタ 286"/>
        <xdr:cNvCxnSpPr/>
      </xdr:nvCxnSpPr>
      <xdr:spPr>
        <a:xfrm>
          <a:off x="8750300" y="650621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155521</xdr:rowOff>
    </xdr:from>
    <xdr:to>
      <xdr:col>14</xdr:col>
      <xdr:colOff>79375</xdr:colOff>
      <xdr:row>37</xdr:row>
      <xdr:rowOff>85671</xdr:rowOff>
    </xdr:to>
    <xdr:sp macro="" textlink="">
      <xdr:nvSpPr>
        <xdr:cNvPr id="288" name="フローチャート : 判断 287"/>
        <xdr:cNvSpPr/>
      </xdr:nvSpPr>
      <xdr:spPr>
        <a:xfrm>
          <a:off x="9588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102198</xdr:rowOff>
    </xdr:from>
    <xdr:ext cx="469744" cy="259045"/>
    <xdr:sp macro="" textlink="">
      <xdr:nvSpPr>
        <xdr:cNvPr id="289" name="テキスト ボックス 288"/>
        <xdr:cNvSpPr txBox="1"/>
      </xdr:nvSpPr>
      <xdr:spPr>
        <a:xfrm>
          <a:off x="9404427"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88428</xdr:rowOff>
    </xdr:from>
    <xdr:to>
      <xdr:col>12</xdr:col>
      <xdr:colOff>511175</xdr:colOff>
      <xdr:row>37</xdr:row>
      <xdr:rowOff>162560</xdr:rowOff>
    </xdr:to>
    <xdr:cxnSp macro="">
      <xdr:nvCxnSpPr>
        <xdr:cNvPr id="290" name="直線コネクタ 289"/>
        <xdr:cNvCxnSpPr/>
      </xdr:nvCxnSpPr>
      <xdr:spPr>
        <a:xfrm>
          <a:off x="7861300" y="6260628"/>
          <a:ext cx="889000" cy="24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18034</xdr:rowOff>
    </xdr:from>
    <xdr:to>
      <xdr:col>12</xdr:col>
      <xdr:colOff>561975</xdr:colOff>
      <xdr:row>36</xdr:row>
      <xdr:rowOff>119634</xdr:rowOff>
    </xdr:to>
    <xdr:sp macro="" textlink="">
      <xdr:nvSpPr>
        <xdr:cNvPr id="291" name="フローチャート : 判断 290"/>
        <xdr:cNvSpPr/>
      </xdr:nvSpPr>
      <xdr:spPr>
        <a:xfrm>
          <a:off x="8699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136161</xdr:rowOff>
    </xdr:from>
    <xdr:ext cx="469744" cy="259045"/>
    <xdr:sp macro="" textlink="">
      <xdr:nvSpPr>
        <xdr:cNvPr id="292" name="テキスト ボックス 291"/>
        <xdr:cNvSpPr txBox="1"/>
      </xdr:nvSpPr>
      <xdr:spPr>
        <a:xfrm>
          <a:off x="8515427" y="59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88428</xdr:rowOff>
    </xdr:from>
    <xdr:to>
      <xdr:col>11</xdr:col>
      <xdr:colOff>307975</xdr:colOff>
      <xdr:row>36</xdr:row>
      <xdr:rowOff>127943</xdr:rowOff>
    </xdr:to>
    <xdr:cxnSp macro="">
      <xdr:nvCxnSpPr>
        <xdr:cNvPr id="293" name="直線コネクタ 292"/>
        <xdr:cNvCxnSpPr/>
      </xdr:nvCxnSpPr>
      <xdr:spPr>
        <a:xfrm flipV="1">
          <a:off x="6972300" y="6260628"/>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145723</xdr:rowOff>
    </xdr:from>
    <xdr:to>
      <xdr:col>11</xdr:col>
      <xdr:colOff>358775</xdr:colOff>
      <xdr:row>35</xdr:row>
      <xdr:rowOff>75873</xdr:rowOff>
    </xdr:to>
    <xdr:sp macro="" textlink="">
      <xdr:nvSpPr>
        <xdr:cNvPr id="294" name="フローチャート : 判断 293"/>
        <xdr:cNvSpPr/>
      </xdr:nvSpPr>
      <xdr:spPr>
        <a:xfrm>
          <a:off x="7810500" y="597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92400</xdr:rowOff>
    </xdr:from>
    <xdr:ext cx="469744" cy="259045"/>
    <xdr:sp macro="" textlink="">
      <xdr:nvSpPr>
        <xdr:cNvPr id="295" name="テキスト ボックス 294"/>
        <xdr:cNvSpPr txBox="1"/>
      </xdr:nvSpPr>
      <xdr:spPr>
        <a:xfrm>
          <a:off x="7626427" y="575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19993</xdr:rowOff>
    </xdr:from>
    <xdr:to>
      <xdr:col>10</xdr:col>
      <xdr:colOff>155575</xdr:colOff>
      <xdr:row>34</xdr:row>
      <xdr:rowOff>121593</xdr:rowOff>
    </xdr:to>
    <xdr:sp macro="" textlink="">
      <xdr:nvSpPr>
        <xdr:cNvPr id="296" name="フローチャート : 判断 295"/>
        <xdr:cNvSpPr/>
      </xdr:nvSpPr>
      <xdr:spPr>
        <a:xfrm>
          <a:off x="6921500" y="584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138120</xdr:rowOff>
    </xdr:from>
    <xdr:ext cx="469744" cy="259045"/>
    <xdr:sp macro="" textlink="">
      <xdr:nvSpPr>
        <xdr:cNvPr id="297" name="テキスト ボックス 296"/>
        <xdr:cNvSpPr txBox="1"/>
      </xdr:nvSpPr>
      <xdr:spPr>
        <a:xfrm>
          <a:off x="6737427" y="562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140498</xdr:rowOff>
    </xdr:from>
    <xdr:to>
      <xdr:col>15</xdr:col>
      <xdr:colOff>231775</xdr:colOff>
      <xdr:row>38</xdr:row>
      <xdr:rowOff>70648</xdr:rowOff>
    </xdr:to>
    <xdr:sp macro="" textlink="">
      <xdr:nvSpPr>
        <xdr:cNvPr id="303" name="円/楕円 302"/>
        <xdr:cNvSpPr/>
      </xdr:nvSpPr>
      <xdr:spPr>
        <a:xfrm>
          <a:off x="10426700" y="64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163375</xdr:rowOff>
    </xdr:from>
    <xdr:ext cx="378565" cy="259045"/>
    <xdr:sp macro="" textlink="">
      <xdr:nvSpPr>
        <xdr:cNvPr id="304" name="労働費該当値テキスト"/>
        <xdr:cNvSpPr txBox="1"/>
      </xdr:nvSpPr>
      <xdr:spPr>
        <a:xfrm>
          <a:off x="10528300" y="6335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150622</xdr:rowOff>
    </xdr:from>
    <xdr:to>
      <xdr:col>14</xdr:col>
      <xdr:colOff>79375</xdr:colOff>
      <xdr:row>38</xdr:row>
      <xdr:rowOff>80772</xdr:rowOff>
    </xdr:to>
    <xdr:sp macro="" textlink="">
      <xdr:nvSpPr>
        <xdr:cNvPr id="305" name="円/楕円 304"/>
        <xdr:cNvSpPr/>
      </xdr:nvSpPr>
      <xdr:spPr>
        <a:xfrm>
          <a:off x="9588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71899</xdr:rowOff>
    </xdr:from>
    <xdr:ext cx="378565" cy="259045"/>
    <xdr:sp macro="" textlink="">
      <xdr:nvSpPr>
        <xdr:cNvPr id="306" name="テキスト ボックス 305"/>
        <xdr:cNvSpPr txBox="1"/>
      </xdr:nvSpPr>
      <xdr:spPr>
        <a:xfrm>
          <a:off x="9450017" y="658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111760</xdr:rowOff>
    </xdr:from>
    <xdr:to>
      <xdr:col>12</xdr:col>
      <xdr:colOff>561975</xdr:colOff>
      <xdr:row>38</xdr:row>
      <xdr:rowOff>41910</xdr:rowOff>
    </xdr:to>
    <xdr:sp macro="" textlink="">
      <xdr:nvSpPr>
        <xdr:cNvPr id="307" name="円/楕円 306"/>
        <xdr:cNvSpPr/>
      </xdr:nvSpPr>
      <xdr:spPr>
        <a:xfrm>
          <a:off x="8699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33037</xdr:rowOff>
    </xdr:from>
    <xdr:ext cx="378565" cy="259045"/>
    <xdr:sp macro="" textlink="">
      <xdr:nvSpPr>
        <xdr:cNvPr id="308" name="テキスト ボックス 307"/>
        <xdr:cNvSpPr txBox="1"/>
      </xdr:nvSpPr>
      <xdr:spPr>
        <a:xfrm>
          <a:off x="8561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37628</xdr:rowOff>
    </xdr:from>
    <xdr:to>
      <xdr:col>11</xdr:col>
      <xdr:colOff>358775</xdr:colOff>
      <xdr:row>36</xdr:row>
      <xdr:rowOff>139228</xdr:rowOff>
    </xdr:to>
    <xdr:sp macro="" textlink="">
      <xdr:nvSpPr>
        <xdr:cNvPr id="309" name="円/楕円 308"/>
        <xdr:cNvSpPr/>
      </xdr:nvSpPr>
      <xdr:spPr>
        <a:xfrm>
          <a:off x="7810500" y="62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130355</xdr:rowOff>
    </xdr:from>
    <xdr:ext cx="469744" cy="259045"/>
    <xdr:sp macro="" textlink="">
      <xdr:nvSpPr>
        <xdr:cNvPr id="310" name="テキスト ボックス 309"/>
        <xdr:cNvSpPr txBox="1"/>
      </xdr:nvSpPr>
      <xdr:spPr>
        <a:xfrm>
          <a:off x="7626427" y="630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77143</xdr:rowOff>
    </xdr:from>
    <xdr:to>
      <xdr:col>10</xdr:col>
      <xdr:colOff>155575</xdr:colOff>
      <xdr:row>37</xdr:row>
      <xdr:rowOff>7293</xdr:rowOff>
    </xdr:to>
    <xdr:sp macro="" textlink="">
      <xdr:nvSpPr>
        <xdr:cNvPr id="311" name="円/楕円 310"/>
        <xdr:cNvSpPr/>
      </xdr:nvSpPr>
      <xdr:spPr>
        <a:xfrm>
          <a:off x="6921500" y="624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169870</xdr:rowOff>
    </xdr:from>
    <xdr:ext cx="469744" cy="259045"/>
    <xdr:sp macro="" textlink="">
      <xdr:nvSpPr>
        <xdr:cNvPr id="312" name="テキスト ボックス 311"/>
        <xdr:cNvSpPr txBox="1"/>
      </xdr:nvSpPr>
      <xdr:spPr>
        <a:xfrm>
          <a:off x="6737427" y="634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60046</xdr:rowOff>
    </xdr:from>
    <xdr:to>
      <xdr:col>15</xdr:col>
      <xdr:colOff>180975</xdr:colOff>
      <xdr:row>57</xdr:row>
      <xdr:rowOff>77965</xdr:rowOff>
    </xdr:to>
    <xdr:cxnSp macro="">
      <xdr:nvCxnSpPr>
        <xdr:cNvPr id="341" name="直線コネクタ 340"/>
        <xdr:cNvCxnSpPr/>
      </xdr:nvCxnSpPr>
      <xdr:spPr>
        <a:xfrm>
          <a:off x="9639300" y="9318346"/>
          <a:ext cx="838200" cy="53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60046</xdr:rowOff>
    </xdr:from>
    <xdr:to>
      <xdr:col>14</xdr:col>
      <xdr:colOff>28575</xdr:colOff>
      <xdr:row>56</xdr:row>
      <xdr:rowOff>119114</xdr:rowOff>
    </xdr:to>
    <xdr:cxnSp macro="">
      <xdr:nvCxnSpPr>
        <xdr:cNvPr id="344" name="直線コネクタ 343"/>
        <xdr:cNvCxnSpPr/>
      </xdr:nvCxnSpPr>
      <xdr:spPr>
        <a:xfrm flipV="1">
          <a:off x="8750300" y="9318346"/>
          <a:ext cx="889000" cy="40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84786</xdr:rowOff>
    </xdr:from>
    <xdr:to>
      <xdr:col>14</xdr:col>
      <xdr:colOff>79375</xdr:colOff>
      <xdr:row>57</xdr:row>
      <xdr:rowOff>14936</xdr:rowOff>
    </xdr:to>
    <xdr:sp macro="" textlink="">
      <xdr:nvSpPr>
        <xdr:cNvPr id="345" name="フローチャート : 判断 344"/>
        <xdr:cNvSpPr/>
      </xdr:nvSpPr>
      <xdr:spPr>
        <a:xfrm>
          <a:off x="9588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6063</xdr:rowOff>
    </xdr:from>
    <xdr:ext cx="534377" cy="259045"/>
    <xdr:sp macro="" textlink="">
      <xdr:nvSpPr>
        <xdr:cNvPr id="346" name="テキスト ボックス 345"/>
        <xdr:cNvSpPr txBox="1"/>
      </xdr:nvSpPr>
      <xdr:spPr>
        <a:xfrm>
          <a:off x="9372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110592</xdr:rowOff>
    </xdr:from>
    <xdr:to>
      <xdr:col>12</xdr:col>
      <xdr:colOff>511175</xdr:colOff>
      <xdr:row>56</xdr:row>
      <xdr:rowOff>119114</xdr:rowOff>
    </xdr:to>
    <xdr:cxnSp macro="">
      <xdr:nvCxnSpPr>
        <xdr:cNvPr id="347" name="直線コネクタ 346"/>
        <xdr:cNvCxnSpPr/>
      </xdr:nvCxnSpPr>
      <xdr:spPr>
        <a:xfrm>
          <a:off x="7861300" y="9711792"/>
          <a:ext cx="889000" cy="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148704</xdr:rowOff>
    </xdr:from>
    <xdr:to>
      <xdr:col>12</xdr:col>
      <xdr:colOff>561975</xdr:colOff>
      <xdr:row>57</xdr:row>
      <xdr:rowOff>78854</xdr:rowOff>
    </xdr:to>
    <xdr:sp macro="" textlink="">
      <xdr:nvSpPr>
        <xdr:cNvPr id="348" name="フローチャート : 判断 347"/>
        <xdr:cNvSpPr/>
      </xdr:nvSpPr>
      <xdr:spPr>
        <a:xfrm>
          <a:off x="8699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69981</xdr:rowOff>
    </xdr:from>
    <xdr:ext cx="534377" cy="259045"/>
    <xdr:sp macro="" textlink="">
      <xdr:nvSpPr>
        <xdr:cNvPr id="349" name="テキスト ボックス 348"/>
        <xdr:cNvSpPr txBox="1"/>
      </xdr:nvSpPr>
      <xdr:spPr>
        <a:xfrm>
          <a:off x="8483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110592</xdr:rowOff>
    </xdr:from>
    <xdr:to>
      <xdr:col>11</xdr:col>
      <xdr:colOff>307975</xdr:colOff>
      <xdr:row>57</xdr:row>
      <xdr:rowOff>77889</xdr:rowOff>
    </xdr:to>
    <xdr:cxnSp macro="">
      <xdr:nvCxnSpPr>
        <xdr:cNvPr id="350" name="直線コネクタ 349"/>
        <xdr:cNvCxnSpPr/>
      </xdr:nvCxnSpPr>
      <xdr:spPr>
        <a:xfrm flipV="1">
          <a:off x="6972300" y="9711792"/>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151333</xdr:rowOff>
    </xdr:from>
    <xdr:to>
      <xdr:col>11</xdr:col>
      <xdr:colOff>358775</xdr:colOff>
      <xdr:row>57</xdr:row>
      <xdr:rowOff>81483</xdr:rowOff>
    </xdr:to>
    <xdr:sp macro="" textlink="">
      <xdr:nvSpPr>
        <xdr:cNvPr id="351" name="フローチャート : 判断 350"/>
        <xdr:cNvSpPr/>
      </xdr:nvSpPr>
      <xdr:spPr>
        <a:xfrm>
          <a:off x="7810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72610</xdr:rowOff>
    </xdr:from>
    <xdr:ext cx="534377" cy="259045"/>
    <xdr:sp macro="" textlink="">
      <xdr:nvSpPr>
        <xdr:cNvPr id="352" name="テキスト ボックス 351"/>
        <xdr:cNvSpPr txBox="1"/>
      </xdr:nvSpPr>
      <xdr:spPr>
        <a:xfrm>
          <a:off x="7594111" y="98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166675</xdr:rowOff>
    </xdr:from>
    <xdr:to>
      <xdr:col>10</xdr:col>
      <xdr:colOff>155575</xdr:colOff>
      <xdr:row>57</xdr:row>
      <xdr:rowOff>96825</xdr:rowOff>
    </xdr:to>
    <xdr:sp macro="" textlink="">
      <xdr:nvSpPr>
        <xdr:cNvPr id="353" name="フローチャート : 判断 352"/>
        <xdr:cNvSpPr/>
      </xdr:nvSpPr>
      <xdr:spPr>
        <a:xfrm>
          <a:off x="6921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113352</xdr:rowOff>
    </xdr:from>
    <xdr:ext cx="534377" cy="259045"/>
    <xdr:sp macro="" textlink="">
      <xdr:nvSpPr>
        <xdr:cNvPr id="354" name="テキスト ボックス 353"/>
        <xdr:cNvSpPr txBox="1"/>
      </xdr:nvSpPr>
      <xdr:spPr>
        <a:xfrm>
          <a:off x="6705111" y="95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27165</xdr:rowOff>
    </xdr:from>
    <xdr:to>
      <xdr:col>15</xdr:col>
      <xdr:colOff>231775</xdr:colOff>
      <xdr:row>57</xdr:row>
      <xdr:rowOff>128765</xdr:rowOff>
    </xdr:to>
    <xdr:sp macro="" textlink="">
      <xdr:nvSpPr>
        <xdr:cNvPr id="360" name="円/楕円 359"/>
        <xdr:cNvSpPr/>
      </xdr:nvSpPr>
      <xdr:spPr>
        <a:xfrm>
          <a:off x="10426700" y="97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5592</xdr:rowOff>
    </xdr:from>
    <xdr:ext cx="534377" cy="259045"/>
    <xdr:sp macro="" textlink="">
      <xdr:nvSpPr>
        <xdr:cNvPr id="361" name="農林水産業費該当値テキスト"/>
        <xdr:cNvSpPr txBox="1"/>
      </xdr:nvSpPr>
      <xdr:spPr>
        <a:xfrm>
          <a:off x="10528300" y="977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24,361</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9246</xdr:rowOff>
    </xdr:from>
    <xdr:to>
      <xdr:col>14</xdr:col>
      <xdr:colOff>79375</xdr:colOff>
      <xdr:row>54</xdr:row>
      <xdr:rowOff>110846</xdr:rowOff>
    </xdr:to>
    <xdr:sp macro="" textlink="">
      <xdr:nvSpPr>
        <xdr:cNvPr id="362" name="円/楕円 361"/>
        <xdr:cNvSpPr/>
      </xdr:nvSpPr>
      <xdr:spPr>
        <a:xfrm>
          <a:off x="9588500" y="926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127373</xdr:rowOff>
    </xdr:from>
    <xdr:ext cx="534377" cy="259045"/>
    <xdr:sp macro="" textlink="">
      <xdr:nvSpPr>
        <xdr:cNvPr id="363" name="テキスト ボックス 362"/>
        <xdr:cNvSpPr txBox="1"/>
      </xdr:nvSpPr>
      <xdr:spPr>
        <a:xfrm>
          <a:off x="9372111" y="904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66,272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68314</xdr:rowOff>
    </xdr:from>
    <xdr:to>
      <xdr:col>12</xdr:col>
      <xdr:colOff>561975</xdr:colOff>
      <xdr:row>56</xdr:row>
      <xdr:rowOff>169914</xdr:rowOff>
    </xdr:to>
    <xdr:sp macro="" textlink="">
      <xdr:nvSpPr>
        <xdr:cNvPr id="364" name="円/楕円 363"/>
        <xdr:cNvSpPr/>
      </xdr:nvSpPr>
      <xdr:spPr>
        <a:xfrm>
          <a:off x="8699500" y="96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14991</xdr:rowOff>
    </xdr:from>
    <xdr:ext cx="534377" cy="259045"/>
    <xdr:sp macro="" textlink="">
      <xdr:nvSpPr>
        <xdr:cNvPr id="365" name="テキスト ボックス 364"/>
        <xdr:cNvSpPr txBox="1"/>
      </xdr:nvSpPr>
      <xdr:spPr>
        <a:xfrm>
          <a:off x="8483111" y="944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34,621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59792</xdr:rowOff>
    </xdr:from>
    <xdr:to>
      <xdr:col>11</xdr:col>
      <xdr:colOff>358775</xdr:colOff>
      <xdr:row>56</xdr:row>
      <xdr:rowOff>161392</xdr:rowOff>
    </xdr:to>
    <xdr:sp macro="" textlink="">
      <xdr:nvSpPr>
        <xdr:cNvPr id="366" name="円/楕円 365"/>
        <xdr:cNvSpPr/>
      </xdr:nvSpPr>
      <xdr:spPr>
        <a:xfrm>
          <a:off x="7810500" y="966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6469</xdr:rowOff>
    </xdr:from>
    <xdr:ext cx="534377" cy="259045"/>
    <xdr:sp macro="" textlink="">
      <xdr:nvSpPr>
        <xdr:cNvPr id="367" name="テキスト ボックス 366"/>
        <xdr:cNvSpPr txBox="1"/>
      </xdr:nvSpPr>
      <xdr:spPr>
        <a:xfrm>
          <a:off x="7594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35,292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27089</xdr:rowOff>
    </xdr:from>
    <xdr:to>
      <xdr:col>10</xdr:col>
      <xdr:colOff>155575</xdr:colOff>
      <xdr:row>57</xdr:row>
      <xdr:rowOff>128689</xdr:rowOff>
    </xdr:to>
    <xdr:sp macro="" textlink="">
      <xdr:nvSpPr>
        <xdr:cNvPr id="368" name="円/楕円 367"/>
        <xdr:cNvSpPr/>
      </xdr:nvSpPr>
      <xdr:spPr>
        <a:xfrm>
          <a:off x="6921500" y="979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119816</xdr:rowOff>
    </xdr:from>
    <xdr:ext cx="534377" cy="259045"/>
    <xdr:sp macro="" textlink="">
      <xdr:nvSpPr>
        <xdr:cNvPr id="369" name="テキスト ボックス 368"/>
        <xdr:cNvSpPr txBox="1"/>
      </xdr:nvSpPr>
      <xdr:spPr>
        <a:xfrm>
          <a:off x="6705111" y="98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140463</xdr:rowOff>
    </xdr:from>
    <xdr:to>
      <xdr:col>15</xdr:col>
      <xdr:colOff>180975</xdr:colOff>
      <xdr:row>78</xdr:row>
      <xdr:rowOff>71132</xdr:rowOff>
    </xdr:to>
    <xdr:cxnSp macro="">
      <xdr:nvCxnSpPr>
        <xdr:cNvPr id="398" name="直線コネクタ 397"/>
        <xdr:cNvCxnSpPr/>
      </xdr:nvCxnSpPr>
      <xdr:spPr>
        <a:xfrm>
          <a:off x="9639300" y="13342113"/>
          <a:ext cx="838200" cy="10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140463</xdr:rowOff>
    </xdr:from>
    <xdr:to>
      <xdr:col>14</xdr:col>
      <xdr:colOff>28575</xdr:colOff>
      <xdr:row>77</xdr:row>
      <xdr:rowOff>166915</xdr:rowOff>
    </xdr:to>
    <xdr:cxnSp macro="">
      <xdr:nvCxnSpPr>
        <xdr:cNvPr id="401" name="直線コネクタ 400"/>
        <xdr:cNvCxnSpPr/>
      </xdr:nvCxnSpPr>
      <xdr:spPr>
        <a:xfrm flipV="1">
          <a:off x="8750300" y="13342113"/>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02" name="フローチャート : 判断 401"/>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55427</xdr:rowOff>
    </xdr:from>
    <xdr:ext cx="534377" cy="259045"/>
    <xdr:sp macro="" textlink="">
      <xdr:nvSpPr>
        <xdr:cNvPr id="403" name="テキスト ボックス 402"/>
        <xdr:cNvSpPr txBox="1"/>
      </xdr:nvSpPr>
      <xdr:spPr>
        <a:xfrm>
          <a:off x="9372111" y="1342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166915</xdr:rowOff>
    </xdr:from>
    <xdr:to>
      <xdr:col>12</xdr:col>
      <xdr:colOff>511175</xdr:colOff>
      <xdr:row>78</xdr:row>
      <xdr:rowOff>26746</xdr:rowOff>
    </xdr:to>
    <xdr:cxnSp macro="">
      <xdr:nvCxnSpPr>
        <xdr:cNvPr id="404" name="直線コネクタ 403"/>
        <xdr:cNvCxnSpPr/>
      </xdr:nvCxnSpPr>
      <xdr:spPr>
        <a:xfrm flipV="1">
          <a:off x="7861300" y="13368565"/>
          <a:ext cx="889000" cy="3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05" name="フローチャート : 判断 404"/>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89324</xdr:rowOff>
    </xdr:from>
    <xdr:ext cx="534377" cy="259045"/>
    <xdr:sp macro="" textlink="">
      <xdr:nvSpPr>
        <xdr:cNvPr id="406" name="テキスト ボックス 405"/>
        <xdr:cNvSpPr txBox="1"/>
      </xdr:nvSpPr>
      <xdr:spPr>
        <a:xfrm>
          <a:off x="8483111" y="134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26746</xdr:rowOff>
    </xdr:from>
    <xdr:to>
      <xdr:col>11</xdr:col>
      <xdr:colOff>307975</xdr:colOff>
      <xdr:row>78</xdr:row>
      <xdr:rowOff>44005</xdr:rowOff>
    </xdr:to>
    <xdr:cxnSp macro="">
      <xdr:nvCxnSpPr>
        <xdr:cNvPr id="407" name="直線コネクタ 406"/>
        <xdr:cNvCxnSpPr/>
      </xdr:nvCxnSpPr>
      <xdr:spPr>
        <a:xfrm flipV="1">
          <a:off x="6972300" y="13399846"/>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08" name="フローチャート : 判断 407"/>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93490</xdr:rowOff>
    </xdr:from>
    <xdr:ext cx="534377" cy="259045"/>
    <xdr:sp macro="" textlink="">
      <xdr:nvSpPr>
        <xdr:cNvPr id="409" name="テキスト ボックス 408"/>
        <xdr:cNvSpPr txBox="1"/>
      </xdr:nvSpPr>
      <xdr:spPr>
        <a:xfrm>
          <a:off x="7594111" y="1346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10" name="フローチャート : 判断 409"/>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91673</xdr:rowOff>
    </xdr:from>
    <xdr:ext cx="534377" cy="259045"/>
    <xdr:sp macro="" textlink="">
      <xdr:nvSpPr>
        <xdr:cNvPr id="411" name="テキスト ボックス 410"/>
        <xdr:cNvSpPr txBox="1"/>
      </xdr:nvSpPr>
      <xdr:spPr>
        <a:xfrm>
          <a:off x="6705111" y="134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20332</xdr:rowOff>
    </xdr:from>
    <xdr:to>
      <xdr:col>15</xdr:col>
      <xdr:colOff>231775</xdr:colOff>
      <xdr:row>78</xdr:row>
      <xdr:rowOff>121932</xdr:rowOff>
    </xdr:to>
    <xdr:sp macro="" textlink="">
      <xdr:nvSpPr>
        <xdr:cNvPr id="417" name="円/楕円 416"/>
        <xdr:cNvSpPr/>
      </xdr:nvSpPr>
      <xdr:spPr>
        <a:xfrm>
          <a:off x="10426700" y="133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106709</xdr:rowOff>
    </xdr:from>
    <xdr:ext cx="534377" cy="259045"/>
    <xdr:sp macro="" textlink="">
      <xdr:nvSpPr>
        <xdr:cNvPr id="418" name="商工費該当値テキスト"/>
        <xdr:cNvSpPr txBox="1"/>
      </xdr:nvSpPr>
      <xdr:spPr>
        <a:xfrm>
          <a:off x="10528300" y="133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11,399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89663</xdr:rowOff>
    </xdr:from>
    <xdr:to>
      <xdr:col>14</xdr:col>
      <xdr:colOff>79375</xdr:colOff>
      <xdr:row>78</xdr:row>
      <xdr:rowOff>19813</xdr:rowOff>
    </xdr:to>
    <xdr:sp macro="" textlink="">
      <xdr:nvSpPr>
        <xdr:cNvPr id="419" name="円/楕円 418"/>
        <xdr:cNvSpPr/>
      </xdr:nvSpPr>
      <xdr:spPr>
        <a:xfrm>
          <a:off x="9588500" y="1329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36340</xdr:rowOff>
    </xdr:from>
    <xdr:ext cx="534377" cy="259045"/>
    <xdr:sp macro="" textlink="">
      <xdr:nvSpPr>
        <xdr:cNvPr id="420" name="テキスト ボックス 419"/>
        <xdr:cNvSpPr txBox="1"/>
      </xdr:nvSpPr>
      <xdr:spPr>
        <a:xfrm>
          <a:off x="9372111" y="1306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116115</xdr:rowOff>
    </xdr:from>
    <xdr:to>
      <xdr:col>12</xdr:col>
      <xdr:colOff>561975</xdr:colOff>
      <xdr:row>78</xdr:row>
      <xdr:rowOff>46265</xdr:rowOff>
    </xdr:to>
    <xdr:sp macro="" textlink="">
      <xdr:nvSpPr>
        <xdr:cNvPr id="421" name="円/楕円 420"/>
        <xdr:cNvSpPr/>
      </xdr:nvSpPr>
      <xdr:spPr>
        <a:xfrm>
          <a:off x="8699500" y="1331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62792</xdr:rowOff>
    </xdr:from>
    <xdr:ext cx="534377" cy="259045"/>
    <xdr:sp macro="" textlink="">
      <xdr:nvSpPr>
        <xdr:cNvPr id="422" name="テキスト ボックス 421"/>
        <xdr:cNvSpPr txBox="1"/>
      </xdr:nvSpPr>
      <xdr:spPr>
        <a:xfrm>
          <a:off x="8483111" y="1309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147396</xdr:rowOff>
    </xdr:from>
    <xdr:to>
      <xdr:col>11</xdr:col>
      <xdr:colOff>358775</xdr:colOff>
      <xdr:row>78</xdr:row>
      <xdr:rowOff>77546</xdr:rowOff>
    </xdr:to>
    <xdr:sp macro="" textlink="">
      <xdr:nvSpPr>
        <xdr:cNvPr id="423" name="円/楕円 422"/>
        <xdr:cNvSpPr/>
      </xdr:nvSpPr>
      <xdr:spPr>
        <a:xfrm>
          <a:off x="7810500" y="1334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94073</xdr:rowOff>
    </xdr:from>
    <xdr:ext cx="534377" cy="259045"/>
    <xdr:sp macro="" textlink="">
      <xdr:nvSpPr>
        <xdr:cNvPr id="424" name="テキスト ボックス 423"/>
        <xdr:cNvSpPr txBox="1"/>
      </xdr:nvSpPr>
      <xdr:spPr>
        <a:xfrm>
          <a:off x="7594111" y="1312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164655</xdr:rowOff>
    </xdr:from>
    <xdr:to>
      <xdr:col>10</xdr:col>
      <xdr:colOff>155575</xdr:colOff>
      <xdr:row>78</xdr:row>
      <xdr:rowOff>94805</xdr:rowOff>
    </xdr:to>
    <xdr:sp macro="" textlink="">
      <xdr:nvSpPr>
        <xdr:cNvPr id="425" name="円/楕円 424"/>
        <xdr:cNvSpPr/>
      </xdr:nvSpPr>
      <xdr:spPr>
        <a:xfrm>
          <a:off x="6921500" y="1336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111332</xdr:rowOff>
    </xdr:from>
    <xdr:ext cx="534377" cy="259045"/>
    <xdr:sp macro="" textlink="">
      <xdr:nvSpPr>
        <xdr:cNvPr id="426" name="テキスト ボックス 425"/>
        <xdr:cNvSpPr txBox="1"/>
      </xdr:nvSpPr>
      <xdr:spPr>
        <a:xfrm>
          <a:off x="6705111" y="1314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133699</xdr:rowOff>
    </xdr:from>
    <xdr:to>
      <xdr:col>15</xdr:col>
      <xdr:colOff>180975</xdr:colOff>
      <xdr:row>96</xdr:row>
      <xdr:rowOff>164198</xdr:rowOff>
    </xdr:to>
    <xdr:cxnSp macro="">
      <xdr:nvCxnSpPr>
        <xdr:cNvPr id="459" name="直線コネクタ 458"/>
        <xdr:cNvCxnSpPr/>
      </xdr:nvCxnSpPr>
      <xdr:spPr>
        <a:xfrm flipV="1">
          <a:off x="9639300" y="16592899"/>
          <a:ext cx="838200" cy="3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160637</xdr:rowOff>
    </xdr:from>
    <xdr:to>
      <xdr:col>14</xdr:col>
      <xdr:colOff>28575</xdr:colOff>
      <xdr:row>96</xdr:row>
      <xdr:rowOff>164198</xdr:rowOff>
    </xdr:to>
    <xdr:cxnSp macro="">
      <xdr:nvCxnSpPr>
        <xdr:cNvPr id="462" name="直線コネクタ 461"/>
        <xdr:cNvCxnSpPr/>
      </xdr:nvCxnSpPr>
      <xdr:spPr>
        <a:xfrm>
          <a:off x="8750300" y="16619837"/>
          <a:ext cx="889000" cy="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72450</xdr:rowOff>
    </xdr:from>
    <xdr:to>
      <xdr:col>14</xdr:col>
      <xdr:colOff>79375</xdr:colOff>
      <xdr:row>97</xdr:row>
      <xdr:rowOff>2600</xdr:rowOff>
    </xdr:to>
    <xdr:sp macro="" textlink="">
      <xdr:nvSpPr>
        <xdr:cNvPr id="463" name="フローチャート : 判断 462"/>
        <xdr:cNvSpPr/>
      </xdr:nvSpPr>
      <xdr:spPr>
        <a:xfrm>
          <a:off x="9588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19127</xdr:rowOff>
    </xdr:from>
    <xdr:ext cx="534377" cy="259045"/>
    <xdr:sp macro="" textlink="">
      <xdr:nvSpPr>
        <xdr:cNvPr id="464" name="テキスト ボックス 463"/>
        <xdr:cNvSpPr txBox="1"/>
      </xdr:nvSpPr>
      <xdr:spPr>
        <a:xfrm>
          <a:off x="9372111" y="1630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160637</xdr:rowOff>
    </xdr:from>
    <xdr:to>
      <xdr:col>12</xdr:col>
      <xdr:colOff>511175</xdr:colOff>
      <xdr:row>97</xdr:row>
      <xdr:rowOff>9940</xdr:rowOff>
    </xdr:to>
    <xdr:cxnSp macro="">
      <xdr:nvCxnSpPr>
        <xdr:cNvPr id="465" name="直線コネクタ 464"/>
        <xdr:cNvCxnSpPr/>
      </xdr:nvCxnSpPr>
      <xdr:spPr>
        <a:xfrm flipV="1">
          <a:off x="7861300" y="16619837"/>
          <a:ext cx="889000" cy="2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89500</xdr:rowOff>
    </xdr:from>
    <xdr:to>
      <xdr:col>12</xdr:col>
      <xdr:colOff>561975</xdr:colOff>
      <xdr:row>97</xdr:row>
      <xdr:rowOff>19650</xdr:rowOff>
    </xdr:to>
    <xdr:sp macro="" textlink="">
      <xdr:nvSpPr>
        <xdr:cNvPr id="466" name="フローチャート : 判断 465"/>
        <xdr:cNvSpPr/>
      </xdr:nvSpPr>
      <xdr:spPr>
        <a:xfrm>
          <a:off x="8699500" y="1654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36177</xdr:rowOff>
    </xdr:from>
    <xdr:ext cx="534377" cy="259045"/>
    <xdr:sp macro="" textlink="">
      <xdr:nvSpPr>
        <xdr:cNvPr id="467" name="テキスト ボックス 466"/>
        <xdr:cNvSpPr txBox="1"/>
      </xdr:nvSpPr>
      <xdr:spPr>
        <a:xfrm>
          <a:off x="8483111" y="1632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9940</xdr:rowOff>
    </xdr:from>
    <xdr:to>
      <xdr:col>11</xdr:col>
      <xdr:colOff>307975</xdr:colOff>
      <xdr:row>97</xdr:row>
      <xdr:rowOff>28505</xdr:rowOff>
    </xdr:to>
    <xdr:cxnSp macro="">
      <xdr:nvCxnSpPr>
        <xdr:cNvPr id="468" name="直線コネクタ 467"/>
        <xdr:cNvCxnSpPr/>
      </xdr:nvCxnSpPr>
      <xdr:spPr>
        <a:xfrm flipV="1">
          <a:off x="6972300" y="16640590"/>
          <a:ext cx="889000" cy="1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63325</xdr:rowOff>
    </xdr:from>
    <xdr:to>
      <xdr:col>11</xdr:col>
      <xdr:colOff>358775</xdr:colOff>
      <xdr:row>96</xdr:row>
      <xdr:rowOff>164925</xdr:rowOff>
    </xdr:to>
    <xdr:sp macro="" textlink="">
      <xdr:nvSpPr>
        <xdr:cNvPr id="469" name="フローチャート : 判断 468"/>
        <xdr:cNvSpPr/>
      </xdr:nvSpPr>
      <xdr:spPr>
        <a:xfrm>
          <a:off x="7810500" y="1652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10002</xdr:rowOff>
    </xdr:from>
    <xdr:ext cx="534377" cy="259045"/>
    <xdr:sp macro="" textlink="">
      <xdr:nvSpPr>
        <xdr:cNvPr id="470" name="テキスト ボックス 469"/>
        <xdr:cNvSpPr txBox="1"/>
      </xdr:nvSpPr>
      <xdr:spPr>
        <a:xfrm>
          <a:off x="7594111" y="162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135125</xdr:rowOff>
    </xdr:from>
    <xdr:to>
      <xdr:col>10</xdr:col>
      <xdr:colOff>155575</xdr:colOff>
      <xdr:row>97</xdr:row>
      <xdr:rowOff>65275</xdr:rowOff>
    </xdr:to>
    <xdr:sp macro="" textlink="">
      <xdr:nvSpPr>
        <xdr:cNvPr id="471" name="フローチャート : 判断 470"/>
        <xdr:cNvSpPr/>
      </xdr:nvSpPr>
      <xdr:spPr>
        <a:xfrm>
          <a:off x="6921500" y="165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81802</xdr:rowOff>
    </xdr:from>
    <xdr:ext cx="534377" cy="259045"/>
    <xdr:sp macro="" textlink="">
      <xdr:nvSpPr>
        <xdr:cNvPr id="472" name="テキスト ボックス 471"/>
        <xdr:cNvSpPr txBox="1"/>
      </xdr:nvSpPr>
      <xdr:spPr>
        <a:xfrm>
          <a:off x="6705111" y="1636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82899</xdr:rowOff>
    </xdr:from>
    <xdr:to>
      <xdr:col>15</xdr:col>
      <xdr:colOff>231775</xdr:colOff>
      <xdr:row>97</xdr:row>
      <xdr:rowOff>13049</xdr:rowOff>
    </xdr:to>
    <xdr:sp macro="" textlink="">
      <xdr:nvSpPr>
        <xdr:cNvPr id="478" name="円/楕円 477"/>
        <xdr:cNvSpPr/>
      </xdr:nvSpPr>
      <xdr:spPr>
        <a:xfrm>
          <a:off x="10426700" y="1654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105776</xdr:rowOff>
    </xdr:from>
    <xdr:ext cx="534377" cy="259045"/>
    <xdr:sp macro="" textlink="">
      <xdr:nvSpPr>
        <xdr:cNvPr id="479" name="土木費該当値テキスト"/>
        <xdr:cNvSpPr txBox="1"/>
      </xdr:nvSpPr>
      <xdr:spPr>
        <a:xfrm>
          <a:off x="10528300" y="1639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54,630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113398</xdr:rowOff>
    </xdr:from>
    <xdr:to>
      <xdr:col>14</xdr:col>
      <xdr:colOff>79375</xdr:colOff>
      <xdr:row>97</xdr:row>
      <xdr:rowOff>43548</xdr:rowOff>
    </xdr:to>
    <xdr:sp macro="" textlink="">
      <xdr:nvSpPr>
        <xdr:cNvPr id="480" name="円/楕円 479"/>
        <xdr:cNvSpPr/>
      </xdr:nvSpPr>
      <xdr:spPr>
        <a:xfrm>
          <a:off x="9588500" y="165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34675</xdr:rowOff>
    </xdr:from>
    <xdr:ext cx="534377" cy="259045"/>
    <xdr:sp macro="" textlink="">
      <xdr:nvSpPr>
        <xdr:cNvPr id="481" name="テキスト ボックス 480"/>
        <xdr:cNvSpPr txBox="1"/>
      </xdr:nvSpPr>
      <xdr:spPr>
        <a:xfrm>
          <a:off x="9372111" y="1666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51,428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109837</xdr:rowOff>
    </xdr:from>
    <xdr:to>
      <xdr:col>12</xdr:col>
      <xdr:colOff>561975</xdr:colOff>
      <xdr:row>97</xdr:row>
      <xdr:rowOff>39987</xdr:rowOff>
    </xdr:to>
    <xdr:sp macro="" textlink="">
      <xdr:nvSpPr>
        <xdr:cNvPr id="482" name="円/楕円 481"/>
        <xdr:cNvSpPr/>
      </xdr:nvSpPr>
      <xdr:spPr>
        <a:xfrm>
          <a:off x="8699500" y="1656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31114</xdr:rowOff>
    </xdr:from>
    <xdr:ext cx="534377" cy="259045"/>
    <xdr:sp macro="" textlink="">
      <xdr:nvSpPr>
        <xdr:cNvPr id="483" name="テキスト ボックス 482"/>
        <xdr:cNvSpPr txBox="1"/>
      </xdr:nvSpPr>
      <xdr:spPr>
        <a:xfrm>
          <a:off x="8483111" y="1666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130590</xdr:rowOff>
    </xdr:from>
    <xdr:to>
      <xdr:col>11</xdr:col>
      <xdr:colOff>358775</xdr:colOff>
      <xdr:row>97</xdr:row>
      <xdr:rowOff>60740</xdr:rowOff>
    </xdr:to>
    <xdr:sp macro="" textlink="">
      <xdr:nvSpPr>
        <xdr:cNvPr id="484" name="円/楕円 483"/>
        <xdr:cNvSpPr/>
      </xdr:nvSpPr>
      <xdr:spPr>
        <a:xfrm>
          <a:off x="7810500" y="1658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51867</xdr:rowOff>
    </xdr:from>
    <xdr:ext cx="534377" cy="259045"/>
    <xdr:sp macro="" textlink="">
      <xdr:nvSpPr>
        <xdr:cNvPr id="485" name="テキスト ボックス 484"/>
        <xdr:cNvSpPr txBox="1"/>
      </xdr:nvSpPr>
      <xdr:spPr>
        <a:xfrm>
          <a:off x="7594111" y="1668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49,623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149155</xdr:rowOff>
    </xdr:from>
    <xdr:to>
      <xdr:col>10</xdr:col>
      <xdr:colOff>155575</xdr:colOff>
      <xdr:row>97</xdr:row>
      <xdr:rowOff>79305</xdr:rowOff>
    </xdr:to>
    <xdr:sp macro="" textlink="">
      <xdr:nvSpPr>
        <xdr:cNvPr id="486" name="円/楕円 485"/>
        <xdr:cNvSpPr/>
      </xdr:nvSpPr>
      <xdr:spPr>
        <a:xfrm>
          <a:off x="6921500" y="166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70432</xdr:rowOff>
    </xdr:from>
    <xdr:ext cx="534377" cy="259045"/>
    <xdr:sp macro="" textlink="">
      <xdr:nvSpPr>
        <xdr:cNvPr id="487" name="テキスト ボックス 486"/>
        <xdr:cNvSpPr txBox="1"/>
      </xdr:nvSpPr>
      <xdr:spPr>
        <a:xfrm>
          <a:off x="6705111" y="1670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164461</xdr:rowOff>
    </xdr:from>
    <xdr:to>
      <xdr:col>23</xdr:col>
      <xdr:colOff>517525</xdr:colOff>
      <xdr:row>38</xdr:row>
      <xdr:rowOff>17156</xdr:rowOff>
    </xdr:to>
    <xdr:cxnSp macro="">
      <xdr:nvCxnSpPr>
        <xdr:cNvPr id="520" name="直線コネクタ 519"/>
        <xdr:cNvCxnSpPr/>
      </xdr:nvCxnSpPr>
      <xdr:spPr>
        <a:xfrm>
          <a:off x="15481300" y="6508111"/>
          <a:ext cx="838200" cy="2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164461</xdr:rowOff>
    </xdr:from>
    <xdr:to>
      <xdr:col>22</xdr:col>
      <xdr:colOff>365125</xdr:colOff>
      <xdr:row>38</xdr:row>
      <xdr:rowOff>42688</xdr:rowOff>
    </xdr:to>
    <xdr:cxnSp macro="">
      <xdr:nvCxnSpPr>
        <xdr:cNvPr id="523" name="直線コネクタ 522"/>
        <xdr:cNvCxnSpPr/>
      </xdr:nvCxnSpPr>
      <xdr:spPr>
        <a:xfrm flipV="1">
          <a:off x="14592300" y="6508111"/>
          <a:ext cx="889000" cy="4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90229</xdr:rowOff>
    </xdr:from>
    <xdr:to>
      <xdr:col>22</xdr:col>
      <xdr:colOff>415925</xdr:colOff>
      <xdr:row>38</xdr:row>
      <xdr:rowOff>20379</xdr:rowOff>
    </xdr:to>
    <xdr:sp macro="" textlink="">
      <xdr:nvSpPr>
        <xdr:cNvPr id="524" name="フローチャート : 判断 523"/>
        <xdr:cNvSpPr/>
      </xdr:nvSpPr>
      <xdr:spPr>
        <a:xfrm>
          <a:off x="15430500" y="643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36906</xdr:rowOff>
    </xdr:from>
    <xdr:ext cx="534377" cy="259045"/>
    <xdr:sp macro="" textlink="">
      <xdr:nvSpPr>
        <xdr:cNvPr id="525" name="テキスト ボックス 524"/>
        <xdr:cNvSpPr txBox="1"/>
      </xdr:nvSpPr>
      <xdr:spPr>
        <a:xfrm>
          <a:off x="15214111" y="620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89722</xdr:rowOff>
    </xdr:from>
    <xdr:to>
      <xdr:col>21</xdr:col>
      <xdr:colOff>161925</xdr:colOff>
      <xdr:row>38</xdr:row>
      <xdr:rowOff>42688</xdr:rowOff>
    </xdr:to>
    <xdr:cxnSp macro="">
      <xdr:nvCxnSpPr>
        <xdr:cNvPr id="526" name="直線コネクタ 525"/>
        <xdr:cNvCxnSpPr/>
      </xdr:nvCxnSpPr>
      <xdr:spPr>
        <a:xfrm>
          <a:off x="13703300" y="6261922"/>
          <a:ext cx="889000" cy="29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76841</xdr:rowOff>
    </xdr:from>
    <xdr:to>
      <xdr:col>21</xdr:col>
      <xdr:colOff>212725</xdr:colOff>
      <xdr:row>38</xdr:row>
      <xdr:rowOff>6992</xdr:rowOff>
    </xdr:to>
    <xdr:sp macro="" textlink="">
      <xdr:nvSpPr>
        <xdr:cNvPr id="527" name="フローチャート : 判断 526"/>
        <xdr:cNvSpPr/>
      </xdr:nvSpPr>
      <xdr:spPr>
        <a:xfrm>
          <a:off x="14541500" y="64204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23518</xdr:rowOff>
    </xdr:from>
    <xdr:ext cx="534377" cy="259045"/>
    <xdr:sp macro="" textlink="">
      <xdr:nvSpPr>
        <xdr:cNvPr id="528" name="テキスト ボックス 527"/>
        <xdr:cNvSpPr txBox="1"/>
      </xdr:nvSpPr>
      <xdr:spPr>
        <a:xfrm>
          <a:off x="14325111" y="61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89722</xdr:rowOff>
    </xdr:from>
    <xdr:to>
      <xdr:col>19</xdr:col>
      <xdr:colOff>644525</xdr:colOff>
      <xdr:row>37</xdr:row>
      <xdr:rowOff>132871</xdr:rowOff>
    </xdr:to>
    <xdr:cxnSp macro="">
      <xdr:nvCxnSpPr>
        <xdr:cNvPr id="529" name="直線コネクタ 528"/>
        <xdr:cNvCxnSpPr/>
      </xdr:nvCxnSpPr>
      <xdr:spPr>
        <a:xfrm flipV="1">
          <a:off x="12814300" y="6261922"/>
          <a:ext cx="889000" cy="21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85328</xdr:rowOff>
    </xdr:from>
    <xdr:to>
      <xdr:col>20</xdr:col>
      <xdr:colOff>9525</xdr:colOff>
      <xdr:row>38</xdr:row>
      <xdr:rowOff>15478</xdr:rowOff>
    </xdr:to>
    <xdr:sp macro="" textlink="">
      <xdr:nvSpPr>
        <xdr:cNvPr id="530" name="フローチャート : 判断 529"/>
        <xdr:cNvSpPr/>
      </xdr:nvSpPr>
      <xdr:spPr>
        <a:xfrm>
          <a:off x="13652500" y="642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6605</xdr:rowOff>
    </xdr:from>
    <xdr:ext cx="534377" cy="259045"/>
    <xdr:sp macro="" textlink="">
      <xdr:nvSpPr>
        <xdr:cNvPr id="531" name="テキスト ボックス 530"/>
        <xdr:cNvSpPr txBox="1"/>
      </xdr:nvSpPr>
      <xdr:spPr>
        <a:xfrm>
          <a:off x="13436111" y="652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115489</xdr:rowOff>
    </xdr:from>
    <xdr:to>
      <xdr:col>18</xdr:col>
      <xdr:colOff>492125</xdr:colOff>
      <xdr:row>38</xdr:row>
      <xdr:rowOff>45639</xdr:rowOff>
    </xdr:to>
    <xdr:sp macro="" textlink="">
      <xdr:nvSpPr>
        <xdr:cNvPr id="532" name="フローチャート : 判断 531"/>
        <xdr:cNvSpPr/>
      </xdr:nvSpPr>
      <xdr:spPr>
        <a:xfrm>
          <a:off x="12763500" y="645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36766</xdr:rowOff>
    </xdr:from>
    <xdr:ext cx="534377" cy="259045"/>
    <xdr:sp macro="" textlink="">
      <xdr:nvSpPr>
        <xdr:cNvPr id="533" name="テキスト ボックス 532"/>
        <xdr:cNvSpPr txBox="1"/>
      </xdr:nvSpPr>
      <xdr:spPr>
        <a:xfrm>
          <a:off x="12547111" y="655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137806</xdr:rowOff>
    </xdr:from>
    <xdr:to>
      <xdr:col>23</xdr:col>
      <xdr:colOff>568325</xdr:colOff>
      <xdr:row>38</xdr:row>
      <xdr:rowOff>67956</xdr:rowOff>
    </xdr:to>
    <xdr:sp macro="" textlink="">
      <xdr:nvSpPr>
        <xdr:cNvPr id="539" name="円/楕円 538"/>
        <xdr:cNvSpPr/>
      </xdr:nvSpPr>
      <xdr:spPr>
        <a:xfrm>
          <a:off x="16268700" y="648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116233</xdr:rowOff>
    </xdr:from>
    <xdr:ext cx="534377" cy="259045"/>
    <xdr:sp macro="" textlink="">
      <xdr:nvSpPr>
        <xdr:cNvPr id="540" name="消防費該当値テキスト"/>
        <xdr:cNvSpPr txBox="1"/>
      </xdr:nvSpPr>
      <xdr:spPr>
        <a:xfrm>
          <a:off x="16370300" y="645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20,577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113660</xdr:rowOff>
    </xdr:from>
    <xdr:to>
      <xdr:col>22</xdr:col>
      <xdr:colOff>415925</xdr:colOff>
      <xdr:row>38</xdr:row>
      <xdr:rowOff>43810</xdr:rowOff>
    </xdr:to>
    <xdr:sp macro="" textlink="">
      <xdr:nvSpPr>
        <xdr:cNvPr id="541" name="円/楕円 540"/>
        <xdr:cNvSpPr/>
      </xdr:nvSpPr>
      <xdr:spPr>
        <a:xfrm>
          <a:off x="15430500" y="645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34938</xdr:rowOff>
    </xdr:from>
    <xdr:ext cx="534377" cy="259045"/>
    <xdr:sp macro="" textlink="">
      <xdr:nvSpPr>
        <xdr:cNvPr id="542" name="テキスト ボックス 541"/>
        <xdr:cNvSpPr txBox="1"/>
      </xdr:nvSpPr>
      <xdr:spPr>
        <a:xfrm>
          <a:off x="15214111" y="655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163338</xdr:rowOff>
    </xdr:from>
    <xdr:to>
      <xdr:col>21</xdr:col>
      <xdr:colOff>212725</xdr:colOff>
      <xdr:row>38</xdr:row>
      <xdr:rowOff>93488</xdr:rowOff>
    </xdr:to>
    <xdr:sp macro="" textlink="">
      <xdr:nvSpPr>
        <xdr:cNvPr id="543" name="円/楕円 542"/>
        <xdr:cNvSpPr/>
      </xdr:nvSpPr>
      <xdr:spPr>
        <a:xfrm>
          <a:off x="14541500" y="650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84615</xdr:rowOff>
    </xdr:from>
    <xdr:ext cx="534377" cy="259045"/>
    <xdr:sp macro="" textlink="">
      <xdr:nvSpPr>
        <xdr:cNvPr id="544" name="テキスト ボックス 543"/>
        <xdr:cNvSpPr txBox="1"/>
      </xdr:nvSpPr>
      <xdr:spPr>
        <a:xfrm>
          <a:off x="14325111" y="659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38922</xdr:rowOff>
    </xdr:from>
    <xdr:to>
      <xdr:col>20</xdr:col>
      <xdr:colOff>9525</xdr:colOff>
      <xdr:row>36</xdr:row>
      <xdr:rowOff>140522</xdr:rowOff>
    </xdr:to>
    <xdr:sp macro="" textlink="">
      <xdr:nvSpPr>
        <xdr:cNvPr id="545" name="円/楕円 544"/>
        <xdr:cNvSpPr/>
      </xdr:nvSpPr>
      <xdr:spPr>
        <a:xfrm>
          <a:off x="13652500" y="621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157049</xdr:rowOff>
    </xdr:from>
    <xdr:ext cx="534377" cy="259045"/>
    <xdr:sp macro="" textlink="">
      <xdr:nvSpPr>
        <xdr:cNvPr id="546" name="テキスト ボックス 545"/>
        <xdr:cNvSpPr txBox="1"/>
      </xdr:nvSpPr>
      <xdr:spPr>
        <a:xfrm>
          <a:off x="13436111" y="598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82071</xdr:rowOff>
    </xdr:from>
    <xdr:to>
      <xdr:col>18</xdr:col>
      <xdr:colOff>492125</xdr:colOff>
      <xdr:row>38</xdr:row>
      <xdr:rowOff>12221</xdr:rowOff>
    </xdr:to>
    <xdr:sp macro="" textlink="">
      <xdr:nvSpPr>
        <xdr:cNvPr id="547" name="円/楕円 546"/>
        <xdr:cNvSpPr/>
      </xdr:nvSpPr>
      <xdr:spPr>
        <a:xfrm>
          <a:off x="12763500" y="642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28748</xdr:rowOff>
    </xdr:from>
    <xdr:ext cx="534377" cy="259045"/>
    <xdr:sp macro="" textlink="">
      <xdr:nvSpPr>
        <xdr:cNvPr id="548" name="テキスト ボックス 547"/>
        <xdr:cNvSpPr txBox="1"/>
      </xdr:nvSpPr>
      <xdr:spPr>
        <a:xfrm>
          <a:off x="12547111" y="620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54,035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118844</xdr:rowOff>
    </xdr:from>
    <xdr:to>
      <xdr:col>23</xdr:col>
      <xdr:colOff>517525</xdr:colOff>
      <xdr:row>56</xdr:row>
      <xdr:rowOff>134831</xdr:rowOff>
    </xdr:to>
    <xdr:cxnSp macro="">
      <xdr:nvCxnSpPr>
        <xdr:cNvPr id="577" name="直線コネクタ 576"/>
        <xdr:cNvCxnSpPr/>
      </xdr:nvCxnSpPr>
      <xdr:spPr>
        <a:xfrm flipV="1">
          <a:off x="15481300" y="9720044"/>
          <a:ext cx="838200" cy="1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102095</xdr:rowOff>
    </xdr:from>
    <xdr:to>
      <xdr:col>22</xdr:col>
      <xdr:colOff>365125</xdr:colOff>
      <xdr:row>56</xdr:row>
      <xdr:rowOff>134831</xdr:rowOff>
    </xdr:to>
    <xdr:cxnSp macro="">
      <xdr:nvCxnSpPr>
        <xdr:cNvPr id="580" name="直線コネクタ 579"/>
        <xdr:cNvCxnSpPr/>
      </xdr:nvCxnSpPr>
      <xdr:spPr>
        <a:xfrm>
          <a:off x="14592300" y="9531845"/>
          <a:ext cx="889000" cy="20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41633</xdr:rowOff>
    </xdr:from>
    <xdr:to>
      <xdr:col>22</xdr:col>
      <xdr:colOff>415925</xdr:colOff>
      <xdr:row>56</xdr:row>
      <xdr:rowOff>143233</xdr:rowOff>
    </xdr:to>
    <xdr:sp macro="" textlink="">
      <xdr:nvSpPr>
        <xdr:cNvPr id="581" name="フローチャート : 判断 580"/>
        <xdr:cNvSpPr/>
      </xdr:nvSpPr>
      <xdr:spPr>
        <a:xfrm>
          <a:off x="15430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159760</xdr:rowOff>
    </xdr:from>
    <xdr:ext cx="534377" cy="259045"/>
    <xdr:sp macro="" textlink="">
      <xdr:nvSpPr>
        <xdr:cNvPr id="582" name="テキスト ボックス 581"/>
        <xdr:cNvSpPr txBox="1"/>
      </xdr:nvSpPr>
      <xdr:spPr>
        <a:xfrm>
          <a:off x="15214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102095</xdr:rowOff>
    </xdr:from>
    <xdr:to>
      <xdr:col>21</xdr:col>
      <xdr:colOff>161925</xdr:colOff>
      <xdr:row>55</xdr:row>
      <xdr:rowOff>162949</xdr:rowOff>
    </xdr:to>
    <xdr:cxnSp macro="">
      <xdr:nvCxnSpPr>
        <xdr:cNvPr id="583" name="直線コネクタ 582"/>
        <xdr:cNvCxnSpPr/>
      </xdr:nvCxnSpPr>
      <xdr:spPr>
        <a:xfrm flipV="1">
          <a:off x="13703300" y="9531845"/>
          <a:ext cx="889000" cy="6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95765</xdr:rowOff>
    </xdr:from>
    <xdr:to>
      <xdr:col>21</xdr:col>
      <xdr:colOff>212725</xdr:colOff>
      <xdr:row>57</xdr:row>
      <xdr:rowOff>25915</xdr:rowOff>
    </xdr:to>
    <xdr:sp macro="" textlink="">
      <xdr:nvSpPr>
        <xdr:cNvPr id="584" name="フローチャート : 判断 583"/>
        <xdr:cNvSpPr/>
      </xdr:nvSpPr>
      <xdr:spPr>
        <a:xfrm>
          <a:off x="14541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17042</xdr:rowOff>
    </xdr:from>
    <xdr:ext cx="534377" cy="259045"/>
    <xdr:sp macro="" textlink="">
      <xdr:nvSpPr>
        <xdr:cNvPr id="585" name="テキスト ボックス 584"/>
        <xdr:cNvSpPr txBox="1"/>
      </xdr:nvSpPr>
      <xdr:spPr>
        <a:xfrm>
          <a:off x="14325111" y="9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162949</xdr:rowOff>
    </xdr:from>
    <xdr:to>
      <xdr:col>19</xdr:col>
      <xdr:colOff>644525</xdr:colOff>
      <xdr:row>56</xdr:row>
      <xdr:rowOff>115956</xdr:rowOff>
    </xdr:to>
    <xdr:cxnSp macro="">
      <xdr:nvCxnSpPr>
        <xdr:cNvPr id="586" name="直線コネクタ 585"/>
        <xdr:cNvCxnSpPr/>
      </xdr:nvCxnSpPr>
      <xdr:spPr>
        <a:xfrm flipV="1">
          <a:off x="12814300" y="9592699"/>
          <a:ext cx="889000" cy="12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75100</xdr:rowOff>
    </xdr:from>
    <xdr:to>
      <xdr:col>20</xdr:col>
      <xdr:colOff>9525</xdr:colOff>
      <xdr:row>57</xdr:row>
      <xdr:rowOff>5250</xdr:rowOff>
    </xdr:to>
    <xdr:sp macro="" textlink="">
      <xdr:nvSpPr>
        <xdr:cNvPr id="587" name="フローチャート : 判断 586"/>
        <xdr:cNvSpPr/>
      </xdr:nvSpPr>
      <xdr:spPr>
        <a:xfrm>
          <a:off x="13652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167827</xdr:rowOff>
    </xdr:from>
    <xdr:ext cx="534377" cy="259045"/>
    <xdr:sp macro="" textlink="">
      <xdr:nvSpPr>
        <xdr:cNvPr id="588" name="テキスト ボックス 587"/>
        <xdr:cNvSpPr txBox="1"/>
      </xdr:nvSpPr>
      <xdr:spPr>
        <a:xfrm>
          <a:off x="13436111" y="97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88077</xdr:rowOff>
    </xdr:from>
    <xdr:to>
      <xdr:col>18</xdr:col>
      <xdr:colOff>492125</xdr:colOff>
      <xdr:row>57</xdr:row>
      <xdr:rowOff>18227</xdr:rowOff>
    </xdr:to>
    <xdr:sp macro="" textlink="">
      <xdr:nvSpPr>
        <xdr:cNvPr id="589" name="フローチャート : 判断 588"/>
        <xdr:cNvSpPr/>
      </xdr:nvSpPr>
      <xdr:spPr>
        <a:xfrm>
          <a:off x="12763500" y="968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9354</xdr:rowOff>
    </xdr:from>
    <xdr:ext cx="534377" cy="259045"/>
    <xdr:sp macro="" textlink="">
      <xdr:nvSpPr>
        <xdr:cNvPr id="590" name="テキスト ボックス 589"/>
        <xdr:cNvSpPr txBox="1"/>
      </xdr:nvSpPr>
      <xdr:spPr>
        <a:xfrm>
          <a:off x="12547111" y="978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68044</xdr:rowOff>
    </xdr:from>
    <xdr:to>
      <xdr:col>23</xdr:col>
      <xdr:colOff>568325</xdr:colOff>
      <xdr:row>56</xdr:row>
      <xdr:rowOff>169644</xdr:rowOff>
    </xdr:to>
    <xdr:sp macro="" textlink="">
      <xdr:nvSpPr>
        <xdr:cNvPr id="596" name="円/楕円 595"/>
        <xdr:cNvSpPr/>
      </xdr:nvSpPr>
      <xdr:spPr>
        <a:xfrm>
          <a:off x="16268700" y="966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46471</xdr:rowOff>
    </xdr:from>
    <xdr:ext cx="534377" cy="259045"/>
    <xdr:sp macro="" textlink="">
      <xdr:nvSpPr>
        <xdr:cNvPr id="597" name="教育費該当値テキスト"/>
        <xdr:cNvSpPr txBox="1"/>
      </xdr:nvSpPr>
      <xdr:spPr>
        <a:xfrm>
          <a:off x="16370300" y="96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57,737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84031</xdr:rowOff>
    </xdr:from>
    <xdr:to>
      <xdr:col>22</xdr:col>
      <xdr:colOff>415925</xdr:colOff>
      <xdr:row>57</xdr:row>
      <xdr:rowOff>14181</xdr:rowOff>
    </xdr:to>
    <xdr:sp macro="" textlink="">
      <xdr:nvSpPr>
        <xdr:cNvPr id="598" name="円/楕円 597"/>
        <xdr:cNvSpPr/>
      </xdr:nvSpPr>
      <xdr:spPr>
        <a:xfrm>
          <a:off x="15430500" y="96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5308</xdr:rowOff>
    </xdr:from>
    <xdr:ext cx="534377" cy="259045"/>
    <xdr:sp macro="" textlink="">
      <xdr:nvSpPr>
        <xdr:cNvPr id="599" name="テキスト ボックス 598"/>
        <xdr:cNvSpPr txBox="1"/>
      </xdr:nvSpPr>
      <xdr:spPr>
        <a:xfrm>
          <a:off x="15214111" y="977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55,639</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51295</xdr:rowOff>
    </xdr:from>
    <xdr:to>
      <xdr:col>21</xdr:col>
      <xdr:colOff>212725</xdr:colOff>
      <xdr:row>55</xdr:row>
      <xdr:rowOff>152895</xdr:rowOff>
    </xdr:to>
    <xdr:sp macro="" textlink="">
      <xdr:nvSpPr>
        <xdr:cNvPr id="600" name="円/楕円 599"/>
        <xdr:cNvSpPr/>
      </xdr:nvSpPr>
      <xdr:spPr>
        <a:xfrm>
          <a:off x="14541500" y="94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169422</xdr:rowOff>
    </xdr:from>
    <xdr:ext cx="534377" cy="259045"/>
    <xdr:sp macro="" textlink="">
      <xdr:nvSpPr>
        <xdr:cNvPr id="601" name="テキスト ボックス 600"/>
        <xdr:cNvSpPr txBox="1"/>
      </xdr:nvSpPr>
      <xdr:spPr>
        <a:xfrm>
          <a:off x="14325111" y="925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82,435</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112149</xdr:rowOff>
    </xdr:from>
    <xdr:to>
      <xdr:col>20</xdr:col>
      <xdr:colOff>9525</xdr:colOff>
      <xdr:row>56</xdr:row>
      <xdr:rowOff>42299</xdr:rowOff>
    </xdr:to>
    <xdr:sp macro="" textlink="">
      <xdr:nvSpPr>
        <xdr:cNvPr id="602" name="円/楕円 601"/>
        <xdr:cNvSpPr/>
      </xdr:nvSpPr>
      <xdr:spPr>
        <a:xfrm>
          <a:off x="13652500" y="954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58826</xdr:rowOff>
    </xdr:from>
    <xdr:ext cx="534377" cy="259045"/>
    <xdr:sp macro="" textlink="">
      <xdr:nvSpPr>
        <xdr:cNvPr id="603" name="テキスト ボックス 602"/>
        <xdr:cNvSpPr txBox="1"/>
      </xdr:nvSpPr>
      <xdr:spPr>
        <a:xfrm>
          <a:off x="13436111" y="931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74,449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65156</xdr:rowOff>
    </xdr:from>
    <xdr:to>
      <xdr:col>18</xdr:col>
      <xdr:colOff>492125</xdr:colOff>
      <xdr:row>56</xdr:row>
      <xdr:rowOff>166756</xdr:rowOff>
    </xdr:to>
    <xdr:sp macro="" textlink="">
      <xdr:nvSpPr>
        <xdr:cNvPr id="604" name="円/楕円 603"/>
        <xdr:cNvSpPr/>
      </xdr:nvSpPr>
      <xdr:spPr>
        <a:xfrm>
          <a:off x="12763500" y="966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11833</xdr:rowOff>
    </xdr:from>
    <xdr:ext cx="534377" cy="259045"/>
    <xdr:sp macro="" textlink="">
      <xdr:nvSpPr>
        <xdr:cNvPr id="605" name="テキスト ボックス 604"/>
        <xdr:cNvSpPr txBox="1"/>
      </xdr:nvSpPr>
      <xdr:spPr>
        <a:xfrm>
          <a:off x="12547111" y="944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58,116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2" name="直線コネクタ 631"/>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132590</xdr:rowOff>
    </xdr:from>
    <xdr:to>
      <xdr:col>22</xdr:col>
      <xdr:colOff>365125</xdr:colOff>
      <xdr:row>78</xdr:row>
      <xdr:rowOff>139700</xdr:rowOff>
    </xdr:to>
    <xdr:cxnSp macro="">
      <xdr:nvCxnSpPr>
        <xdr:cNvPr id="635" name="直線コネクタ 634"/>
        <xdr:cNvCxnSpPr/>
      </xdr:nvCxnSpPr>
      <xdr:spPr>
        <a:xfrm>
          <a:off x="14592300" y="13505690"/>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32344</xdr:rowOff>
    </xdr:from>
    <xdr:to>
      <xdr:col>22</xdr:col>
      <xdr:colOff>415925</xdr:colOff>
      <xdr:row>78</xdr:row>
      <xdr:rowOff>133944</xdr:rowOff>
    </xdr:to>
    <xdr:sp macro="" textlink="">
      <xdr:nvSpPr>
        <xdr:cNvPr id="636" name="フローチャート : 判断 635"/>
        <xdr:cNvSpPr/>
      </xdr:nvSpPr>
      <xdr:spPr>
        <a:xfrm>
          <a:off x="15430500" y="1340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150471</xdr:rowOff>
    </xdr:from>
    <xdr:ext cx="469744" cy="259045"/>
    <xdr:sp macro="" textlink="">
      <xdr:nvSpPr>
        <xdr:cNvPr id="637" name="テキスト ボックス 636"/>
        <xdr:cNvSpPr txBox="1"/>
      </xdr:nvSpPr>
      <xdr:spPr>
        <a:xfrm>
          <a:off x="15246427" y="1318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132590</xdr:rowOff>
    </xdr:from>
    <xdr:to>
      <xdr:col>21</xdr:col>
      <xdr:colOff>161925</xdr:colOff>
      <xdr:row>78</xdr:row>
      <xdr:rowOff>136979</xdr:rowOff>
    </xdr:to>
    <xdr:cxnSp macro="">
      <xdr:nvCxnSpPr>
        <xdr:cNvPr id="638" name="直線コネクタ 637"/>
        <xdr:cNvCxnSpPr/>
      </xdr:nvCxnSpPr>
      <xdr:spPr>
        <a:xfrm flipV="1">
          <a:off x="13703300" y="13505690"/>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158325</xdr:rowOff>
    </xdr:from>
    <xdr:to>
      <xdr:col>21</xdr:col>
      <xdr:colOff>212725</xdr:colOff>
      <xdr:row>78</xdr:row>
      <xdr:rowOff>88475</xdr:rowOff>
    </xdr:to>
    <xdr:sp macro="" textlink="">
      <xdr:nvSpPr>
        <xdr:cNvPr id="639" name="フローチャート : 判断 638"/>
        <xdr:cNvSpPr/>
      </xdr:nvSpPr>
      <xdr:spPr>
        <a:xfrm>
          <a:off x="14541500" y="133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105002</xdr:rowOff>
    </xdr:from>
    <xdr:ext cx="469744" cy="259045"/>
    <xdr:sp macro="" textlink="">
      <xdr:nvSpPr>
        <xdr:cNvPr id="640" name="テキスト ボックス 639"/>
        <xdr:cNvSpPr txBox="1"/>
      </xdr:nvSpPr>
      <xdr:spPr>
        <a:xfrm>
          <a:off x="14357427" y="1313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133711</xdr:rowOff>
    </xdr:from>
    <xdr:to>
      <xdr:col>19</xdr:col>
      <xdr:colOff>644525</xdr:colOff>
      <xdr:row>78</xdr:row>
      <xdr:rowOff>136979</xdr:rowOff>
    </xdr:to>
    <xdr:cxnSp macro="">
      <xdr:nvCxnSpPr>
        <xdr:cNvPr id="641" name="直線コネクタ 640"/>
        <xdr:cNvCxnSpPr/>
      </xdr:nvCxnSpPr>
      <xdr:spPr>
        <a:xfrm>
          <a:off x="12814300" y="13506811"/>
          <a:ext cx="889000" cy="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101358</xdr:rowOff>
    </xdr:from>
    <xdr:to>
      <xdr:col>20</xdr:col>
      <xdr:colOff>9525</xdr:colOff>
      <xdr:row>78</xdr:row>
      <xdr:rowOff>31508</xdr:rowOff>
    </xdr:to>
    <xdr:sp macro="" textlink="">
      <xdr:nvSpPr>
        <xdr:cNvPr id="642" name="フローチャート : 判断 641"/>
        <xdr:cNvSpPr/>
      </xdr:nvSpPr>
      <xdr:spPr>
        <a:xfrm>
          <a:off x="13652500" y="1330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48035</xdr:rowOff>
    </xdr:from>
    <xdr:ext cx="469744" cy="259045"/>
    <xdr:sp macro="" textlink="">
      <xdr:nvSpPr>
        <xdr:cNvPr id="643" name="テキスト ボックス 642"/>
        <xdr:cNvSpPr txBox="1"/>
      </xdr:nvSpPr>
      <xdr:spPr>
        <a:xfrm>
          <a:off x="13468427" y="1307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74864</xdr:rowOff>
    </xdr:from>
    <xdr:to>
      <xdr:col>18</xdr:col>
      <xdr:colOff>492125</xdr:colOff>
      <xdr:row>78</xdr:row>
      <xdr:rowOff>5014</xdr:rowOff>
    </xdr:to>
    <xdr:sp macro="" textlink="">
      <xdr:nvSpPr>
        <xdr:cNvPr id="644" name="フローチャート : 判断 643"/>
        <xdr:cNvSpPr/>
      </xdr:nvSpPr>
      <xdr:spPr>
        <a:xfrm>
          <a:off x="12763500" y="1327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21541</xdr:rowOff>
    </xdr:from>
    <xdr:ext cx="469744" cy="259045"/>
    <xdr:sp macro="" textlink="">
      <xdr:nvSpPr>
        <xdr:cNvPr id="645" name="テキスト ボックス 644"/>
        <xdr:cNvSpPr txBox="1"/>
      </xdr:nvSpPr>
      <xdr:spPr>
        <a:xfrm>
          <a:off x="12579427" y="130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1" name="円/楕円 65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2"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3" name="円/楕円 65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4" name="テキスト ボックス 653"/>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81790</xdr:rowOff>
    </xdr:from>
    <xdr:to>
      <xdr:col>21</xdr:col>
      <xdr:colOff>212725</xdr:colOff>
      <xdr:row>79</xdr:row>
      <xdr:rowOff>11940</xdr:rowOff>
    </xdr:to>
    <xdr:sp macro="" textlink="">
      <xdr:nvSpPr>
        <xdr:cNvPr id="655" name="円/楕円 654"/>
        <xdr:cNvSpPr/>
      </xdr:nvSpPr>
      <xdr:spPr>
        <a:xfrm>
          <a:off x="14541500" y="1345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3067</xdr:rowOff>
    </xdr:from>
    <xdr:ext cx="378565" cy="259045"/>
    <xdr:sp macro="" textlink="">
      <xdr:nvSpPr>
        <xdr:cNvPr id="656" name="テキスト ボックス 655"/>
        <xdr:cNvSpPr txBox="1"/>
      </xdr:nvSpPr>
      <xdr:spPr>
        <a:xfrm>
          <a:off x="14403017" y="1354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86179</xdr:rowOff>
    </xdr:from>
    <xdr:to>
      <xdr:col>20</xdr:col>
      <xdr:colOff>9525</xdr:colOff>
      <xdr:row>79</xdr:row>
      <xdr:rowOff>16329</xdr:rowOff>
    </xdr:to>
    <xdr:sp macro="" textlink="">
      <xdr:nvSpPr>
        <xdr:cNvPr id="657" name="円/楕円 656"/>
        <xdr:cNvSpPr/>
      </xdr:nvSpPr>
      <xdr:spPr>
        <a:xfrm>
          <a:off x="13652500" y="134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7456</xdr:rowOff>
    </xdr:from>
    <xdr:ext cx="378565" cy="259045"/>
    <xdr:sp macro="" textlink="">
      <xdr:nvSpPr>
        <xdr:cNvPr id="658" name="テキスト ボックス 657"/>
        <xdr:cNvSpPr txBox="1"/>
      </xdr:nvSpPr>
      <xdr:spPr>
        <a:xfrm>
          <a:off x="13514017" y="13552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82911</xdr:rowOff>
    </xdr:from>
    <xdr:to>
      <xdr:col>18</xdr:col>
      <xdr:colOff>492125</xdr:colOff>
      <xdr:row>79</xdr:row>
      <xdr:rowOff>13061</xdr:rowOff>
    </xdr:to>
    <xdr:sp macro="" textlink="">
      <xdr:nvSpPr>
        <xdr:cNvPr id="659" name="円/楕円 658"/>
        <xdr:cNvSpPr/>
      </xdr:nvSpPr>
      <xdr:spPr>
        <a:xfrm>
          <a:off x="12763500" y="1345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4188</xdr:rowOff>
    </xdr:from>
    <xdr:ext cx="378565" cy="259045"/>
    <xdr:sp macro="" textlink="">
      <xdr:nvSpPr>
        <xdr:cNvPr id="660" name="テキスト ボックス 659"/>
        <xdr:cNvSpPr txBox="1"/>
      </xdr:nvSpPr>
      <xdr:spPr>
        <a:xfrm>
          <a:off x="12625017" y="13548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136404</xdr:rowOff>
    </xdr:from>
    <xdr:to>
      <xdr:col>23</xdr:col>
      <xdr:colOff>517525</xdr:colOff>
      <xdr:row>97</xdr:row>
      <xdr:rowOff>144672</xdr:rowOff>
    </xdr:to>
    <xdr:cxnSp macro="">
      <xdr:nvCxnSpPr>
        <xdr:cNvPr id="689" name="直線コネクタ 688"/>
        <xdr:cNvCxnSpPr/>
      </xdr:nvCxnSpPr>
      <xdr:spPr>
        <a:xfrm flipV="1">
          <a:off x="15481300" y="16767054"/>
          <a:ext cx="8382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132865</xdr:rowOff>
    </xdr:from>
    <xdr:to>
      <xdr:col>22</xdr:col>
      <xdr:colOff>365125</xdr:colOff>
      <xdr:row>97</xdr:row>
      <xdr:rowOff>144672</xdr:rowOff>
    </xdr:to>
    <xdr:cxnSp macro="">
      <xdr:nvCxnSpPr>
        <xdr:cNvPr id="692" name="直線コネクタ 691"/>
        <xdr:cNvCxnSpPr/>
      </xdr:nvCxnSpPr>
      <xdr:spPr>
        <a:xfrm>
          <a:off x="14592300" y="16763515"/>
          <a:ext cx="889000" cy="1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84579</xdr:rowOff>
    </xdr:from>
    <xdr:to>
      <xdr:col>22</xdr:col>
      <xdr:colOff>415925</xdr:colOff>
      <xdr:row>98</xdr:row>
      <xdr:rowOff>14729</xdr:rowOff>
    </xdr:to>
    <xdr:sp macro="" textlink="">
      <xdr:nvSpPr>
        <xdr:cNvPr id="693" name="フローチャート : 判断 692"/>
        <xdr:cNvSpPr/>
      </xdr:nvSpPr>
      <xdr:spPr>
        <a:xfrm>
          <a:off x="15430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31256</xdr:rowOff>
    </xdr:from>
    <xdr:ext cx="534377" cy="259045"/>
    <xdr:sp macro="" textlink="">
      <xdr:nvSpPr>
        <xdr:cNvPr id="694" name="テキスト ボックス 693"/>
        <xdr:cNvSpPr txBox="1"/>
      </xdr:nvSpPr>
      <xdr:spPr>
        <a:xfrm>
          <a:off x="15214111" y="1649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132865</xdr:rowOff>
    </xdr:from>
    <xdr:to>
      <xdr:col>21</xdr:col>
      <xdr:colOff>161925</xdr:colOff>
      <xdr:row>97</xdr:row>
      <xdr:rowOff>142215</xdr:rowOff>
    </xdr:to>
    <xdr:cxnSp macro="">
      <xdr:nvCxnSpPr>
        <xdr:cNvPr id="695" name="直線コネクタ 694"/>
        <xdr:cNvCxnSpPr/>
      </xdr:nvCxnSpPr>
      <xdr:spPr>
        <a:xfrm flipV="1">
          <a:off x="13703300" y="16763515"/>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90226</xdr:rowOff>
    </xdr:from>
    <xdr:to>
      <xdr:col>21</xdr:col>
      <xdr:colOff>212725</xdr:colOff>
      <xdr:row>98</xdr:row>
      <xdr:rowOff>20376</xdr:rowOff>
    </xdr:to>
    <xdr:sp macro="" textlink="">
      <xdr:nvSpPr>
        <xdr:cNvPr id="696" name="フローチャート : 判断 695"/>
        <xdr:cNvSpPr/>
      </xdr:nvSpPr>
      <xdr:spPr>
        <a:xfrm>
          <a:off x="14541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11503</xdr:rowOff>
    </xdr:from>
    <xdr:ext cx="534377" cy="259045"/>
    <xdr:sp macro="" textlink="">
      <xdr:nvSpPr>
        <xdr:cNvPr id="697" name="テキスト ボックス 696"/>
        <xdr:cNvSpPr txBox="1"/>
      </xdr:nvSpPr>
      <xdr:spPr>
        <a:xfrm>
          <a:off x="14325111" y="1681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142215</xdr:rowOff>
    </xdr:from>
    <xdr:to>
      <xdr:col>19</xdr:col>
      <xdr:colOff>644525</xdr:colOff>
      <xdr:row>97</xdr:row>
      <xdr:rowOff>149544</xdr:rowOff>
    </xdr:to>
    <xdr:cxnSp macro="">
      <xdr:nvCxnSpPr>
        <xdr:cNvPr id="698" name="直線コネクタ 697"/>
        <xdr:cNvCxnSpPr/>
      </xdr:nvCxnSpPr>
      <xdr:spPr>
        <a:xfrm flipV="1">
          <a:off x="12814300" y="16772865"/>
          <a:ext cx="8890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92444</xdr:rowOff>
    </xdr:from>
    <xdr:to>
      <xdr:col>20</xdr:col>
      <xdr:colOff>9525</xdr:colOff>
      <xdr:row>98</xdr:row>
      <xdr:rowOff>22594</xdr:rowOff>
    </xdr:to>
    <xdr:sp macro="" textlink="">
      <xdr:nvSpPr>
        <xdr:cNvPr id="699" name="フローチャート : 判断 698"/>
        <xdr:cNvSpPr/>
      </xdr:nvSpPr>
      <xdr:spPr>
        <a:xfrm>
          <a:off x="13652500" y="1672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13721</xdr:rowOff>
    </xdr:from>
    <xdr:ext cx="534377" cy="259045"/>
    <xdr:sp macro="" textlink="">
      <xdr:nvSpPr>
        <xdr:cNvPr id="700" name="テキスト ボックス 699"/>
        <xdr:cNvSpPr txBox="1"/>
      </xdr:nvSpPr>
      <xdr:spPr>
        <a:xfrm>
          <a:off x="13436111" y="1681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91080</xdr:rowOff>
    </xdr:from>
    <xdr:to>
      <xdr:col>18</xdr:col>
      <xdr:colOff>492125</xdr:colOff>
      <xdr:row>98</xdr:row>
      <xdr:rowOff>21230</xdr:rowOff>
    </xdr:to>
    <xdr:sp macro="" textlink="">
      <xdr:nvSpPr>
        <xdr:cNvPr id="701" name="フローチャート : 判断 700"/>
        <xdr:cNvSpPr/>
      </xdr:nvSpPr>
      <xdr:spPr>
        <a:xfrm>
          <a:off x="12763500" y="167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37757</xdr:rowOff>
    </xdr:from>
    <xdr:ext cx="534377" cy="259045"/>
    <xdr:sp macro="" textlink="">
      <xdr:nvSpPr>
        <xdr:cNvPr id="702" name="テキスト ボックス 701"/>
        <xdr:cNvSpPr txBox="1"/>
      </xdr:nvSpPr>
      <xdr:spPr>
        <a:xfrm>
          <a:off x="12547111" y="1649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85604</xdr:rowOff>
    </xdr:from>
    <xdr:to>
      <xdr:col>23</xdr:col>
      <xdr:colOff>568325</xdr:colOff>
      <xdr:row>98</xdr:row>
      <xdr:rowOff>15754</xdr:rowOff>
    </xdr:to>
    <xdr:sp macro="" textlink="">
      <xdr:nvSpPr>
        <xdr:cNvPr id="708" name="円/楕円 707"/>
        <xdr:cNvSpPr/>
      </xdr:nvSpPr>
      <xdr:spPr>
        <a:xfrm>
          <a:off x="16268700" y="1671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64031</xdr:rowOff>
    </xdr:from>
    <xdr:ext cx="534377" cy="259045"/>
    <xdr:sp macro="" textlink="">
      <xdr:nvSpPr>
        <xdr:cNvPr id="709" name="公債費該当値テキスト"/>
        <xdr:cNvSpPr txBox="1"/>
      </xdr:nvSpPr>
      <xdr:spPr>
        <a:xfrm>
          <a:off x="16370300" y="166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65,865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93872</xdr:rowOff>
    </xdr:from>
    <xdr:to>
      <xdr:col>22</xdr:col>
      <xdr:colOff>415925</xdr:colOff>
      <xdr:row>98</xdr:row>
      <xdr:rowOff>24022</xdr:rowOff>
    </xdr:to>
    <xdr:sp macro="" textlink="">
      <xdr:nvSpPr>
        <xdr:cNvPr id="710" name="円/楕円 709"/>
        <xdr:cNvSpPr/>
      </xdr:nvSpPr>
      <xdr:spPr>
        <a:xfrm>
          <a:off x="15430500" y="1672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15149</xdr:rowOff>
    </xdr:from>
    <xdr:ext cx="534377" cy="259045"/>
    <xdr:sp macro="" textlink="">
      <xdr:nvSpPr>
        <xdr:cNvPr id="711" name="テキスト ボックス 710"/>
        <xdr:cNvSpPr txBox="1"/>
      </xdr:nvSpPr>
      <xdr:spPr>
        <a:xfrm>
          <a:off x="15214111" y="1681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63,695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82065</xdr:rowOff>
    </xdr:from>
    <xdr:to>
      <xdr:col>21</xdr:col>
      <xdr:colOff>212725</xdr:colOff>
      <xdr:row>98</xdr:row>
      <xdr:rowOff>12215</xdr:rowOff>
    </xdr:to>
    <xdr:sp macro="" textlink="">
      <xdr:nvSpPr>
        <xdr:cNvPr id="712" name="円/楕円 711"/>
        <xdr:cNvSpPr/>
      </xdr:nvSpPr>
      <xdr:spPr>
        <a:xfrm>
          <a:off x="14541500" y="1671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28742</xdr:rowOff>
    </xdr:from>
    <xdr:ext cx="534377" cy="259045"/>
    <xdr:sp macro="" textlink="">
      <xdr:nvSpPr>
        <xdr:cNvPr id="713" name="テキスト ボックス 712"/>
        <xdr:cNvSpPr txBox="1"/>
      </xdr:nvSpPr>
      <xdr:spPr>
        <a:xfrm>
          <a:off x="14325111" y="1648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66,794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91415</xdr:rowOff>
    </xdr:from>
    <xdr:to>
      <xdr:col>20</xdr:col>
      <xdr:colOff>9525</xdr:colOff>
      <xdr:row>98</xdr:row>
      <xdr:rowOff>21565</xdr:rowOff>
    </xdr:to>
    <xdr:sp macro="" textlink="">
      <xdr:nvSpPr>
        <xdr:cNvPr id="714" name="円/楕円 713"/>
        <xdr:cNvSpPr/>
      </xdr:nvSpPr>
      <xdr:spPr>
        <a:xfrm>
          <a:off x="13652500" y="167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38092</xdr:rowOff>
    </xdr:from>
    <xdr:ext cx="534377" cy="259045"/>
    <xdr:sp macro="" textlink="">
      <xdr:nvSpPr>
        <xdr:cNvPr id="715" name="テキスト ボックス 714"/>
        <xdr:cNvSpPr txBox="1"/>
      </xdr:nvSpPr>
      <xdr:spPr>
        <a:xfrm>
          <a:off x="13436111" y="1649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98744</xdr:rowOff>
    </xdr:from>
    <xdr:to>
      <xdr:col>18</xdr:col>
      <xdr:colOff>492125</xdr:colOff>
      <xdr:row>98</xdr:row>
      <xdr:rowOff>28894</xdr:rowOff>
    </xdr:to>
    <xdr:sp macro="" textlink="">
      <xdr:nvSpPr>
        <xdr:cNvPr id="716" name="円/楕円 715"/>
        <xdr:cNvSpPr/>
      </xdr:nvSpPr>
      <xdr:spPr>
        <a:xfrm>
          <a:off x="12763500" y="167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20021</xdr:rowOff>
    </xdr:from>
    <xdr:ext cx="534377" cy="259045"/>
    <xdr:sp macro="" textlink="">
      <xdr:nvSpPr>
        <xdr:cNvPr id="717" name="テキスト ボックス 716"/>
        <xdr:cNvSpPr txBox="1"/>
      </xdr:nvSpPr>
      <xdr:spPr>
        <a:xfrm>
          <a:off x="12547111" y="1682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80670</xdr:rowOff>
    </xdr:from>
    <xdr:to>
      <xdr:col>31</xdr:col>
      <xdr:colOff>85725</xdr:colOff>
      <xdr:row>39</xdr:row>
      <xdr:rowOff>10820</xdr:rowOff>
    </xdr:to>
    <xdr:sp macro="" textlink="">
      <xdr:nvSpPr>
        <xdr:cNvPr id="748" name="フローチャート : 判断 747"/>
        <xdr:cNvSpPr/>
      </xdr:nvSpPr>
      <xdr:spPr>
        <a:xfrm>
          <a:off x="21272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27347</xdr:rowOff>
    </xdr:from>
    <xdr:ext cx="313932" cy="259045"/>
    <xdr:sp macro="" textlink="">
      <xdr:nvSpPr>
        <xdr:cNvPr id="749" name="テキスト ボックス 748"/>
        <xdr:cNvSpPr txBox="1"/>
      </xdr:nvSpPr>
      <xdr:spPr>
        <a:xfrm>
          <a:off x="21166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32665</xdr:rowOff>
    </xdr:from>
    <xdr:to>
      <xdr:col>29</xdr:col>
      <xdr:colOff>568325</xdr:colOff>
      <xdr:row>38</xdr:row>
      <xdr:rowOff>134265</xdr:rowOff>
    </xdr:to>
    <xdr:sp macro="" textlink="">
      <xdr:nvSpPr>
        <xdr:cNvPr id="751" name="フローチャート : 判断 750"/>
        <xdr:cNvSpPr/>
      </xdr:nvSpPr>
      <xdr:spPr>
        <a:xfrm>
          <a:off x="20383500" y="65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150791</xdr:rowOff>
    </xdr:from>
    <xdr:ext cx="378565" cy="259045"/>
    <xdr:sp macro="" textlink="">
      <xdr:nvSpPr>
        <xdr:cNvPr id="752" name="テキスト ボックス 751"/>
        <xdr:cNvSpPr txBox="1"/>
      </xdr:nvSpPr>
      <xdr:spPr>
        <a:xfrm>
          <a:off x="20245017" y="63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158623</xdr:rowOff>
    </xdr:from>
    <xdr:to>
      <xdr:col>28</xdr:col>
      <xdr:colOff>365125</xdr:colOff>
      <xdr:row>38</xdr:row>
      <xdr:rowOff>88773</xdr:rowOff>
    </xdr:to>
    <xdr:sp macro="" textlink="">
      <xdr:nvSpPr>
        <xdr:cNvPr id="754" name="フローチャート : 判断 753"/>
        <xdr:cNvSpPr/>
      </xdr:nvSpPr>
      <xdr:spPr>
        <a:xfrm>
          <a:off x="19494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105300</xdr:rowOff>
    </xdr:from>
    <xdr:ext cx="378565" cy="259045"/>
    <xdr:sp macro="" textlink="">
      <xdr:nvSpPr>
        <xdr:cNvPr id="755" name="テキスト ボックス 754"/>
        <xdr:cNvSpPr txBox="1"/>
      </xdr:nvSpPr>
      <xdr:spPr>
        <a:xfrm>
          <a:off x="19356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146964</xdr:rowOff>
    </xdr:from>
    <xdr:to>
      <xdr:col>27</xdr:col>
      <xdr:colOff>161925</xdr:colOff>
      <xdr:row>38</xdr:row>
      <xdr:rowOff>77115</xdr:rowOff>
    </xdr:to>
    <xdr:sp macro="" textlink="">
      <xdr:nvSpPr>
        <xdr:cNvPr id="756" name="フローチャート : 判断 755"/>
        <xdr:cNvSpPr/>
      </xdr:nvSpPr>
      <xdr:spPr>
        <a:xfrm>
          <a:off x="18605500" y="64906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93641</xdr:rowOff>
    </xdr:from>
    <xdr:ext cx="378565" cy="259045"/>
    <xdr:sp macro="" textlink="">
      <xdr:nvSpPr>
        <xdr:cNvPr id="757" name="テキスト ボックス 756"/>
        <xdr:cNvSpPr txBox="1"/>
      </xdr:nvSpPr>
      <xdr:spPr>
        <a:xfrm>
          <a:off x="18467017" y="62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5" name="フローチャート : 判断 80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6" name="テキスト ボックス 805"/>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8" name="フローチャート : 判断 807"/>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9" name="テキスト ボックス 80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1" name="フローチャート :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2" name="テキスト ボックス 811"/>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フローチャート :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4" name="テキスト ボックス 813"/>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3" name="テキスト ボックス 822"/>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5" name="テキスト ボックス 824"/>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7" name="テキスト ボックス 826"/>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9" name="テキスト ボックス 828"/>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900">
              <a:solidFill>
                <a:schemeClr val="dk1"/>
              </a:solidFill>
              <a:effectLst/>
              <a:latin typeface="+mn-lt"/>
              <a:ea typeface="+mn-ea"/>
              <a:cs typeface="+mn-cs"/>
            </a:rPr>
            <a:t>目的別の主な項目をみると、議会費では、類似団体平均値を上回る</a:t>
          </a:r>
          <a:r>
            <a:rPr lang="en-US" altLang="ja-JP" sz="900">
              <a:solidFill>
                <a:schemeClr val="dk1"/>
              </a:solidFill>
              <a:effectLst/>
              <a:latin typeface="+mn-lt"/>
              <a:ea typeface="+mn-ea"/>
              <a:cs typeface="+mn-cs"/>
            </a:rPr>
            <a:t>5,031</a:t>
          </a:r>
          <a:r>
            <a:rPr lang="ja-JP" altLang="ja-JP" sz="900">
              <a:solidFill>
                <a:schemeClr val="dk1"/>
              </a:solidFill>
              <a:effectLst/>
              <a:latin typeface="+mn-lt"/>
              <a:ea typeface="+mn-ea"/>
              <a:cs typeface="+mn-cs"/>
            </a:rPr>
            <a:t>円で、議員の欠員による報酬及び共済費の減により前年度から</a:t>
          </a:r>
          <a:r>
            <a:rPr lang="en-US" altLang="ja-JP" sz="900">
              <a:solidFill>
                <a:schemeClr val="dk1"/>
              </a:solidFill>
              <a:effectLst/>
              <a:latin typeface="+mn-lt"/>
              <a:ea typeface="+mn-ea"/>
              <a:cs typeface="+mn-cs"/>
            </a:rPr>
            <a:t>508</a:t>
          </a:r>
          <a:r>
            <a:rPr lang="ja-JP" altLang="ja-JP" sz="900">
              <a:solidFill>
                <a:schemeClr val="dk1"/>
              </a:solidFill>
              <a:effectLst/>
              <a:latin typeface="+mn-lt"/>
              <a:ea typeface="+mn-ea"/>
              <a:cs typeface="+mn-cs"/>
            </a:rPr>
            <a:t>円の減となった。総務費では、類似団体平均値を上回る</a:t>
          </a:r>
          <a:r>
            <a:rPr lang="en-US" altLang="ja-JP" sz="900">
              <a:solidFill>
                <a:schemeClr val="dk1"/>
              </a:solidFill>
              <a:effectLst/>
              <a:latin typeface="+mn-lt"/>
              <a:ea typeface="+mn-ea"/>
              <a:cs typeface="+mn-cs"/>
            </a:rPr>
            <a:t>92,084</a:t>
          </a:r>
          <a:r>
            <a:rPr lang="ja-JP" altLang="ja-JP" sz="900">
              <a:solidFill>
                <a:schemeClr val="dk1"/>
              </a:solidFill>
              <a:effectLst/>
              <a:latin typeface="+mn-lt"/>
              <a:ea typeface="+mn-ea"/>
              <a:cs typeface="+mn-cs"/>
            </a:rPr>
            <a:t>円で、前年度から</a:t>
          </a:r>
          <a:r>
            <a:rPr lang="en-US" altLang="ja-JP" sz="900">
              <a:solidFill>
                <a:schemeClr val="dk1"/>
              </a:solidFill>
              <a:effectLst/>
              <a:latin typeface="+mn-lt"/>
              <a:ea typeface="+mn-ea"/>
              <a:cs typeface="+mn-cs"/>
            </a:rPr>
            <a:t>4,005</a:t>
          </a:r>
          <a:r>
            <a:rPr lang="ja-JP" altLang="ja-JP" sz="900">
              <a:solidFill>
                <a:schemeClr val="dk1"/>
              </a:solidFill>
              <a:effectLst/>
              <a:latin typeface="+mn-lt"/>
              <a:ea typeface="+mn-ea"/>
              <a:cs typeface="+mn-cs"/>
            </a:rPr>
            <a:t>円の減となった。地方創成加速化交付金事業の増など増要因もあったが、ふるさと納税寄附金の謝礼特産品購入費及び当該寄附金の基金への積立金の減、旧勝沼庁舎駐車場整備事業の減が主な減少要因として挙げられる。民生費では、類似団体平均値を下回る</a:t>
          </a:r>
          <a:r>
            <a:rPr lang="en-US" altLang="ja-JP" sz="900">
              <a:solidFill>
                <a:schemeClr val="dk1"/>
              </a:solidFill>
              <a:effectLst/>
              <a:latin typeface="+mn-lt"/>
              <a:ea typeface="+mn-ea"/>
              <a:cs typeface="+mn-cs"/>
            </a:rPr>
            <a:t>153,469</a:t>
          </a:r>
          <a:r>
            <a:rPr lang="ja-JP" altLang="ja-JP" sz="900">
              <a:solidFill>
                <a:schemeClr val="dk1"/>
              </a:solidFill>
              <a:effectLst/>
              <a:latin typeface="+mn-lt"/>
              <a:ea typeface="+mn-ea"/>
              <a:cs typeface="+mn-cs"/>
            </a:rPr>
            <a:t>円で前年度から</a:t>
          </a:r>
          <a:r>
            <a:rPr lang="en-US" altLang="ja-JP" sz="900">
              <a:solidFill>
                <a:schemeClr val="dk1"/>
              </a:solidFill>
              <a:effectLst/>
              <a:latin typeface="+mn-lt"/>
              <a:ea typeface="+mn-ea"/>
              <a:cs typeface="+mn-cs"/>
            </a:rPr>
            <a:t>3,339</a:t>
          </a:r>
          <a:r>
            <a:rPr lang="ja-JP" altLang="ja-JP" sz="900">
              <a:solidFill>
                <a:schemeClr val="dk1"/>
              </a:solidFill>
              <a:effectLst/>
              <a:latin typeface="+mn-lt"/>
              <a:ea typeface="+mn-ea"/>
              <a:cs typeface="+mn-cs"/>
            </a:rPr>
            <a:t>円増加した。救護施設鈴宮寮指定管理者制度導入に伴う入寮者措置費の減などの減要因もあったが、臨時福祉給付金給付事業の増、民間保育所運営費の増などが主な増加要因として挙げられる。今後、扶助費増加など民生費の増が見込まれるが、全国的に増加傾向になるため、類似団体平均で推移すると考えられる。衛生費では、類似団体平均値を下回る</a:t>
          </a:r>
          <a:r>
            <a:rPr lang="en-US" altLang="ja-JP" sz="900">
              <a:solidFill>
                <a:schemeClr val="dk1"/>
              </a:solidFill>
              <a:effectLst/>
              <a:latin typeface="+mn-lt"/>
              <a:ea typeface="+mn-ea"/>
              <a:cs typeface="+mn-cs"/>
            </a:rPr>
            <a:t>46,618</a:t>
          </a:r>
          <a:r>
            <a:rPr lang="ja-JP" altLang="ja-JP" sz="900">
              <a:solidFill>
                <a:schemeClr val="dk1"/>
              </a:solidFill>
              <a:effectLst/>
              <a:latin typeface="+mn-lt"/>
              <a:ea typeface="+mn-ea"/>
              <a:cs typeface="+mn-cs"/>
            </a:rPr>
            <a:t>円で前年度から</a:t>
          </a:r>
          <a:r>
            <a:rPr lang="en-US" altLang="ja-JP" sz="900">
              <a:solidFill>
                <a:schemeClr val="dk1"/>
              </a:solidFill>
              <a:effectLst/>
              <a:latin typeface="+mn-lt"/>
              <a:ea typeface="+mn-ea"/>
              <a:cs typeface="+mn-cs"/>
            </a:rPr>
            <a:t>3,212</a:t>
          </a:r>
          <a:r>
            <a:rPr lang="ja-JP" altLang="ja-JP" sz="900">
              <a:solidFill>
                <a:schemeClr val="dk1"/>
              </a:solidFill>
              <a:effectLst/>
              <a:latin typeface="+mn-lt"/>
              <a:ea typeface="+mn-ea"/>
              <a:cs typeface="+mn-cs"/>
            </a:rPr>
            <a:t>円減少した。甲府・峡東クリーンセンターの試運転開始に伴う、一部事務組合への負担金の減が主な要因として挙げられる。今後、甲府・峡東クリーンセンターの本稼働に伴い、一時的に減額するが、その後、施設建設費の公債費負担分の影響で増加する見込みである。農林水産業費では、類似団体平均値を下回る</a:t>
          </a:r>
          <a:r>
            <a:rPr lang="en-US" altLang="ja-JP" sz="900">
              <a:solidFill>
                <a:schemeClr val="dk1"/>
              </a:solidFill>
              <a:effectLst/>
              <a:latin typeface="+mn-lt"/>
              <a:ea typeface="+mn-ea"/>
              <a:cs typeface="+mn-cs"/>
            </a:rPr>
            <a:t>24,361</a:t>
          </a:r>
          <a:r>
            <a:rPr lang="ja-JP" altLang="ja-JP" sz="900">
              <a:solidFill>
                <a:schemeClr val="dk1"/>
              </a:solidFill>
              <a:effectLst/>
              <a:latin typeface="+mn-lt"/>
              <a:ea typeface="+mn-ea"/>
              <a:cs typeface="+mn-cs"/>
            </a:rPr>
            <a:t>円で、前年度から</a:t>
          </a:r>
          <a:r>
            <a:rPr lang="en-US" altLang="ja-JP" sz="900">
              <a:solidFill>
                <a:schemeClr val="dk1"/>
              </a:solidFill>
              <a:effectLst/>
              <a:latin typeface="+mn-lt"/>
              <a:ea typeface="+mn-ea"/>
              <a:cs typeface="+mn-cs"/>
            </a:rPr>
            <a:t>41,911</a:t>
          </a:r>
          <a:r>
            <a:rPr lang="ja-JP" altLang="ja-JP" sz="900">
              <a:solidFill>
                <a:schemeClr val="dk1"/>
              </a:solidFill>
              <a:effectLst/>
              <a:latin typeface="+mn-lt"/>
              <a:ea typeface="+mn-ea"/>
              <a:cs typeface="+mn-cs"/>
            </a:rPr>
            <a:t>円と大幅な減となった。この大幅な減少については、前年度に繰越事業として実施した、</a:t>
          </a:r>
          <a:r>
            <a:rPr lang="en-US" altLang="ja-JP" sz="900">
              <a:solidFill>
                <a:schemeClr val="dk1"/>
              </a:solidFill>
              <a:effectLst/>
              <a:latin typeface="+mn-lt"/>
              <a:ea typeface="+mn-ea"/>
              <a:cs typeface="+mn-cs"/>
            </a:rPr>
            <a:t>26</a:t>
          </a:r>
          <a:r>
            <a:rPr lang="ja-JP" altLang="ja-JP" sz="900">
              <a:solidFill>
                <a:schemeClr val="dk1"/>
              </a:solidFill>
              <a:effectLst/>
              <a:latin typeface="+mn-lt"/>
              <a:ea typeface="+mn-ea"/>
              <a:cs typeface="+mn-cs"/>
            </a:rPr>
            <a:t>年</a:t>
          </a:r>
          <a:r>
            <a:rPr lang="en-US" altLang="ja-JP" sz="900">
              <a:solidFill>
                <a:schemeClr val="dk1"/>
              </a:solidFill>
              <a:effectLst/>
              <a:latin typeface="+mn-lt"/>
              <a:ea typeface="+mn-ea"/>
              <a:cs typeface="+mn-cs"/>
            </a:rPr>
            <a:t>2</a:t>
          </a:r>
          <a:r>
            <a:rPr lang="ja-JP" altLang="ja-JP" sz="900">
              <a:solidFill>
                <a:schemeClr val="dk1"/>
              </a:solidFill>
              <a:effectLst/>
              <a:latin typeface="+mn-lt"/>
              <a:ea typeface="+mn-ea"/>
              <a:cs typeface="+mn-cs"/>
            </a:rPr>
            <a:t>月の大雪による倒壊ハウス等の再建事業が終了したことが要因として挙げられる。農林水産業費は、本市の主要産業である農業や全国的に高い評価を受けているワイン産業の推進のため各事業を実施していることから、全国平均より高い値で推移している</a:t>
          </a:r>
          <a:r>
            <a:rPr lang="ja-JP" altLang="ja-JP" sz="900" b="1">
              <a:solidFill>
                <a:sysClr val="windowText" lastClr="000000"/>
              </a:solidFill>
              <a:effectLst/>
              <a:latin typeface="+mn-lt"/>
              <a:ea typeface="+mn-ea"/>
              <a:cs typeface="+mn-cs"/>
            </a:rPr>
            <a:t>。</a:t>
          </a:r>
          <a:r>
            <a:rPr lang="ja-JP" altLang="ja-JP" sz="900" b="1">
              <a:solidFill>
                <a:srgbClr val="FF0000"/>
              </a:solidFill>
              <a:effectLst/>
              <a:latin typeface="+mn-lt"/>
              <a:ea typeface="+mn-ea"/>
              <a:cs typeface="+mn-cs"/>
            </a:rPr>
            <a:t>商工費では、類似団体平均値を下回る</a:t>
          </a:r>
          <a:r>
            <a:rPr lang="en-US" altLang="ja-JP" sz="900" b="1">
              <a:solidFill>
                <a:srgbClr val="FF0000"/>
              </a:solidFill>
              <a:effectLst/>
              <a:latin typeface="+mn-lt"/>
              <a:ea typeface="+mn-ea"/>
              <a:cs typeface="+mn-cs"/>
            </a:rPr>
            <a:t>11,399</a:t>
          </a:r>
          <a:r>
            <a:rPr lang="ja-JP" altLang="ja-JP" sz="900" b="1">
              <a:solidFill>
                <a:srgbClr val="FF0000"/>
              </a:solidFill>
              <a:effectLst/>
              <a:latin typeface="+mn-lt"/>
              <a:ea typeface="+mn-ea"/>
              <a:cs typeface="+mn-cs"/>
            </a:rPr>
            <a:t>円で、前年度から</a:t>
          </a:r>
          <a:r>
            <a:rPr lang="en-US" altLang="ja-JP" sz="900" b="1">
              <a:solidFill>
                <a:srgbClr val="FF0000"/>
              </a:solidFill>
              <a:effectLst/>
              <a:latin typeface="+mn-lt"/>
              <a:ea typeface="+mn-ea"/>
              <a:cs typeface="+mn-cs"/>
            </a:rPr>
            <a:t>8,041</a:t>
          </a:r>
          <a:r>
            <a:rPr lang="ja-JP" altLang="ja-JP" sz="900" b="1">
              <a:solidFill>
                <a:srgbClr val="FF0000"/>
              </a:solidFill>
              <a:effectLst/>
              <a:latin typeface="+mn-lt"/>
              <a:ea typeface="+mn-ea"/>
              <a:cs typeface="+mn-cs"/>
            </a:rPr>
            <a:t>円減少した</a:t>
          </a:r>
          <a:r>
            <a:rPr lang="ja-JP" altLang="ja-JP" sz="900">
              <a:solidFill>
                <a:schemeClr val="dk1"/>
              </a:solidFill>
              <a:effectLst/>
              <a:latin typeface="+mn-lt"/>
              <a:ea typeface="+mn-ea"/>
              <a:cs typeface="+mn-cs"/>
            </a:rPr>
            <a:t>。近代産業遺産整備事業及びプレミアム商品券事業の終了に伴う減が主な要因として挙げられる。土木費では、類似団体平均値を上回る</a:t>
          </a:r>
          <a:r>
            <a:rPr lang="en-US" altLang="ja-JP" sz="900">
              <a:solidFill>
                <a:schemeClr val="dk1"/>
              </a:solidFill>
              <a:effectLst/>
              <a:latin typeface="+mn-lt"/>
              <a:ea typeface="+mn-ea"/>
              <a:cs typeface="+mn-cs"/>
            </a:rPr>
            <a:t>54,630</a:t>
          </a:r>
          <a:r>
            <a:rPr lang="ja-JP" altLang="ja-JP" sz="900">
              <a:solidFill>
                <a:schemeClr val="dk1"/>
              </a:solidFill>
              <a:effectLst/>
              <a:latin typeface="+mn-lt"/>
              <a:ea typeface="+mn-ea"/>
              <a:cs typeface="+mn-cs"/>
            </a:rPr>
            <a:t>円で、前年度から</a:t>
          </a:r>
          <a:r>
            <a:rPr lang="en-US" altLang="ja-JP" sz="900">
              <a:solidFill>
                <a:schemeClr val="dk1"/>
              </a:solidFill>
              <a:effectLst/>
              <a:latin typeface="+mn-lt"/>
              <a:ea typeface="+mn-ea"/>
              <a:cs typeface="+mn-cs"/>
            </a:rPr>
            <a:t>3,202</a:t>
          </a:r>
          <a:r>
            <a:rPr lang="ja-JP" altLang="ja-JP" sz="900">
              <a:solidFill>
                <a:schemeClr val="dk1"/>
              </a:solidFill>
              <a:effectLst/>
              <a:latin typeface="+mn-lt"/>
              <a:ea typeface="+mn-ea"/>
              <a:cs typeface="+mn-cs"/>
            </a:rPr>
            <a:t>円増加した。市道下塩後</a:t>
          </a:r>
          <a:r>
            <a:rPr lang="en-US" altLang="ja-JP" sz="900">
              <a:solidFill>
                <a:schemeClr val="dk1"/>
              </a:solidFill>
              <a:effectLst/>
              <a:latin typeface="+mn-lt"/>
              <a:ea typeface="+mn-ea"/>
              <a:cs typeface="+mn-cs"/>
            </a:rPr>
            <a:t>22</a:t>
          </a:r>
          <a:r>
            <a:rPr lang="ja-JP" altLang="ja-JP" sz="900">
              <a:solidFill>
                <a:schemeClr val="dk1"/>
              </a:solidFill>
              <a:effectLst/>
              <a:latin typeface="+mn-lt"/>
              <a:ea typeface="+mn-ea"/>
              <a:cs typeface="+mn-cs"/>
            </a:rPr>
            <a:t>号線事業等の社会資本整備総合交付金事業の事業費の増、駅前広場整備事業、橋りょう長寿命化改修事業の増などが主な要因として挙げられる。消防費では、類似団体平均値を下回る</a:t>
          </a:r>
          <a:r>
            <a:rPr lang="en-US" altLang="ja-JP" sz="900">
              <a:solidFill>
                <a:schemeClr val="dk1"/>
              </a:solidFill>
              <a:effectLst/>
              <a:latin typeface="+mn-lt"/>
              <a:ea typeface="+mn-ea"/>
              <a:cs typeface="+mn-cs"/>
            </a:rPr>
            <a:t>20,577</a:t>
          </a:r>
          <a:r>
            <a:rPr lang="ja-JP" altLang="ja-JP" sz="900">
              <a:solidFill>
                <a:schemeClr val="dk1"/>
              </a:solidFill>
              <a:effectLst/>
              <a:latin typeface="+mn-lt"/>
              <a:ea typeface="+mn-ea"/>
              <a:cs typeface="+mn-cs"/>
            </a:rPr>
            <a:t>円で、前年度から</a:t>
          </a:r>
          <a:r>
            <a:rPr lang="en-US" altLang="ja-JP" sz="900">
              <a:solidFill>
                <a:schemeClr val="dk1"/>
              </a:solidFill>
              <a:effectLst/>
              <a:latin typeface="+mn-lt"/>
              <a:ea typeface="+mn-ea"/>
              <a:cs typeface="+mn-cs"/>
            </a:rPr>
            <a:t>1,690</a:t>
          </a:r>
          <a:r>
            <a:rPr lang="ja-JP" altLang="ja-JP" sz="900">
              <a:solidFill>
                <a:schemeClr val="dk1"/>
              </a:solidFill>
              <a:effectLst/>
              <a:latin typeface="+mn-lt"/>
              <a:ea typeface="+mn-ea"/>
              <a:cs typeface="+mn-cs"/>
            </a:rPr>
            <a:t>円減少した。消防団詰所建設事業の減、消防自動車整備事業の事業費の減などが主な要因として挙げられる。なお、平成</a:t>
          </a:r>
          <a:r>
            <a:rPr lang="en-US" altLang="ja-JP" sz="900">
              <a:solidFill>
                <a:schemeClr val="dk1"/>
              </a:solidFill>
              <a:effectLst/>
              <a:latin typeface="+mn-lt"/>
              <a:ea typeface="+mn-ea"/>
              <a:cs typeface="+mn-cs"/>
            </a:rPr>
            <a:t>25</a:t>
          </a:r>
          <a:r>
            <a:rPr lang="ja-JP" altLang="ja-JP" sz="900">
              <a:solidFill>
                <a:schemeClr val="dk1"/>
              </a:solidFill>
              <a:effectLst/>
              <a:latin typeface="+mn-lt"/>
              <a:ea typeface="+mn-ea"/>
              <a:cs typeface="+mn-cs"/>
            </a:rPr>
            <a:t>年度の突出した伸びは、当該年度に防災行政無線デジタル化整備事業を実施したものによる。教育費では、類似団体平均値を下回る</a:t>
          </a:r>
          <a:r>
            <a:rPr lang="en-US" altLang="ja-JP" sz="900">
              <a:solidFill>
                <a:schemeClr val="dk1"/>
              </a:solidFill>
              <a:effectLst/>
              <a:latin typeface="+mn-lt"/>
              <a:ea typeface="+mn-ea"/>
              <a:cs typeface="+mn-cs"/>
            </a:rPr>
            <a:t>57,737</a:t>
          </a:r>
          <a:r>
            <a:rPr lang="ja-JP" altLang="ja-JP" sz="900">
              <a:solidFill>
                <a:schemeClr val="dk1"/>
              </a:solidFill>
              <a:effectLst/>
              <a:latin typeface="+mn-lt"/>
              <a:ea typeface="+mn-ea"/>
              <a:cs typeface="+mn-cs"/>
            </a:rPr>
            <a:t>円で前年度から</a:t>
          </a:r>
          <a:r>
            <a:rPr lang="en-US" altLang="ja-JP" sz="900">
              <a:solidFill>
                <a:schemeClr val="dk1"/>
              </a:solidFill>
              <a:effectLst/>
              <a:latin typeface="+mn-lt"/>
              <a:ea typeface="+mn-ea"/>
              <a:cs typeface="+mn-cs"/>
            </a:rPr>
            <a:t>2,098</a:t>
          </a:r>
          <a:r>
            <a:rPr lang="ja-JP" altLang="ja-JP" sz="900">
              <a:solidFill>
                <a:schemeClr val="dk1"/>
              </a:solidFill>
              <a:effectLst/>
              <a:latin typeface="+mn-lt"/>
              <a:ea typeface="+mn-ea"/>
              <a:cs typeface="+mn-cs"/>
            </a:rPr>
            <a:t>円の増となった。小中学校非構造部耐震事業の減など減要因もあったが、塩山南小学校北館大規模改修事業の増などが主な要因として挙げられる。なお、教育費の平成</a:t>
          </a:r>
          <a:r>
            <a:rPr lang="en-US" altLang="ja-JP" sz="900">
              <a:solidFill>
                <a:schemeClr val="dk1"/>
              </a:solidFill>
              <a:effectLst/>
              <a:latin typeface="+mn-lt"/>
              <a:ea typeface="+mn-ea"/>
              <a:cs typeface="+mn-cs"/>
            </a:rPr>
            <a:t>25</a:t>
          </a:r>
          <a:r>
            <a:rPr lang="ja-JP" altLang="ja-JP" sz="900">
              <a:solidFill>
                <a:schemeClr val="dk1"/>
              </a:solidFill>
              <a:effectLst/>
              <a:latin typeface="+mn-lt"/>
              <a:ea typeface="+mn-ea"/>
              <a:cs typeface="+mn-cs"/>
            </a:rPr>
            <a:t>、</a:t>
          </a:r>
          <a:r>
            <a:rPr lang="en-US" altLang="ja-JP" sz="900">
              <a:solidFill>
                <a:schemeClr val="dk1"/>
              </a:solidFill>
              <a:effectLst/>
              <a:latin typeface="+mn-lt"/>
              <a:ea typeface="+mn-ea"/>
              <a:cs typeface="+mn-cs"/>
            </a:rPr>
            <a:t>26</a:t>
          </a:r>
          <a:r>
            <a:rPr lang="ja-JP" altLang="ja-JP" sz="900">
              <a:solidFill>
                <a:schemeClr val="dk1"/>
              </a:solidFill>
              <a:effectLst/>
              <a:latin typeface="+mn-lt"/>
              <a:ea typeface="+mn-ea"/>
              <a:cs typeface="+mn-cs"/>
            </a:rPr>
            <a:t>年度の伸びは、学校給食センター建設事業や市民文化会館リニューアル事業などの大規模普通建設事業の実施によるものである。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年度については、</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おいて前年度繰越事業として行った、大雪による倒壊ハウス再建に係る補助事業の予算残により実質収支の黒字が大きくなったことが影響し、実質単年度収支は、赤字となった。また、財政調整基金に予算積立を行ったが、</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取り崩した基金への積み戻しをするまでの余力はなく、依然として厳しい財政状況にある。前年度との比較ついては、</a:t>
          </a:r>
          <a:r>
            <a:rPr kumimoji="1" lang="ja-JP" altLang="en-US" sz="1100">
              <a:solidFill>
                <a:schemeClr val="dk1"/>
              </a:solidFill>
              <a:effectLst/>
              <a:latin typeface="+mn-lt"/>
              <a:ea typeface="+mn-ea"/>
              <a:cs typeface="+mn-cs"/>
            </a:rPr>
            <a:t>予算積立を行ったことにより</a:t>
          </a:r>
          <a:r>
            <a:rPr kumimoji="1" lang="ja-JP" altLang="ja-JP" sz="1100">
              <a:solidFill>
                <a:schemeClr val="dk1"/>
              </a:solidFill>
              <a:effectLst/>
              <a:latin typeface="+mn-lt"/>
              <a:ea typeface="+mn-ea"/>
              <a:cs typeface="+mn-cs"/>
            </a:rPr>
            <a:t>財政調整基金が</a:t>
          </a:r>
          <a:r>
            <a:rPr kumimoji="1" lang="en-US" altLang="ja-JP" sz="1100">
              <a:solidFill>
                <a:schemeClr val="dk1"/>
              </a:solidFill>
              <a:effectLst/>
              <a:latin typeface="+mn-lt"/>
              <a:ea typeface="+mn-ea"/>
              <a:cs typeface="+mn-cs"/>
            </a:rPr>
            <a:t>0.92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増加、上記要因により</a:t>
          </a:r>
          <a:r>
            <a:rPr kumimoji="1" lang="ja-JP" altLang="ja-JP" sz="1100">
              <a:solidFill>
                <a:schemeClr val="dk1"/>
              </a:solidFill>
              <a:effectLst/>
              <a:latin typeface="+mn-lt"/>
              <a:ea typeface="+mn-ea"/>
              <a:cs typeface="+mn-cs"/>
            </a:rPr>
            <a:t>実質収支額において</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ポイント、実質単年度収支</a:t>
          </a:r>
          <a:r>
            <a:rPr kumimoji="1" lang="en-US" altLang="ja-JP" sz="1100">
              <a:solidFill>
                <a:schemeClr val="dk1"/>
              </a:solidFill>
              <a:effectLst/>
              <a:latin typeface="+mn-lt"/>
              <a:ea typeface="+mn-ea"/>
              <a:cs typeface="+mn-cs"/>
            </a:rPr>
            <a:t>5.71</a:t>
          </a:r>
          <a:r>
            <a:rPr kumimoji="1" lang="ja-JP" altLang="ja-JP" sz="1100">
              <a:solidFill>
                <a:schemeClr val="dk1"/>
              </a:solidFill>
              <a:effectLst/>
              <a:latin typeface="+mn-lt"/>
              <a:ea typeface="+mn-ea"/>
              <a:cs typeface="+mn-cs"/>
            </a:rPr>
            <a:t>ポイントと大幅に</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する結果となった。今後、財政調整基金について、取崩し分を計画的に積立てるとともに、更なる積立ができるよう一層の歳出削減に努める。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連結実質赤字比率に係る黒字額は前年度より</a:t>
          </a:r>
          <a:r>
            <a:rPr kumimoji="1" lang="ja-JP" altLang="en-US" sz="1100" b="0" i="0" u="none" strike="noStrike" kern="0" cap="none" spc="0" normalizeH="0" baseline="0" noProof="0">
              <a:ln>
                <a:noFill/>
              </a:ln>
              <a:solidFill>
                <a:prstClr val="black"/>
              </a:solidFill>
              <a:effectLst/>
              <a:uLnTx/>
              <a:uFillTx/>
              <a:latin typeface="+mn-lt"/>
              <a:ea typeface="+mn-ea"/>
              <a:cs typeface="+mn-cs"/>
            </a:rPr>
            <a:t>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している。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一般会計で</a:t>
          </a:r>
          <a:r>
            <a:rPr kumimoji="1" lang="en-US" altLang="ja-JP" sz="1100" b="0" i="0" u="none" strike="noStrike" kern="0" cap="none" spc="0" normalizeH="0" baseline="0" noProof="0">
              <a:ln>
                <a:noFill/>
              </a:ln>
              <a:solidFill>
                <a:prstClr val="black"/>
              </a:solidFill>
              <a:effectLst/>
              <a:uLnTx/>
              <a:uFillTx/>
              <a:latin typeface="+mn-lt"/>
              <a:ea typeface="+mn-ea"/>
              <a:cs typeface="+mn-cs"/>
            </a:rPr>
            <a:t>3.11</a:t>
          </a:r>
          <a:r>
            <a:rPr kumimoji="1" lang="ja-JP" altLang="en-US" sz="1100" b="0" i="0" u="none" strike="noStrike" kern="0" cap="none" spc="0" normalizeH="0" baseline="0" noProof="0">
              <a:ln>
                <a:noFill/>
              </a:ln>
              <a:solidFill>
                <a:prstClr val="black"/>
              </a:solidFill>
              <a:effectLst/>
              <a:uLnTx/>
              <a:uFillTx/>
              <a:latin typeface="+mn-lt"/>
              <a:ea typeface="+mn-ea"/>
              <a:cs typeface="+mn-cs"/>
            </a:rPr>
            <a:t>ポイントと大幅に減少したことが主な要因に挙げられる。</a:t>
          </a:r>
          <a:r>
            <a:rPr kumimoji="1" lang="ja-JP" altLang="ja-JP" sz="1100" b="0" i="0" u="none" strike="noStrike" kern="0" cap="none" spc="0" normalizeH="0" baseline="0" noProof="0">
              <a:ln>
                <a:noFill/>
              </a:ln>
              <a:solidFill>
                <a:prstClr val="black"/>
              </a:solidFill>
              <a:effectLst/>
              <a:uLnTx/>
              <a:uFillTx/>
              <a:latin typeface="+mn-lt"/>
              <a:ea typeface="+mn-ea"/>
              <a:cs typeface="+mn-cs"/>
            </a:rPr>
            <a:t>法適用公営企業</a:t>
          </a:r>
          <a:r>
            <a:rPr kumimoji="1" lang="ja-JP" altLang="en-US" sz="1100" b="0" i="0" u="none" strike="noStrike" kern="0" cap="none" spc="0" normalizeH="0" baseline="0" noProof="0">
              <a:ln>
                <a:noFill/>
              </a:ln>
              <a:solidFill>
                <a:prstClr val="black"/>
              </a:solidFill>
              <a:effectLst/>
              <a:uLnTx/>
              <a:uFillTx/>
              <a:latin typeface="+mn-lt"/>
              <a:ea typeface="+mn-ea"/>
              <a:cs typeface="+mn-cs"/>
            </a:rPr>
            <a:t>については、</a:t>
          </a:r>
          <a:r>
            <a:rPr kumimoji="1" lang="ja-JP" altLang="ja-JP" sz="1100" b="0" i="0" u="none" strike="noStrike" kern="0" cap="none" spc="0" normalizeH="0" baseline="0" noProof="0">
              <a:ln>
                <a:noFill/>
              </a:ln>
              <a:solidFill>
                <a:prstClr val="black"/>
              </a:solidFill>
              <a:effectLst/>
              <a:uLnTx/>
              <a:uFillTx/>
              <a:latin typeface="+mn-lt"/>
              <a:ea typeface="+mn-ea"/>
              <a:cs typeface="+mn-cs"/>
            </a:rPr>
            <a:t>水道事業会計</a:t>
          </a:r>
          <a:r>
            <a:rPr kumimoji="1" lang="ja-JP" altLang="en-US" sz="1100" b="0" i="0" u="none" strike="noStrike" kern="0" cap="none" spc="0" normalizeH="0" baseline="0" noProof="0">
              <a:ln>
                <a:noFill/>
              </a:ln>
              <a:solidFill>
                <a:prstClr val="black"/>
              </a:solidFill>
              <a:effectLst/>
              <a:uLnTx/>
              <a:uFillTx/>
              <a:latin typeface="+mn-lt"/>
              <a:ea typeface="+mn-ea"/>
              <a:cs typeface="+mn-cs"/>
            </a:rPr>
            <a:t>で</a:t>
          </a:r>
          <a:r>
            <a:rPr kumimoji="1" lang="en-US" altLang="ja-JP" sz="1100" b="0" i="0" u="none" strike="noStrike" kern="0" cap="none" spc="0" normalizeH="0" baseline="0" noProof="0">
              <a:ln>
                <a:noFill/>
              </a:ln>
              <a:solidFill>
                <a:prstClr val="black"/>
              </a:solidFill>
              <a:effectLst/>
              <a:uLnTx/>
              <a:uFillTx/>
              <a:latin typeface="+mn-lt"/>
              <a:ea typeface="+mn-ea"/>
              <a:cs typeface="+mn-cs"/>
            </a:rPr>
            <a:t>0.09</a:t>
          </a:r>
          <a:r>
            <a:rPr kumimoji="1" lang="ja-JP" altLang="en-US" sz="1100" b="0" i="0" u="none" strike="noStrike" kern="0" cap="none" spc="0" normalizeH="0" baseline="0" noProof="0">
              <a:ln>
                <a:noFill/>
              </a:ln>
              <a:solidFill>
                <a:prstClr val="black"/>
              </a:solidFill>
              <a:effectLst/>
              <a:uLnTx/>
              <a:uFillTx/>
              <a:latin typeface="+mn-lt"/>
              <a:ea typeface="+mn-ea"/>
              <a:cs typeface="+mn-cs"/>
            </a:rPr>
            <a:t>ポイントの減</a:t>
          </a:r>
          <a:r>
            <a:rPr kumimoji="1" lang="ja-JP" altLang="ja-JP" sz="1100" b="0" i="0" u="none" strike="noStrike" kern="0" cap="none" spc="0" normalizeH="0" baseline="0" noProof="0">
              <a:ln>
                <a:noFill/>
              </a:ln>
              <a:solidFill>
                <a:prstClr val="black"/>
              </a:solidFill>
              <a:effectLst/>
              <a:uLnTx/>
              <a:uFillTx/>
              <a:latin typeface="+mn-lt"/>
              <a:ea typeface="+mn-ea"/>
              <a:cs typeface="+mn-cs"/>
            </a:rPr>
            <a:t>、勝沼ぶどうの丘事業会計</a:t>
          </a:r>
          <a:r>
            <a:rPr kumimoji="1" lang="ja-JP" altLang="en-US" sz="1100" b="0" i="0" u="none" strike="noStrike" kern="0" cap="none" spc="0" normalizeH="0" baseline="0" noProof="0">
              <a:ln>
                <a:noFill/>
              </a:ln>
              <a:solidFill>
                <a:prstClr val="black"/>
              </a:solidFill>
              <a:effectLst/>
              <a:uLnTx/>
              <a:uFillTx/>
              <a:latin typeface="+mn-lt"/>
              <a:ea typeface="+mn-ea"/>
              <a:cs typeface="+mn-cs"/>
            </a:rPr>
            <a:t>で</a:t>
          </a:r>
          <a:r>
            <a:rPr kumimoji="1" lang="en-US" altLang="ja-JP" sz="1100" b="0" i="0" u="none" strike="noStrike" kern="0" cap="none" spc="0" normalizeH="0" baseline="0" noProof="0">
              <a:ln>
                <a:noFill/>
              </a:ln>
              <a:solidFill>
                <a:prstClr val="black"/>
              </a:solidFill>
              <a:effectLst/>
              <a:uLnTx/>
              <a:uFillTx/>
              <a:latin typeface="+mn-lt"/>
              <a:ea typeface="+mn-ea"/>
              <a:cs typeface="+mn-cs"/>
            </a:rPr>
            <a:t>0.41</a:t>
          </a:r>
          <a:r>
            <a:rPr kumimoji="1" lang="ja-JP" altLang="en-US" sz="1100" b="0" i="0" u="none" strike="noStrike" kern="0" cap="none" spc="0" normalizeH="0" baseline="0" noProof="0">
              <a:ln>
                <a:noFill/>
              </a:ln>
              <a:solidFill>
                <a:prstClr val="black"/>
              </a:solidFill>
              <a:effectLst/>
              <a:uLnTx/>
              <a:uFillTx/>
              <a:latin typeface="+mn-lt"/>
              <a:ea typeface="+mn-ea"/>
              <a:cs typeface="+mn-cs"/>
            </a:rPr>
            <a:t>ポイントの減</a:t>
          </a:r>
          <a:r>
            <a:rPr kumimoji="1" lang="ja-JP" altLang="ja-JP" sz="1100" b="0" i="0" u="none" strike="noStrike" kern="0" cap="none" spc="0" normalizeH="0" baseline="0" noProof="0">
              <a:ln>
                <a:noFill/>
              </a:ln>
              <a:solidFill>
                <a:prstClr val="black"/>
              </a:solidFill>
              <a:effectLst/>
              <a:uLnTx/>
              <a:uFillTx/>
              <a:latin typeface="+mn-lt"/>
              <a:ea typeface="+mn-ea"/>
              <a:cs typeface="+mn-cs"/>
            </a:rPr>
            <a:t>、勝沼病院事業会計</a:t>
          </a:r>
          <a:r>
            <a:rPr kumimoji="1" lang="ja-JP" altLang="en-US" sz="1100" b="0" i="0" u="none" strike="noStrike" kern="0" cap="none" spc="0" normalizeH="0" baseline="0" noProof="0">
              <a:ln>
                <a:noFill/>
              </a:ln>
              <a:solidFill>
                <a:prstClr val="black"/>
              </a:solidFill>
              <a:effectLst/>
              <a:uLnTx/>
              <a:uFillTx/>
              <a:latin typeface="+mn-lt"/>
              <a:ea typeface="+mn-ea"/>
              <a:cs typeface="+mn-cs"/>
            </a:rPr>
            <a:t>で</a:t>
          </a:r>
          <a:r>
            <a:rPr kumimoji="1" lang="en-US" altLang="ja-JP" sz="1100" b="0" i="0" u="none" strike="noStrike" kern="0" cap="none" spc="0" normalizeH="0" baseline="0" noProof="0">
              <a:ln>
                <a:noFill/>
              </a:ln>
              <a:solidFill>
                <a:prstClr val="black"/>
              </a:solidFill>
              <a:effectLst/>
              <a:uLnTx/>
              <a:uFillTx/>
              <a:latin typeface="+mn-lt"/>
              <a:ea typeface="+mn-ea"/>
              <a:cs typeface="+mn-cs"/>
            </a:rPr>
            <a:t>0.06</a:t>
          </a:r>
          <a:r>
            <a:rPr kumimoji="1" lang="ja-JP" altLang="en-US" sz="1100" b="0" i="0" u="none" strike="noStrike" kern="0" cap="none" spc="0" normalizeH="0" baseline="0" noProof="0">
              <a:ln>
                <a:noFill/>
              </a:ln>
              <a:solidFill>
                <a:prstClr val="black"/>
              </a:solidFill>
              <a:effectLst/>
              <a:uLnTx/>
              <a:uFillTx/>
              <a:latin typeface="+mn-lt"/>
              <a:ea typeface="+mn-ea"/>
              <a:cs typeface="+mn-cs"/>
            </a:rPr>
            <a:t>ポイントの増となった。</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今後も黒字額が増加できるよう、各事業会計において更なる収入確保策を図り、なお一層の歳出抑制に努める。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18113393</v>
      </c>
      <c r="BO4" s="381"/>
      <c r="BP4" s="381"/>
      <c r="BQ4" s="381"/>
      <c r="BR4" s="381"/>
      <c r="BS4" s="381"/>
      <c r="BT4" s="381"/>
      <c r="BU4" s="382"/>
      <c r="BV4" s="380">
        <v>20368235</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5.3</v>
      </c>
      <c r="CU4" s="387"/>
      <c r="CV4" s="387"/>
      <c r="CW4" s="387"/>
      <c r="CX4" s="387"/>
      <c r="CY4" s="387"/>
      <c r="CZ4" s="387"/>
      <c r="DA4" s="388"/>
      <c r="DB4" s="386">
        <v>8.4</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17513022</v>
      </c>
      <c r="BO5" s="418"/>
      <c r="BP5" s="418"/>
      <c r="BQ5" s="418"/>
      <c r="BR5" s="418"/>
      <c r="BS5" s="418"/>
      <c r="BT5" s="418"/>
      <c r="BU5" s="419"/>
      <c r="BV5" s="417">
        <v>19352981</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88.8</v>
      </c>
      <c r="CU5" s="415"/>
      <c r="CV5" s="415"/>
      <c r="CW5" s="415"/>
      <c r="CX5" s="415"/>
      <c r="CY5" s="415"/>
      <c r="CZ5" s="415"/>
      <c r="DA5" s="416"/>
      <c r="DB5" s="414">
        <v>87.6</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600371</v>
      </c>
      <c r="BO6" s="418"/>
      <c r="BP6" s="418"/>
      <c r="BQ6" s="418"/>
      <c r="BR6" s="418"/>
      <c r="BS6" s="418"/>
      <c r="BT6" s="418"/>
      <c r="BU6" s="419"/>
      <c r="BV6" s="417">
        <v>1015254</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93.8</v>
      </c>
      <c r="CU6" s="455"/>
      <c r="CV6" s="455"/>
      <c r="CW6" s="455"/>
      <c r="CX6" s="455"/>
      <c r="CY6" s="455"/>
      <c r="CZ6" s="455"/>
      <c r="DA6" s="456"/>
      <c r="DB6" s="454">
        <v>93.8</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65861</v>
      </c>
      <c r="BO7" s="418"/>
      <c r="BP7" s="418"/>
      <c r="BQ7" s="418"/>
      <c r="BR7" s="418"/>
      <c r="BS7" s="418"/>
      <c r="BT7" s="418"/>
      <c r="BU7" s="419"/>
      <c r="BV7" s="417">
        <v>153026</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10170562</v>
      </c>
      <c r="CU7" s="418"/>
      <c r="CV7" s="418"/>
      <c r="CW7" s="418"/>
      <c r="CX7" s="418"/>
      <c r="CY7" s="418"/>
      <c r="CZ7" s="418"/>
      <c r="DA7" s="419"/>
      <c r="DB7" s="417">
        <v>10312333</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79</v>
      </c>
      <c r="AV8" s="450"/>
      <c r="AW8" s="450"/>
      <c r="AX8" s="450"/>
      <c r="AY8" s="451" t="s">
        <v>94</v>
      </c>
      <c r="AZ8" s="452"/>
      <c r="BA8" s="452"/>
      <c r="BB8" s="452"/>
      <c r="BC8" s="452"/>
      <c r="BD8" s="452"/>
      <c r="BE8" s="452"/>
      <c r="BF8" s="452"/>
      <c r="BG8" s="452"/>
      <c r="BH8" s="452"/>
      <c r="BI8" s="452"/>
      <c r="BJ8" s="452"/>
      <c r="BK8" s="452"/>
      <c r="BL8" s="452"/>
      <c r="BM8" s="453"/>
      <c r="BN8" s="417">
        <v>534510</v>
      </c>
      <c r="BO8" s="418"/>
      <c r="BP8" s="418"/>
      <c r="BQ8" s="418"/>
      <c r="BR8" s="418"/>
      <c r="BS8" s="418"/>
      <c r="BT8" s="418"/>
      <c r="BU8" s="419"/>
      <c r="BV8" s="417">
        <v>862228</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0.47</v>
      </c>
      <c r="CU8" s="458"/>
      <c r="CV8" s="458"/>
      <c r="CW8" s="458"/>
      <c r="CX8" s="458"/>
      <c r="CY8" s="458"/>
      <c r="CZ8" s="458"/>
      <c r="DA8" s="459"/>
      <c r="DB8" s="457">
        <v>0.48</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31671</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79</v>
      </c>
      <c r="AV9" s="450"/>
      <c r="AW9" s="450"/>
      <c r="AX9" s="450"/>
      <c r="AY9" s="451" t="s">
        <v>100</v>
      </c>
      <c r="AZ9" s="452"/>
      <c r="BA9" s="452"/>
      <c r="BB9" s="452"/>
      <c r="BC9" s="452"/>
      <c r="BD9" s="452"/>
      <c r="BE9" s="452"/>
      <c r="BF9" s="452"/>
      <c r="BG9" s="452"/>
      <c r="BH9" s="452"/>
      <c r="BI9" s="452"/>
      <c r="BJ9" s="452"/>
      <c r="BK9" s="452"/>
      <c r="BL9" s="452"/>
      <c r="BM9" s="453"/>
      <c r="BN9" s="417">
        <v>-327718</v>
      </c>
      <c r="BO9" s="418"/>
      <c r="BP9" s="418"/>
      <c r="BQ9" s="418"/>
      <c r="BR9" s="418"/>
      <c r="BS9" s="418"/>
      <c r="BT9" s="418"/>
      <c r="BU9" s="419"/>
      <c r="BV9" s="417">
        <v>339309</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17.5</v>
      </c>
      <c r="CU9" s="415"/>
      <c r="CV9" s="415"/>
      <c r="CW9" s="415"/>
      <c r="CX9" s="415"/>
      <c r="CY9" s="415"/>
      <c r="CZ9" s="415"/>
      <c r="DA9" s="416"/>
      <c r="DB9" s="414">
        <v>16.2</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33927</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81499</v>
      </c>
      <c r="BO10" s="418"/>
      <c r="BP10" s="418"/>
      <c r="BQ10" s="418"/>
      <c r="BR10" s="418"/>
      <c r="BS10" s="418"/>
      <c r="BT10" s="418"/>
      <c r="BU10" s="419"/>
      <c r="BV10" s="417">
        <v>205</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v>56</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32886</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32698</v>
      </c>
      <c r="S13" s="499"/>
      <c r="T13" s="499"/>
      <c r="U13" s="499"/>
      <c r="V13" s="500"/>
      <c r="W13" s="433" t="s">
        <v>124</v>
      </c>
      <c r="X13" s="434"/>
      <c r="Y13" s="434"/>
      <c r="Z13" s="434"/>
      <c r="AA13" s="434"/>
      <c r="AB13" s="424"/>
      <c r="AC13" s="468">
        <v>3949</v>
      </c>
      <c r="AD13" s="469"/>
      <c r="AE13" s="469"/>
      <c r="AF13" s="469"/>
      <c r="AG13" s="508"/>
      <c r="AH13" s="468">
        <v>4155</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-246219</v>
      </c>
      <c r="BO13" s="418"/>
      <c r="BP13" s="418"/>
      <c r="BQ13" s="418"/>
      <c r="BR13" s="418"/>
      <c r="BS13" s="418"/>
      <c r="BT13" s="418"/>
      <c r="BU13" s="419"/>
      <c r="BV13" s="417">
        <v>339570</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12.7</v>
      </c>
      <c r="CU13" s="415"/>
      <c r="CV13" s="415"/>
      <c r="CW13" s="415"/>
      <c r="CX13" s="415"/>
      <c r="CY13" s="415"/>
      <c r="CZ13" s="415"/>
      <c r="DA13" s="416"/>
      <c r="DB13" s="414">
        <v>12.8</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33306</v>
      </c>
      <c r="S14" s="499"/>
      <c r="T14" s="499"/>
      <c r="U14" s="499"/>
      <c r="V14" s="500"/>
      <c r="W14" s="407"/>
      <c r="X14" s="408"/>
      <c r="Y14" s="408"/>
      <c r="Z14" s="408"/>
      <c r="AA14" s="408"/>
      <c r="AB14" s="397"/>
      <c r="AC14" s="501">
        <v>24</v>
      </c>
      <c r="AD14" s="502"/>
      <c r="AE14" s="502"/>
      <c r="AF14" s="502"/>
      <c r="AG14" s="503"/>
      <c r="AH14" s="501">
        <v>23.7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134.69999999999999</v>
      </c>
      <c r="CU14" s="513"/>
      <c r="CV14" s="513"/>
      <c r="CW14" s="513"/>
      <c r="CX14" s="513"/>
      <c r="CY14" s="513"/>
      <c r="CZ14" s="513"/>
      <c r="DA14" s="514"/>
      <c r="DB14" s="512">
        <v>129</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33142</v>
      </c>
      <c r="S15" s="499"/>
      <c r="T15" s="499"/>
      <c r="U15" s="499"/>
      <c r="V15" s="500"/>
      <c r="W15" s="433" t="s">
        <v>131</v>
      </c>
      <c r="X15" s="434"/>
      <c r="Y15" s="434"/>
      <c r="Z15" s="434"/>
      <c r="AA15" s="434"/>
      <c r="AB15" s="424"/>
      <c r="AC15" s="468">
        <v>3125</v>
      </c>
      <c r="AD15" s="469"/>
      <c r="AE15" s="469"/>
      <c r="AF15" s="469"/>
      <c r="AG15" s="508"/>
      <c r="AH15" s="468">
        <v>3544</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3757257</v>
      </c>
      <c r="BO15" s="381"/>
      <c r="BP15" s="381"/>
      <c r="BQ15" s="381"/>
      <c r="BR15" s="381"/>
      <c r="BS15" s="381"/>
      <c r="BT15" s="381"/>
      <c r="BU15" s="382"/>
      <c r="BV15" s="380">
        <v>3728047</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19</v>
      </c>
      <c r="AD16" s="502"/>
      <c r="AE16" s="502"/>
      <c r="AF16" s="502"/>
      <c r="AG16" s="503"/>
      <c r="AH16" s="501">
        <v>20.2</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8128121</v>
      </c>
      <c r="BO16" s="418"/>
      <c r="BP16" s="418"/>
      <c r="BQ16" s="418"/>
      <c r="BR16" s="418"/>
      <c r="BS16" s="418"/>
      <c r="BT16" s="418"/>
      <c r="BU16" s="419"/>
      <c r="BV16" s="417">
        <v>7907710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9372</v>
      </c>
      <c r="AD17" s="469"/>
      <c r="AE17" s="469"/>
      <c r="AF17" s="469"/>
      <c r="AG17" s="508"/>
      <c r="AH17" s="468">
        <v>9816</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4779895</v>
      </c>
      <c r="BO17" s="418"/>
      <c r="BP17" s="418"/>
      <c r="BQ17" s="418"/>
      <c r="BR17" s="418"/>
      <c r="BS17" s="418"/>
      <c r="BT17" s="418"/>
      <c r="BU17" s="419"/>
      <c r="BV17" s="417">
        <v>4738386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264.11</v>
      </c>
      <c r="M18" s="530"/>
      <c r="N18" s="530"/>
      <c r="O18" s="530"/>
      <c r="P18" s="530"/>
      <c r="Q18" s="530"/>
      <c r="R18" s="531"/>
      <c r="S18" s="531"/>
      <c r="T18" s="531"/>
      <c r="U18" s="531"/>
      <c r="V18" s="532"/>
      <c r="W18" s="435"/>
      <c r="X18" s="436"/>
      <c r="Y18" s="436"/>
      <c r="Z18" s="436"/>
      <c r="AA18" s="436"/>
      <c r="AB18" s="427"/>
      <c r="AC18" s="533">
        <v>57</v>
      </c>
      <c r="AD18" s="534"/>
      <c r="AE18" s="534"/>
      <c r="AF18" s="534"/>
      <c r="AG18" s="535"/>
      <c r="AH18" s="533">
        <v>56</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9070153</v>
      </c>
      <c r="BO18" s="418"/>
      <c r="BP18" s="418"/>
      <c r="BQ18" s="418"/>
      <c r="BR18" s="418"/>
      <c r="BS18" s="418"/>
      <c r="BT18" s="418"/>
      <c r="BU18" s="419"/>
      <c r="BV18" s="417">
        <v>9205106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120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12184285</v>
      </c>
      <c r="BO19" s="418"/>
      <c r="BP19" s="418"/>
      <c r="BQ19" s="418"/>
      <c r="BR19" s="418"/>
      <c r="BS19" s="418"/>
      <c r="BT19" s="418"/>
      <c r="BU19" s="419"/>
      <c r="BV19" s="417">
        <v>12860176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11389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24497666</v>
      </c>
      <c r="BO23" s="418"/>
      <c r="BP23" s="418"/>
      <c r="BQ23" s="418"/>
      <c r="BR23" s="418"/>
      <c r="BS23" s="418"/>
      <c r="BT23" s="418"/>
      <c r="BU23" s="419"/>
      <c r="BV23" s="417">
        <v>24738225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7866</v>
      </c>
      <c r="R24" s="469"/>
      <c r="S24" s="469"/>
      <c r="T24" s="469"/>
      <c r="U24" s="469"/>
      <c r="V24" s="508"/>
      <c r="W24" s="563"/>
      <c r="X24" s="551"/>
      <c r="Y24" s="552"/>
      <c r="Z24" s="467" t="s">
        <v>154</v>
      </c>
      <c r="AA24" s="447"/>
      <c r="AB24" s="447"/>
      <c r="AC24" s="447"/>
      <c r="AD24" s="447"/>
      <c r="AE24" s="447"/>
      <c r="AF24" s="447"/>
      <c r="AG24" s="448"/>
      <c r="AH24" s="468">
        <v>311</v>
      </c>
      <c r="AI24" s="469"/>
      <c r="AJ24" s="469"/>
      <c r="AK24" s="469"/>
      <c r="AL24" s="508"/>
      <c r="AM24" s="468">
        <v>900345</v>
      </c>
      <c r="AN24" s="469"/>
      <c r="AO24" s="469"/>
      <c r="AP24" s="469"/>
      <c r="AQ24" s="469"/>
      <c r="AR24" s="508"/>
      <c r="AS24" s="468">
        <v>2895</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11062029</v>
      </c>
      <c r="BO24" s="418"/>
      <c r="BP24" s="418"/>
      <c r="BQ24" s="418"/>
      <c r="BR24" s="418"/>
      <c r="BS24" s="418"/>
      <c r="BT24" s="418"/>
      <c r="BU24" s="419"/>
      <c r="BV24" s="417">
        <v>11428473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6203</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775111</v>
      </c>
      <c r="BO25" s="381"/>
      <c r="BP25" s="381"/>
      <c r="BQ25" s="381"/>
      <c r="BR25" s="381"/>
      <c r="BS25" s="381"/>
      <c r="BT25" s="381"/>
      <c r="BU25" s="382"/>
      <c r="BV25" s="380">
        <v>877135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5679</v>
      </c>
      <c r="R26" s="469"/>
      <c r="S26" s="469"/>
      <c r="T26" s="469"/>
      <c r="U26" s="469"/>
      <c r="V26" s="508"/>
      <c r="W26" s="563"/>
      <c r="X26" s="551"/>
      <c r="Y26" s="552"/>
      <c r="Z26" s="467" t="s">
        <v>160</v>
      </c>
      <c r="AA26" s="573"/>
      <c r="AB26" s="573"/>
      <c r="AC26" s="573"/>
      <c r="AD26" s="573"/>
      <c r="AE26" s="573"/>
      <c r="AF26" s="573"/>
      <c r="AG26" s="574"/>
      <c r="AH26" s="468">
        <v>15</v>
      </c>
      <c r="AI26" s="469"/>
      <c r="AJ26" s="469"/>
      <c r="AK26" s="469"/>
      <c r="AL26" s="508"/>
      <c r="AM26" s="468">
        <v>38775</v>
      </c>
      <c r="AN26" s="469"/>
      <c r="AO26" s="469"/>
      <c r="AP26" s="469"/>
      <c r="AQ26" s="469"/>
      <c r="AR26" s="508"/>
      <c r="AS26" s="468">
        <v>2585</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3800</v>
      </c>
      <c r="R27" s="469"/>
      <c r="S27" s="469"/>
      <c r="T27" s="469"/>
      <c r="U27" s="469"/>
      <c r="V27" s="508"/>
      <c r="W27" s="563"/>
      <c r="X27" s="551"/>
      <c r="Y27" s="552"/>
      <c r="Z27" s="467" t="s">
        <v>163</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645981</v>
      </c>
      <c r="BO27" s="587"/>
      <c r="BP27" s="587"/>
      <c r="BQ27" s="587"/>
      <c r="BR27" s="587"/>
      <c r="BS27" s="587"/>
      <c r="BT27" s="587"/>
      <c r="BU27" s="588"/>
      <c r="BV27" s="586">
        <v>645673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3450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997975</v>
      </c>
      <c r="BO28" s="381"/>
      <c r="BP28" s="381"/>
      <c r="BQ28" s="381"/>
      <c r="BR28" s="381"/>
      <c r="BS28" s="381"/>
      <c r="BT28" s="381"/>
      <c r="BU28" s="382"/>
      <c r="BV28" s="380">
        <v>916476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16</v>
      </c>
      <c r="M29" s="469"/>
      <c r="N29" s="469"/>
      <c r="O29" s="469"/>
      <c r="P29" s="508"/>
      <c r="Q29" s="468">
        <v>3350</v>
      </c>
      <c r="R29" s="469"/>
      <c r="S29" s="469"/>
      <c r="T29" s="469"/>
      <c r="U29" s="469"/>
      <c r="V29" s="508"/>
      <c r="W29" s="564"/>
      <c r="X29" s="565"/>
      <c r="Y29" s="566"/>
      <c r="Z29" s="467" t="s">
        <v>170</v>
      </c>
      <c r="AA29" s="447"/>
      <c r="AB29" s="447"/>
      <c r="AC29" s="447"/>
      <c r="AD29" s="447"/>
      <c r="AE29" s="447"/>
      <c r="AF29" s="447"/>
      <c r="AG29" s="448"/>
      <c r="AH29" s="468">
        <v>311</v>
      </c>
      <c r="AI29" s="469"/>
      <c r="AJ29" s="469"/>
      <c r="AK29" s="469"/>
      <c r="AL29" s="508"/>
      <c r="AM29" s="468">
        <v>900345</v>
      </c>
      <c r="AN29" s="469"/>
      <c r="AO29" s="469"/>
      <c r="AP29" s="469"/>
      <c r="AQ29" s="469"/>
      <c r="AR29" s="508"/>
      <c r="AS29" s="468">
        <v>2895</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150869</v>
      </c>
      <c r="BO29" s="418"/>
      <c r="BP29" s="418"/>
      <c r="BQ29" s="418"/>
      <c r="BR29" s="418"/>
      <c r="BS29" s="418"/>
      <c r="BT29" s="418"/>
      <c r="BU29" s="419"/>
      <c r="BV29" s="417">
        <v>150831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94.6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2602232</v>
      </c>
      <c r="BO30" s="587"/>
      <c r="BP30" s="587"/>
      <c r="BQ30" s="587"/>
      <c r="BR30" s="587"/>
      <c r="BS30" s="587"/>
      <c r="BT30" s="587"/>
      <c r="BU30" s="588"/>
      <c r="BV30" s="586">
        <v>2552731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IF('各会計、関係団体の財政状況及び健全化判断比率'!B34="","",'各会計、関係団体の財政状況及び健全化判断比率'!B34)</f>
        <v>水道事業会計</v>
      </c>
      <c r="AP34" s="599"/>
      <c r="AQ34" s="599"/>
      <c r="AR34" s="599"/>
      <c r="AS34" s="599"/>
      <c r="AT34" s="599"/>
      <c r="AU34" s="599"/>
      <c r="AV34" s="599"/>
      <c r="AW34" s="599"/>
      <c r="AX34" s="599"/>
      <c r="AY34" s="599"/>
      <c r="AZ34" s="599"/>
      <c r="BA34" s="599"/>
      <c r="BB34" s="599"/>
      <c r="BC34" s="599"/>
      <c r="BD34" s="167"/>
      <c r="BE34" s="598">
        <f>IF(BG34="","",MAX(C34:D43,U34:V43,AM34:AN43)+1)</f>
        <v>11</v>
      </c>
      <c r="BF34" s="598"/>
      <c r="BG34" s="599" t="str">
        <f>IF('各会計、関係団体の財政状況及び健全化判断比率'!B37="","",'各会計、関係団体の財政状況及び健全化判断比率'!B37)</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13</v>
      </c>
      <c r="BX34" s="598"/>
      <c r="BY34" s="599" t="str">
        <f>IF('各会計、関係団体の財政状況及び健全化判断比率'!B68="","",'各会計、関係団体の財政状況及び健全化判断比率'!B68)</f>
        <v>東山梨行政事務組合</v>
      </c>
      <c r="BZ34" s="599"/>
      <c r="CA34" s="599"/>
      <c r="CB34" s="599"/>
      <c r="CC34" s="599"/>
      <c r="CD34" s="599"/>
      <c r="CE34" s="599"/>
      <c r="CF34" s="599"/>
      <c r="CG34" s="599"/>
      <c r="CH34" s="599"/>
      <c r="CI34" s="599"/>
      <c r="CJ34" s="599"/>
      <c r="CK34" s="599"/>
      <c r="CL34" s="599"/>
      <c r="CM34" s="599"/>
      <c r="CN34" s="167"/>
      <c r="CO34" s="598">
        <f>IF(CQ34="","",MAX(C34:D43,U34:V43,AM34:AN43,BE34:BF43,BW34:BX43)+1)</f>
        <v>23</v>
      </c>
      <c r="CP34" s="598"/>
      <c r="CQ34" s="599" t="str">
        <f>IF('各会計、関係団体の財政状況及び健全化判断比率'!BS7="","",'各会計、関係団体の財政状況及び健全化判断比率'!BS7)</f>
        <v>甲州市土地開発公社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診療所事業特別会計</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IF('各会計、関係団体の財政状況及び健全化判断比率'!B35="","",'各会計、関係団体の財政状況及び健全化判断比率'!B35)</f>
        <v>勝沼ぶどうの丘事業会計</v>
      </c>
      <c r="AP35" s="599"/>
      <c r="AQ35" s="599"/>
      <c r="AR35" s="599"/>
      <c r="AS35" s="599"/>
      <c r="AT35" s="599"/>
      <c r="AU35" s="599"/>
      <c r="AV35" s="599"/>
      <c r="AW35" s="599"/>
      <c r="AX35" s="599"/>
      <c r="AY35" s="599"/>
      <c r="AZ35" s="599"/>
      <c r="BA35" s="599"/>
      <c r="BB35" s="599"/>
      <c r="BC35" s="599"/>
      <c r="BD35" s="167"/>
      <c r="BE35" s="598">
        <f t="shared" ref="BE35:BE43" si="1">IF(BG35="","",BE34+1)</f>
        <v>12</v>
      </c>
      <c r="BF35" s="598"/>
      <c r="BG35" s="599" t="str">
        <f>IF('各会計、関係団体の財政状況及び健全化判断比率'!B38="","",'各会計、関係団体の財政状況及び健全化判断比率'!B38)</f>
        <v>簡易水道事業特別会計</v>
      </c>
      <c r="BH35" s="599"/>
      <c r="BI35" s="599"/>
      <c r="BJ35" s="599"/>
      <c r="BK35" s="599"/>
      <c r="BL35" s="599"/>
      <c r="BM35" s="599"/>
      <c r="BN35" s="599"/>
      <c r="BO35" s="599"/>
      <c r="BP35" s="599"/>
      <c r="BQ35" s="599"/>
      <c r="BR35" s="599"/>
      <c r="BS35" s="599"/>
      <c r="BT35" s="599"/>
      <c r="BU35" s="599"/>
      <c r="BV35" s="167"/>
      <c r="BW35" s="598">
        <f t="shared" ref="BW35:BW43" si="2">IF(BY35="","",BW34+1)</f>
        <v>14</v>
      </c>
      <c r="BX35" s="598"/>
      <c r="BY35" s="599" t="str">
        <f>IF('各会計、関係団体の財政状況及び健全化判断比率'!B69="","",'各会計、関係団体の財政状況及び健全化判断比率'!B69)</f>
        <v>東山梨環境衛生組合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f t="shared" si="0"/>
        <v>10</v>
      </c>
      <c r="AN36" s="598"/>
      <c r="AO36" s="599" t="str">
        <f>IF('各会計、関係団体の財政状況及び健全化判断比率'!B36="","",'各会計、関係団体の財政状況及び健全化判断比率'!B36)</f>
        <v>勝沼病院事業会計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15</v>
      </c>
      <c r="BX36" s="598"/>
      <c r="BY36" s="599" t="str">
        <f>IF('各会計、関係団体の財政状況及び健全化判断比率'!B70="","",'各会計、関係団体の財政状況及び健全化判断比率'!B70)</f>
        <v>市町村総合事務組合(一般会計)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介護保険事業特別会計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16</v>
      </c>
      <c r="BX37" s="598"/>
      <c r="BY37" s="599" t="str">
        <f>IF('各会計、関係団体の財政状況及び健全化判断比率'!B71="","",'各会計、関係団体の財政状況及び健全化判断比率'!B71)</f>
        <v>市町村総合事務組合(電子化会館管理・研修会計)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6</v>
      </c>
      <c r="V38" s="598"/>
      <c r="W38" s="599" t="str">
        <f>IF('各会計、関係団体の財政状況及び健全化判断比率'!B32="","",'各会計、関係団体の財政状況及び健全化判断比率'!B32)</f>
        <v>居宅介護予防支援事業特別会計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17</v>
      </c>
      <c r="BX38" s="598"/>
      <c r="BY38" s="599" t="str">
        <f>IF('各会計、関係団体の財政状況及び健全化判断比率'!B72="","",'各会計、関係団体の財政状況及び健全化判断比率'!B72)</f>
        <v>市町村総合事務組合(最終処分場)</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f t="shared" si="4"/>
        <v>7</v>
      </c>
      <c r="V39" s="598"/>
      <c r="W39" s="599" t="str">
        <f>IF('各会計、関係団体の財政状況及び健全化判断比率'!B33="","",'各会計、関係団体の財政状況及び健全化判断比率'!B33)</f>
        <v>訪問看護事業特別会計</v>
      </c>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18</v>
      </c>
      <c r="BX39" s="598"/>
      <c r="BY39" s="599" t="str">
        <f>IF('各会計、関係団体の財政状況及び健全化判断比率'!B73="","",'各会計、関係団体の財政状況及び健全化判断比率'!B73)</f>
        <v>市町村総合事務組合(入札参加会計)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19</v>
      </c>
      <c r="BX40" s="598"/>
      <c r="BY40" s="599" t="str">
        <f>IF('各会計、関係団体の財政状況及び健全化判断比率'!B74="","",'各会計、関係団体の財政状況及び健全化判断比率'!B74)</f>
        <v>市町村総合事務組合(交通災害会計)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20</v>
      </c>
      <c r="BX41" s="598"/>
      <c r="BY41" s="599" t="str">
        <f>IF('各会計、関係団体の財政状況及び健全化判断比率'!B75="","",'各会計、関係団体の財政状況及び健全化判断比率'!B75)</f>
        <v>峡東地域広域水道企業団</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21</v>
      </c>
      <c r="BX42" s="598"/>
      <c r="BY42" s="599" t="str">
        <f>IF('各会計、関係団体の財政状況及び健全化判断比率'!B76="","",'各会計、関係団体の財政状況及び健全化判断比率'!B76)</f>
        <v>甲府・峡東地域ごみ処理施設事務組合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22</v>
      </c>
      <c r="BX43" s="598"/>
      <c r="BY43" s="599" t="str">
        <f>IF('各会計、関係団体の財政状況及び健全化判断比率'!B77="","",'各会計、関係団体の財政状況及び健全化判断比率'!B77)</f>
        <v>後期高齢者医療広域連合(一般会計)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4" t="s">
        <v>529</v>
      </c>
      <c r="D34" s="1184"/>
      <c r="E34" s="1185"/>
      <c r="F34" s="32">
        <v>9.4600000000000009</v>
      </c>
      <c r="G34" s="33">
        <v>9.82</v>
      </c>
      <c r="H34" s="33">
        <v>10.15</v>
      </c>
      <c r="I34" s="33">
        <v>10.32</v>
      </c>
      <c r="J34" s="34">
        <v>10.23</v>
      </c>
      <c r="K34" s="22"/>
      <c r="L34" s="22"/>
      <c r="M34" s="22"/>
      <c r="N34" s="22"/>
      <c r="O34" s="22"/>
      <c r="P34" s="22"/>
    </row>
    <row r="35" spans="1:16" ht="39" customHeight="1">
      <c r="A35" s="22"/>
      <c r="B35" s="35"/>
      <c r="C35" s="1178" t="s">
        <v>530</v>
      </c>
      <c r="D35" s="1179"/>
      <c r="E35" s="1180"/>
      <c r="F35" s="36">
        <v>7.01</v>
      </c>
      <c r="G35" s="37">
        <v>9.17</v>
      </c>
      <c r="H35" s="37">
        <v>5.12</v>
      </c>
      <c r="I35" s="37">
        <v>8.36</v>
      </c>
      <c r="J35" s="38">
        <v>5.25</v>
      </c>
      <c r="K35" s="22"/>
      <c r="L35" s="22"/>
      <c r="M35" s="22"/>
      <c r="N35" s="22"/>
      <c r="O35" s="22"/>
      <c r="P35" s="22"/>
    </row>
    <row r="36" spans="1:16" ht="39" customHeight="1">
      <c r="A36" s="22"/>
      <c r="B36" s="35"/>
      <c r="C36" s="1178" t="s">
        <v>531</v>
      </c>
      <c r="D36" s="1179"/>
      <c r="E36" s="1180"/>
      <c r="F36" s="36">
        <v>2.34</v>
      </c>
      <c r="G36" s="37">
        <v>2.3199999999999998</v>
      </c>
      <c r="H36" s="37">
        <v>2.6</v>
      </c>
      <c r="I36" s="37">
        <v>2.63</v>
      </c>
      <c r="J36" s="38">
        <v>2.2200000000000002</v>
      </c>
      <c r="K36" s="22"/>
      <c r="L36" s="22"/>
      <c r="M36" s="22"/>
      <c r="N36" s="22"/>
      <c r="O36" s="22"/>
      <c r="P36" s="22"/>
    </row>
    <row r="37" spans="1:16" ht="39" customHeight="1">
      <c r="A37" s="22"/>
      <c r="B37" s="35"/>
      <c r="C37" s="1178" t="s">
        <v>532</v>
      </c>
      <c r="D37" s="1179"/>
      <c r="E37" s="1180"/>
      <c r="F37" s="36">
        <v>0.31</v>
      </c>
      <c r="G37" s="37">
        <v>0.22</v>
      </c>
      <c r="H37" s="37">
        <v>0.06</v>
      </c>
      <c r="I37" s="37">
        <v>0.28999999999999998</v>
      </c>
      <c r="J37" s="38">
        <v>0.45</v>
      </c>
      <c r="K37" s="22"/>
      <c r="L37" s="22"/>
      <c r="M37" s="22"/>
      <c r="N37" s="22"/>
      <c r="O37" s="22"/>
      <c r="P37" s="22"/>
    </row>
    <row r="38" spans="1:16" ht="39" customHeight="1">
      <c r="A38" s="22"/>
      <c r="B38" s="35"/>
      <c r="C38" s="1178" t="s">
        <v>533</v>
      </c>
      <c r="D38" s="1179"/>
      <c r="E38" s="1180"/>
      <c r="F38" s="36">
        <v>0.32</v>
      </c>
      <c r="G38" s="37">
        <v>0.32</v>
      </c>
      <c r="H38" s="37">
        <v>0.34</v>
      </c>
      <c r="I38" s="37">
        <v>0.36</v>
      </c>
      <c r="J38" s="38">
        <v>0.42</v>
      </c>
      <c r="K38" s="22"/>
      <c r="L38" s="22"/>
      <c r="M38" s="22"/>
      <c r="N38" s="22"/>
      <c r="O38" s="22"/>
      <c r="P38" s="22"/>
    </row>
    <row r="39" spans="1:16" ht="39" customHeight="1">
      <c r="A39" s="22"/>
      <c r="B39" s="35"/>
      <c r="C39" s="1178" t="s">
        <v>534</v>
      </c>
      <c r="D39" s="1179"/>
      <c r="E39" s="1180"/>
      <c r="F39" s="36">
        <v>0.91</v>
      </c>
      <c r="G39" s="37">
        <v>0.85</v>
      </c>
      <c r="H39" s="37">
        <v>0.2</v>
      </c>
      <c r="I39" s="37">
        <v>0</v>
      </c>
      <c r="J39" s="38">
        <v>0.27</v>
      </c>
      <c r="K39" s="22"/>
      <c r="L39" s="22"/>
      <c r="M39" s="22"/>
      <c r="N39" s="22"/>
      <c r="O39" s="22"/>
      <c r="P39" s="22"/>
    </row>
    <row r="40" spans="1:16" ht="39" customHeight="1">
      <c r="A40" s="22"/>
      <c r="B40" s="35"/>
      <c r="C40" s="1178" t="s">
        <v>535</v>
      </c>
      <c r="D40" s="1179"/>
      <c r="E40" s="1180"/>
      <c r="F40" s="36">
        <v>0.03</v>
      </c>
      <c r="G40" s="37">
        <v>0.04</v>
      </c>
      <c r="H40" s="37">
        <v>0.05</v>
      </c>
      <c r="I40" s="37">
        <v>7.0000000000000007E-2</v>
      </c>
      <c r="J40" s="38">
        <v>0.04</v>
      </c>
      <c r="K40" s="22"/>
      <c r="L40" s="22"/>
      <c r="M40" s="22"/>
      <c r="N40" s="22"/>
      <c r="O40" s="22"/>
      <c r="P40" s="22"/>
    </row>
    <row r="41" spans="1:16" ht="39" customHeight="1">
      <c r="A41" s="22"/>
      <c r="B41" s="35"/>
      <c r="C41" s="1178" t="s">
        <v>536</v>
      </c>
      <c r="D41" s="1179"/>
      <c r="E41" s="1180"/>
      <c r="F41" s="36">
        <v>0.02</v>
      </c>
      <c r="G41" s="37">
        <v>0.01</v>
      </c>
      <c r="H41" s="37">
        <v>0</v>
      </c>
      <c r="I41" s="37">
        <v>0</v>
      </c>
      <c r="J41" s="38">
        <v>0.02</v>
      </c>
      <c r="K41" s="22"/>
      <c r="L41" s="22"/>
      <c r="M41" s="22"/>
      <c r="N41" s="22"/>
      <c r="O41" s="22"/>
      <c r="P41" s="22"/>
    </row>
    <row r="42" spans="1:16" ht="39" customHeight="1">
      <c r="A42" s="22"/>
      <c r="B42" s="39"/>
      <c r="C42" s="1178" t="s">
        <v>537</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538</v>
      </c>
      <c r="D43" s="1182"/>
      <c r="E43" s="1183"/>
      <c r="F43" s="41">
        <v>0.08</v>
      </c>
      <c r="G43" s="42">
        <v>0.04</v>
      </c>
      <c r="H43" s="42">
        <v>0.06</v>
      </c>
      <c r="I43" s="42">
        <v>0.02</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4" t="s">
        <v>11</v>
      </c>
      <c r="C45" s="1195"/>
      <c r="D45" s="58"/>
      <c r="E45" s="1200" t="s">
        <v>12</v>
      </c>
      <c r="F45" s="1200"/>
      <c r="G45" s="1200"/>
      <c r="H45" s="1200"/>
      <c r="I45" s="1200"/>
      <c r="J45" s="1201"/>
      <c r="K45" s="59">
        <v>2154</v>
      </c>
      <c r="L45" s="60">
        <v>2199</v>
      </c>
      <c r="M45" s="60">
        <v>2252</v>
      </c>
      <c r="N45" s="60">
        <v>2120</v>
      </c>
      <c r="O45" s="61">
        <v>2166</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c r="A48" s="48"/>
      <c r="B48" s="1196"/>
      <c r="C48" s="1197"/>
      <c r="D48" s="62"/>
      <c r="E48" s="1188" t="s">
        <v>15</v>
      </c>
      <c r="F48" s="1188"/>
      <c r="G48" s="1188"/>
      <c r="H48" s="1188"/>
      <c r="I48" s="1188"/>
      <c r="J48" s="1189"/>
      <c r="K48" s="63">
        <v>695</v>
      </c>
      <c r="L48" s="64">
        <v>704</v>
      </c>
      <c r="M48" s="64">
        <v>700</v>
      </c>
      <c r="N48" s="64">
        <v>706</v>
      </c>
      <c r="O48" s="65">
        <v>713</v>
      </c>
      <c r="P48" s="48"/>
      <c r="Q48" s="48"/>
      <c r="R48" s="48"/>
      <c r="S48" s="48"/>
      <c r="T48" s="48"/>
      <c r="U48" s="48"/>
    </row>
    <row r="49" spans="1:21" ht="30.75" customHeight="1">
      <c r="A49" s="48"/>
      <c r="B49" s="1196"/>
      <c r="C49" s="1197"/>
      <c r="D49" s="62"/>
      <c r="E49" s="1188" t="s">
        <v>16</v>
      </c>
      <c r="F49" s="1188"/>
      <c r="G49" s="1188"/>
      <c r="H49" s="1188"/>
      <c r="I49" s="1188"/>
      <c r="J49" s="1189"/>
      <c r="K49" s="63">
        <v>89</v>
      </c>
      <c r="L49" s="64">
        <v>93</v>
      </c>
      <c r="M49" s="64">
        <v>93</v>
      </c>
      <c r="N49" s="64">
        <v>105</v>
      </c>
      <c r="O49" s="65">
        <v>108</v>
      </c>
      <c r="P49" s="48"/>
      <c r="Q49" s="48"/>
      <c r="R49" s="48"/>
      <c r="S49" s="48"/>
      <c r="T49" s="48"/>
      <c r="U49" s="48"/>
    </row>
    <row r="50" spans="1:21" ht="30.75" customHeight="1">
      <c r="A50" s="48"/>
      <c r="B50" s="1196"/>
      <c r="C50" s="1197"/>
      <c r="D50" s="62"/>
      <c r="E50" s="1188" t="s">
        <v>17</v>
      </c>
      <c r="F50" s="1188"/>
      <c r="G50" s="1188"/>
      <c r="H50" s="1188"/>
      <c r="I50" s="1188"/>
      <c r="J50" s="1189"/>
      <c r="K50" s="63">
        <v>117</v>
      </c>
      <c r="L50" s="64">
        <v>125</v>
      </c>
      <c r="M50" s="64">
        <v>123</v>
      </c>
      <c r="N50" s="64">
        <v>122</v>
      </c>
      <c r="O50" s="65">
        <v>98</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1</v>
      </c>
      <c r="N51" s="64">
        <v>1</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1894</v>
      </c>
      <c r="L52" s="64">
        <v>1943</v>
      </c>
      <c r="M52" s="64">
        <v>2090</v>
      </c>
      <c r="N52" s="64">
        <v>2063</v>
      </c>
      <c r="O52" s="65">
        <v>1983</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1161</v>
      </c>
      <c r="L53" s="69">
        <v>1178</v>
      </c>
      <c r="M53" s="69">
        <v>1079</v>
      </c>
      <c r="N53" s="69">
        <v>991</v>
      </c>
      <c r="O53" s="70">
        <v>1102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02" t="s">
        <v>24</v>
      </c>
      <c r="C41" s="1203"/>
      <c r="D41" s="81"/>
      <c r="E41" s="1208" t="s">
        <v>25</v>
      </c>
      <c r="F41" s="1208"/>
      <c r="G41" s="1208"/>
      <c r="H41" s="1209"/>
      <c r="I41" s="82">
        <v>22145</v>
      </c>
      <c r="J41" s="83">
        <v>23715</v>
      </c>
      <c r="K41" s="83">
        <v>24625</v>
      </c>
      <c r="L41" s="83">
        <v>24738</v>
      </c>
      <c r="M41" s="84">
        <v>24498</v>
      </c>
    </row>
    <row r="42" spans="2:13" ht="27.75" customHeight="1">
      <c r="B42" s="1204"/>
      <c r="C42" s="1205"/>
      <c r="D42" s="85"/>
      <c r="E42" s="1210" t="s">
        <v>26</v>
      </c>
      <c r="F42" s="1210"/>
      <c r="G42" s="1210"/>
      <c r="H42" s="1211"/>
      <c r="I42" s="86">
        <v>1237</v>
      </c>
      <c r="J42" s="87">
        <v>1078</v>
      </c>
      <c r="K42" s="87">
        <v>964</v>
      </c>
      <c r="L42" s="87">
        <v>851</v>
      </c>
      <c r="M42" s="88">
        <v>761</v>
      </c>
    </row>
    <row r="43" spans="2:13" ht="27.75" customHeight="1">
      <c r="B43" s="1204"/>
      <c r="C43" s="1205"/>
      <c r="D43" s="85"/>
      <c r="E43" s="1210" t="s">
        <v>27</v>
      </c>
      <c r="F43" s="1210"/>
      <c r="G43" s="1210"/>
      <c r="H43" s="1211"/>
      <c r="I43" s="86">
        <v>10651</v>
      </c>
      <c r="J43" s="87">
        <v>10574</v>
      </c>
      <c r="K43" s="87">
        <v>10334</v>
      </c>
      <c r="L43" s="87">
        <v>10021</v>
      </c>
      <c r="M43" s="88">
        <v>9630</v>
      </c>
    </row>
    <row r="44" spans="2:13" ht="27.75" customHeight="1">
      <c r="B44" s="1204"/>
      <c r="C44" s="1205"/>
      <c r="D44" s="85"/>
      <c r="E44" s="1210" t="s">
        <v>28</v>
      </c>
      <c r="F44" s="1210"/>
      <c r="G44" s="1210"/>
      <c r="H44" s="1211"/>
      <c r="I44" s="86">
        <v>917</v>
      </c>
      <c r="J44" s="87">
        <v>948</v>
      </c>
      <c r="K44" s="87">
        <v>1110</v>
      </c>
      <c r="L44" s="87">
        <v>1657</v>
      </c>
      <c r="M44" s="88">
        <v>2230</v>
      </c>
    </row>
    <row r="45" spans="2:13" ht="27.75" customHeight="1">
      <c r="B45" s="1204"/>
      <c r="C45" s="1205"/>
      <c r="D45" s="85"/>
      <c r="E45" s="1210" t="s">
        <v>29</v>
      </c>
      <c r="F45" s="1210"/>
      <c r="G45" s="1210"/>
      <c r="H45" s="1211"/>
      <c r="I45" s="86">
        <v>3449</v>
      </c>
      <c r="J45" s="87">
        <v>3276</v>
      </c>
      <c r="K45" s="87">
        <v>3079</v>
      </c>
      <c r="L45" s="87">
        <v>3125</v>
      </c>
      <c r="M45" s="88">
        <v>3031</v>
      </c>
    </row>
    <row r="46" spans="2:13" ht="27.75" customHeight="1">
      <c r="B46" s="1204"/>
      <c r="C46" s="1205"/>
      <c r="D46" s="89"/>
      <c r="E46" s="1210" t="s">
        <v>30</v>
      </c>
      <c r="F46" s="1210"/>
      <c r="G46" s="1210"/>
      <c r="H46" s="1211"/>
      <c r="I46" s="86">
        <v>0</v>
      </c>
      <c r="J46" s="87">
        <v>0</v>
      </c>
      <c r="K46" s="87">
        <v>0</v>
      </c>
      <c r="L46" s="87">
        <v>0</v>
      </c>
      <c r="M46" s="88">
        <v>0</v>
      </c>
    </row>
    <row r="47" spans="2:13" ht="27.75" customHeight="1">
      <c r="B47" s="1204"/>
      <c r="C47" s="1205"/>
      <c r="D47" s="90"/>
      <c r="E47" s="1212" t="s">
        <v>31</v>
      </c>
      <c r="F47" s="1213"/>
      <c r="G47" s="1213"/>
      <c r="H47" s="1214"/>
      <c r="I47" s="86" t="s">
        <v>482</v>
      </c>
      <c r="J47" s="87" t="s">
        <v>482</v>
      </c>
      <c r="K47" s="87" t="s">
        <v>482</v>
      </c>
      <c r="L47" s="87" t="s">
        <v>482</v>
      </c>
      <c r="M47" s="88" t="s">
        <v>482</v>
      </c>
    </row>
    <row r="48" spans="2:13" ht="27.75" customHeight="1">
      <c r="B48" s="1204"/>
      <c r="C48" s="1205"/>
      <c r="D48" s="85"/>
      <c r="E48" s="1210" t="s">
        <v>32</v>
      </c>
      <c r="F48" s="1210"/>
      <c r="G48" s="1210"/>
      <c r="H48" s="1211"/>
      <c r="I48" s="86" t="s">
        <v>482</v>
      </c>
      <c r="J48" s="87" t="s">
        <v>482</v>
      </c>
      <c r="K48" s="87" t="s">
        <v>482</v>
      </c>
      <c r="L48" s="87" t="s">
        <v>482</v>
      </c>
      <c r="M48" s="88" t="s">
        <v>482</v>
      </c>
    </row>
    <row r="49" spans="2:13" ht="27.75" customHeight="1">
      <c r="B49" s="1206"/>
      <c r="C49" s="1207"/>
      <c r="D49" s="85"/>
      <c r="E49" s="1210" t="s">
        <v>33</v>
      </c>
      <c r="F49" s="1210"/>
      <c r="G49" s="1210"/>
      <c r="H49" s="1211"/>
      <c r="I49" s="86" t="s">
        <v>482</v>
      </c>
      <c r="J49" s="87" t="s">
        <v>482</v>
      </c>
      <c r="K49" s="87" t="s">
        <v>482</v>
      </c>
      <c r="L49" s="87" t="s">
        <v>482</v>
      </c>
      <c r="M49" s="88" t="s">
        <v>482</v>
      </c>
    </row>
    <row r="50" spans="2:13" ht="27.75" customHeight="1">
      <c r="B50" s="1215" t="s">
        <v>34</v>
      </c>
      <c r="C50" s="1216"/>
      <c r="D50" s="91"/>
      <c r="E50" s="1210" t="s">
        <v>35</v>
      </c>
      <c r="F50" s="1210"/>
      <c r="G50" s="1210"/>
      <c r="H50" s="1211"/>
      <c r="I50" s="86">
        <v>3319</v>
      </c>
      <c r="J50" s="87">
        <v>3422</v>
      </c>
      <c r="K50" s="87">
        <v>2801</v>
      </c>
      <c r="L50" s="87">
        <v>3141</v>
      </c>
      <c r="M50" s="88">
        <v>3320</v>
      </c>
    </row>
    <row r="51" spans="2:13" ht="27.75" customHeight="1">
      <c r="B51" s="1204"/>
      <c r="C51" s="1205"/>
      <c r="D51" s="85"/>
      <c r="E51" s="1210" t="s">
        <v>36</v>
      </c>
      <c r="F51" s="1210"/>
      <c r="G51" s="1210"/>
      <c r="H51" s="1211"/>
      <c r="I51" s="86">
        <v>2583</v>
      </c>
      <c r="J51" s="87">
        <v>2358</v>
      </c>
      <c r="K51" s="87">
        <v>2209</v>
      </c>
      <c r="L51" s="87">
        <v>2075</v>
      </c>
      <c r="M51" s="88">
        <v>1358</v>
      </c>
    </row>
    <row r="52" spans="2:13" ht="27.75" customHeight="1">
      <c r="B52" s="1206"/>
      <c r="C52" s="1207"/>
      <c r="D52" s="85"/>
      <c r="E52" s="1210" t="s">
        <v>37</v>
      </c>
      <c r="F52" s="1210"/>
      <c r="G52" s="1210"/>
      <c r="H52" s="1211"/>
      <c r="I52" s="86">
        <v>22232</v>
      </c>
      <c r="J52" s="87">
        <v>23399</v>
      </c>
      <c r="K52" s="87">
        <v>24123</v>
      </c>
      <c r="L52" s="87">
        <v>24330</v>
      </c>
      <c r="M52" s="88">
        <v>24389</v>
      </c>
    </row>
    <row r="53" spans="2:13" ht="27.75" customHeight="1" thickBot="1">
      <c r="B53" s="1217" t="s">
        <v>38</v>
      </c>
      <c r="C53" s="1218"/>
      <c r="D53" s="92"/>
      <c r="E53" s="1219" t="s">
        <v>39</v>
      </c>
      <c r="F53" s="1219"/>
      <c r="G53" s="1219"/>
      <c r="H53" s="1220"/>
      <c r="I53" s="93">
        <v>10265</v>
      </c>
      <c r="J53" s="94">
        <v>10412</v>
      </c>
      <c r="K53" s="94">
        <v>10979</v>
      </c>
      <c r="L53" s="94">
        <v>10845</v>
      </c>
      <c r="M53" s="95">
        <v>11081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556</v>
      </c>
      <c r="C41" s="248"/>
      <c r="D41" s="248"/>
      <c r="E41" s="248"/>
      <c r="F41" s="248"/>
      <c r="G41" s="248"/>
      <c r="H41" s="248"/>
      <c r="I41" s="248"/>
      <c r="J41" s="248"/>
      <c r="K41" s="248"/>
      <c r="L41" s="248"/>
      <c r="M41" s="248"/>
      <c r="N41" s="248"/>
      <c r="O41" s="248"/>
      <c r="P41" s="249"/>
    </row>
    <row r="42" spans="2:17">
      <c r="B42" s="250"/>
      <c r="C42" s="246"/>
      <c r="D42" s="246"/>
      <c r="E42" s="246"/>
      <c r="F42" s="246"/>
      <c r="G42" s="353" t="s">
        <v>557</v>
      </c>
      <c r="I42" s="354"/>
      <c r="J42" s="354"/>
      <c r="K42" s="354"/>
      <c r="L42" s="246"/>
      <c r="M42" s="246"/>
      <c r="N42" s="246"/>
      <c r="O42" s="246"/>
    </row>
    <row r="43" spans="2:17">
      <c r="B43" s="250"/>
      <c r="C43" s="246"/>
      <c r="D43" s="246"/>
      <c r="E43" s="246"/>
      <c r="F43" s="246"/>
      <c r="G43" s="1221" t="s">
        <v>565</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558</v>
      </c>
    </row>
    <row r="50" spans="1:17">
      <c r="B50" s="250"/>
      <c r="C50" s="246"/>
      <c r="D50" s="246"/>
      <c r="E50" s="246"/>
      <c r="F50" s="246"/>
      <c r="G50" s="1230"/>
      <c r="H50" s="1231"/>
      <c r="I50" s="1231"/>
      <c r="J50" s="1232"/>
      <c r="K50" s="356" t="s">
        <v>522</v>
      </c>
      <c r="L50" s="356" t="s">
        <v>523</v>
      </c>
      <c r="M50" s="356" t="s">
        <v>524</v>
      </c>
      <c r="N50" s="356" t="s">
        <v>525</v>
      </c>
      <c r="O50" s="356" t="s">
        <v>526</v>
      </c>
    </row>
    <row r="51" spans="1:17">
      <c r="B51" s="250"/>
      <c r="C51" s="246"/>
      <c r="D51" s="246"/>
      <c r="E51" s="246"/>
      <c r="F51" s="246"/>
      <c r="G51" s="1233" t="s">
        <v>559</v>
      </c>
      <c r="H51" s="1234"/>
      <c r="I51" s="1239" t="s">
        <v>560</v>
      </c>
      <c r="J51" s="1239"/>
      <c r="K51" s="1241"/>
      <c r="L51" s="1241"/>
      <c r="M51" s="1241"/>
      <c r="N51" s="1242">
        <v>129</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566</v>
      </c>
      <c r="J53" s="1243"/>
      <c r="K53" s="1244"/>
      <c r="L53" s="1244"/>
      <c r="M53" s="1244"/>
      <c r="N53" s="1246">
        <v>74.900000000000006</v>
      </c>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561</v>
      </c>
      <c r="H55" s="1248"/>
      <c r="I55" s="1243" t="s">
        <v>560</v>
      </c>
      <c r="J55" s="1243"/>
      <c r="K55" s="1241"/>
      <c r="L55" s="1241"/>
      <c r="M55" s="1241"/>
      <c r="N55" s="1242">
        <v>32.799999999999997</v>
      </c>
      <c r="O55" s="1241"/>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566</v>
      </c>
      <c r="J57" s="1253"/>
      <c r="K57" s="1244"/>
      <c r="L57" s="1244"/>
      <c r="M57" s="1244"/>
      <c r="N57" s="1246">
        <v>58.6</v>
      </c>
      <c r="O57" s="1244"/>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562</v>
      </c>
      <c r="C63" s="246"/>
      <c r="D63" s="246"/>
      <c r="E63" s="246"/>
      <c r="F63" s="246"/>
      <c r="G63" s="246"/>
      <c r="H63" s="246"/>
      <c r="I63" s="246"/>
      <c r="J63" s="246"/>
      <c r="K63" s="246"/>
      <c r="L63" s="246"/>
      <c r="M63" s="246"/>
      <c r="N63" s="246"/>
      <c r="O63" s="246"/>
    </row>
    <row r="64" spans="1:17">
      <c r="B64" s="250"/>
      <c r="C64" s="246"/>
      <c r="D64" s="246"/>
      <c r="E64" s="246"/>
      <c r="F64" s="246"/>
      <c r="G64" s="353" t="s">
        <v>557</v>
      </c>
      <c r="I64" s="354"/>
      <c r="J64" s="354"/>
      <c r="K64" s="354"/>
      <c r="L64" s="246"/>
      <c r="M64" s="246"/>
      <c r="N64" s="246"/>
      <c r="O64" s="246"/>
    </row>
    <row r="65" spans="2:30">
      <c r="B65" s="250"/>
      <c r="C65" s="246"/>
      <c r="D65" s="246"/>
      <c r="E65" s="246"/>
      <c r="F65" s="246"/>
      <c r="G65" s="1221" t="s">
        <v>567</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563</v>
      </c>
      <c r="I71" s="370"/>
      <c r="J71" s="366"/>
      <c r="K71" s="366"/>
      <c r="L71" s="367"/>
      <c r="M71" s="366"/>
      <c r="N71" s="367"/>
      <c r="O71" s="368"/>
    </row>
    <row r="72" spans="2:30">
      <c r="B72" s="250"/>
      <c r="C72" s="246"/>
      <c r="D72" s="246"/>
      <c r="E72" s="246"/>
      <c r="F72" s="246"/>
      <c r="G72" s="1230"/>
      <c r="H72" s="1231"/>
      <c r="I72" s="1231"/>
      <c r="J72" s="1232"/>
      <c r="K72" s="356" t="s">
        <v>522</v>
      </c>
      <c r="L72" s="356" t="s">
        <v>523</v>
      </c>
      <c r="M72" s="356" t="s">
        <v>524</v>
      </c>
      <c r="N72" s="356" t="s">
        <v>525</v>
      </c>
      <c r="O72" s="356" t="s">
        <v>526</v>
      </c>
    </row>
    <row r="73" spans="2:30">
      <c r="B73" s="250"/>
      <c r="C73" s="246"/>
      <c r="D73" s="246"/>
      <c r="E73" s="246"/>
      <c r="F73" s="246"/>
      <c r="G73" s="1233" t="s">
        <v>559</v>
      </c>
      <c r="H73" s="1234"/>
      <c r="I73" s="1239" t="s">
        <v>560</v>
      </c>
      <c r="J73" s="1239"/>
      <c r="K73" s="1254">
        <v>121.3</v>
      </c>
      <c r="L73" s="1254">
        <v>121.9</v>
      </c>
      <c r="M73" s="1242">
        <v>132.4</v>
      </c>
      <c r="N73" s="1242">
        <v>129</v>
      </c>
      <c r="O73" s="1242">
        <v>134.69999999999999</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564</v>
      </c>
      <c r="J75" s="1243"/>
      <c r="K75" s="1246">
        <v>13.7</v>
      </c>
      <c r="L75" s="1246">
        <v>13.7</v>
      </c>
      <c r="M75" s="1246">
        <v>13.5</v>
      </c>
      <c r="N75" s="1246">
        <v>12.8</v>
      </c>
      <c r="O75" s="1246">
        <v>12.7</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561</v>
      </c>
      <c r="H77" s="1248"/>
      <c r="I77" s="1243" t="s">
        <v>560</v>
      </c>
      <c r="J77" s="1243"/>
      <c r="K77" s="1254">
        <v>64.599999999999994</v>
      </c>
      <c r="L77" s="1254">
        <v>52.8</v>
      </c>
      <c r="M77" s="1242">
        <v>48.6</v>
      </c>
      <c r="N77" s="1242">
        <v>32.799999999999997</v>
      </c>
      <c r="O77" s="1242">
        <v>54.6</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564</v>
      </c>
      <c r="J79" s="1253"/>
      <c r="K79" s="1256">
        <v>12.4</v>
      </c>
      <c r="L79" s="1256">
        <v>11.5</v>
      </c>
      <c r="M79" s="1256">
        <v>10.4</v>
      </c>
      <c r="N79" s="1256">
        <v>9.5</v>
      </c>
      <c r="O79" s="1256">
        <v>10</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521</v>
      </c>
      <c r="G2" s="113"/>
      <c r="H2" s="114"/>
    </row>
    <row r="3" spans="1:8">
      <c r="A3" s="110" t="s">
        <v>514</v>
      </c>
      <c r="B3" s="115"/>
      <c r="C3" s="116"/>
      <c r="D3" s="117">
        <v>82190</v>
      </c>
      <c r="E3" s="118"/>
      <c r="F3" s="119">
        <v>70489</v>
      </c>
      <c r="G3" s="120"/>
      <c r="H3" s="121"/>
    </row>
    <row r="4" spans="1:8">
      <c r="A4" s="122"/>
      <c r="B4" s="123"/>
      <c r="C4" s="124"/>
      <c r="D4" s="125">
        <v>49730</v>
      </c>
      <c r="E4" s="126"/>
      <c r="F4" s="127">
        <v>37817</v>
      </c>
      <c r="G4" s="128"/>
      <c r="H4" s="129"/>
    </row>
    <row r="5" spans="1:8">
      <c r="A5" s="110" t="s">
        <v>516</v>
      </c>
      <c r="B5" s="115"/>
      <c r="C5" s="116"/>
      <c r="D5" s="117">
        <v>119037</v>
      </c>
      <c r="E5" s="118"/>
      <c r="F5" s="119">
        <v>84389</v>
      </c>
      <c r="G5" s="120"/>
      <c r="H5" s="121"/>
    </row>
    <row r="6" spans="1:8">
      <c r="A6" s="122"/>
      <c r="B6" s="123"/>
      <c r="C6" s="124"/>
      <c r="D6" s="125">
        <v>80245</v>
      </c>
      <c r="E6" s="126"/>
      <c r="F6" s="127">
        <v>44339</v>
      </c>
      <c r="G6" s="128"/>
      <c r="H6" s="129"/>
    </row>
    <row r="7" spans="1:8">
      <c r="A7" s="110" t="s">
        <v>517</v>
      </c>
      <c r="B7" s="115"/>
      <c r="C7" s="116"/>
      <c r="D7" s="117">
        <v>104948</v>
      </c>
      <c r="E7" s="118"/>
      <c r="F7" s="119">
        <v>83623</v>
      </c>
      <c r="G7" s="120"/>
      <c r="H7" s="121"/>
    </row>
    <row r="8" spans="1:8">
      <c r="A8" s="122"/>
      <c r="B8" s="123"/>
      <c r="C8" s="124"/>
      <c r="D8" s="125">
        <v>66068</v>
      </c>
      <c r="E8" s="126"/>
      <c r="F8" s="127">
        <v>48787</v>
      </c>
      <c r="G8" s="128"/>
      <c r="H8" s="129"/>
    </row>
    <row r="9" spans="1:8">
      <c r="A9" s="110" t="s">
        <v>518</v>
      </c>
      <c r="B9" s="115"/>
      <c r="C9" s="116"/>
      <c r="D9" s="117">
        <v>72991</v>
      </c>
      <c r="E9" s="118"/>
      <c r="F9" s="119">
        <v>87974</v>
      </c>
      <c r="G9" s="120"/>
      <c r="H9" s="121"/>
    </row>
    <row r="10" spans="1:8">
      <c r="A10" s="122"/>
      <c r="B10" s="123"/>
      <c r="C10" s="124"/>
      <c r="D10" s="125">
        <v>35021</v>
      </c>
      <c r="E10" s="126"/>
      <c r="F10" s="127">
        <v>48183</v>
      </c>
      <c r="G10" s="128"/>
      <c r="H10" s="129"/>
    </row>
    <row r="11" spans="1:8">
      <c r="A11" s="110" t="s">
        <v>519</v>
      </c>
      <c r="B11" s="115"/>
      <c r="C11" s="116"/>
      <c r="D11" s="117">
        <v>63774</v>
      </c>
      <c r="E11" s="118"/>
      <c r="F11" s="119">
        <v>83280</v>
      </c>
      <c r="G11" s="120"/>
      <c r="H11" s="121"/>
    </row>
    <row r="12" spans="1:8">
      <c r="A12" s="122"/>
      <c r="B12" s="123"/>
      <c r="C12" s="130"/>
      <c r="D12" s="125">
        <v>37515</v>
      </c>
      <c r="E12" s="126"/>
      <c r="F12" s="127">
        <v>43123</v>
      </c>
      <c r="G12" s="128"/>
      <c r="H12" s="129"/>
    </row>
    <row r="13" spans="1:8">
      <c r="A13" s="110"/>
      <c r="B13" s="115"/>
      <c r="C13" s="131"/>
      <c r="D13" s="132">
        <v>88588</v>
      </c>
      <c r="E13" s="133"/>
      <c r="F13" s="134">
        <v>81951</v>
      </c>
      <c r="G13" s="135"/>
      <c r="H13" s="121"/>
    </row>
    <row r="14" spans="1:8">
      <c r="A14" s="122"/>
      <c r="B14" s="123"/>
      <c r="C14" s="124"/>
      <c r="D14" s="125">
        <v>53716</v>
      </c>
      <c r="E14" s="126"/>
      <c r="F14" s="127">
        <v>44450</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7.02</v>
      </c>
      <c r="C19" s="136">
        <f>ROUND(VALUE(SUBSTITUTE(実質収支比率等に係る経年分析!G$48,"▲","-")),2)</f>
        <v>9.18</v>
      </c>
      <c r="D19" s="136">
        <f>ROUND(VALUE(SUBSTITUTE(実質収支比率等に係る経年分析!H$48,"▲","-")),2)</f>
        <v>5.12</v>
      </c>
      <c r="E19" s="136">
        <f>ROUND(VALUE(SUBSTITUTE(実質収支比率等に係る経年分析!I$48,"▲","-")),2)</f>
        <v>8.36</v>
      </c>
      <c r="F19" s="136">
        <f>ROUND(VALUE(SUBSTITUTE(実質収支比率等に係る経年分析!J$48,"▲","-")),2)</f>
        <v>5.26</v>
      </c>
    </row>
    <row r="20" spans="1:11">
      <c r="A20" s="136" t="s">
        <v>44</v>
      </c>
      <c r="B20" s="136">
        <f>ROUND(VALUE(SUBSTITUTE(実質収支比率等に係る経年分析!F$47,"▲","-")),2)</f>
        <v>14.88</v>
      </c>
      <c r="C20" s="136">
        <f>ROUND(VALUE(SUBSTITUTE(実質収支比率等に係る経年分析!G$47,"▲","-")),2)</f>
        <v>14.69</v>
      </c>
      <c r="D20" s="136">
        <f>ROUND(VALUE(SUBSTITUTE(実質収支比率等に係る経年分析!H$47,"▲","-")),2)</f>
        <v>8.9700000000000006</v>
      </c>
      <c r="E20" s="136">
        <f>ROUND(VALUE(SUBSTITUTE(実質収支比率等に係る経年分析!I$47,"▲","-")),2)</f>
        <v>8.89</v>
      </c>
      <c r="F20" s="136">
        <f>ROUND(VALUE(SUBSTITUTE(実質収支比率等に係る経年分析!J$47,"▲","-")),2)</f>
        <v>9.81</v>
      </c>
    </row>
    <row r="21" spans="1:11">
      <c r="A21" s="136" t="s">
        <v>45</v>
      </c>
      <c r="B21" s="136">
        <f>IF(ISNUMBER(VALUE(SUBSTITUTE(実質収支比率等に係る経年分析!F$49,"▲","-"))),ROUND(VALUE(SUBSTITUTE(実質収支比率等に係る経年分析!F$49,"▲","-")),2),NA())</f>
        <v>1.27</v>
      </c>
      <c r="C21" s="136">
        <f>IF(ISNUMBER(VALUE(SUBSTITUTE(実質収支比率等に係る経年分析!G$49,"▲","-"))),ROUND(VALUE(SUBSTITUTE(実質収支比率等に係る経年分析!G$49,"▲","-")),2),NA())</f>
        <v>2.25</v>
      </c>
      <c r="D21" s="136">
        <f>IF(ISNUMBER(VALUE(SUBSTITUTE(実質収支比率等に係る経年分析!H$49,"▲","-"))),ROUND(VALUE(SUBSTITUTE(実質収支比率等に係る経年分析!H$49,"▲","-")),2),NA())</f>
        <v>-9.99</v>
      </c>
      <c r="E21" s="136">
        <f>IF(ISNUMBER(VALUE(SUBSTITUTE(実質収支比率等に係る経年分析!I$49,"▲","-"))),ROUND(VALUE(SUBSTITUTE(実質収支比率等に係る経年分析!I$49,"▲","-")),2),NA())</f>
        <v>3.29</v>
      </c>
      <c r="F21" s="136">
        <f>IF(ISNUMBER(VALUE(SUBSTITUTE(実質収支比率等に係る経年分析!J$49,"▲","-"))),ROUND(VALUE(SUBSTITUTE(実質収支比率等に係る経年分析!J$49,"▲","-")),2),NA())</f>
        <v>-2.42</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0.03</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c r="A30" s="137" t="str">
        <f>IF(連結実質赤字比率に係る赤字・黒字の構成分析!C$40="",NA(),連結実質赤字比率に係る赤字・黒字の構成分析!C$40)</f>
        <v>居宅介護予防支援事業特別会計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c r="A31" s="137" t="str">
        <f>IF(連結実質赤字比率に係る赤字・黒字の構成分析!C$39="",NA(),連結実質赤字比率に係る赤字・黒字の構成分析!C$39)</f>
        <v>国民健康保険事業特別会計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0.91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0.85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0.27</v>
      </c>
    </row>
    <row r="32" spans="1:11">
      <c r="A32" s="137" t="str">
        <f>IF(連結実質赤字比率に係る赤字・黒字の構成分析!C$38="",NA(),連結実質赤字比率に係る赤字・黒字の構成分析!C$38)</f>
        <v>勝沼病院事業会計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0.42</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0.28999999999999998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0.45</v>
      </c>
    </row>
    <row r="34" spans="1:16">
      <c r="A34" s="137" t="str">
        <f>IF(連結実質赤字比率に係る赤字・黒字の構成分析!C$36="",NA(),連結実質赤字比率に係る赤字・黒字の構成分析!C$36)</f>
        <v>勝沼ぶどうの丘事業会計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2.34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2.3199999999999998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2.63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2.2200000000000002</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7.01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9.17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5.12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8.36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5.25</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9.4600000000000009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9.82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10.15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10.32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10.23</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1894</v>
      </c>
      <c r="E42" s="138"/>
      <c r="F42" s="138"/>
      <c r="G42" s="138">
        <f>'実質公債費比率（分子）の構造'!L$52</f>
        <v>1943</v>
      </c>
      <c r="H42" s="138"/>
      <c r="I42" s="138"/>
      <c r="J42" s="138">
        <f>'実質公債費比率（分子）の構造'!M$52</f>
        <v>2090</v>
      </c>
      <c r="K42" s="138"/>
      <c r="L42" s="138"/>
      <c r="M42" s="138">
        <f>'実質公債費比率（分子）の構造'!N$52</f>
        <v>2063</v>
      </c>
      <c r="N42" s="138"/>
      <c r="O42" s="138"/>
      <c r="P42" s="138">
        <f>'実質公債費比率（分子）の構造'!O$52</f>
        <v>1983</v>
      </c>
    </row>
    <row r="43" spans="1:16">
      <c r="A43" s="138" t="s">
        <v>53</v>
      </c>
      <c r="B43" s="138">
        <f>'実質公債費比率（分子）の構造'!K$51</f>
        <v>0</v>
      </c>
      <c r="C43" s="138"/>
      <c r="D43" s="138"/>
      <c r="E43" s="138">
        <f>'実質公債費比率（分子）の構造'!L$51</f>
        <v>0</v>
      </c>
      <c r="F43" s="138"/>
      <c r="G43" s="138"/>
      <c r="H43" s="138">
        <f>'実質公債費比率（分子）の構造'!M$51</f>
        <v>1</v>
      </c>
      <c r="I43" s="138"/>
      <c r="J43" s="138"/>
      <c r="K43" s="138">
        <f>'実質公債費比率（分子）の構造'!N$51</f>
        <v>1</v>
      </c>
      <c r="L43" s="138"/>
      <c r="M43" s="138"/>
      <c r="N43" s="138">
        <f>'実質公債費比率（分子）の構造'!O$51</f>
        <v>0</v>
      </c>
      <c r="O43" s="138"/>
      <c r="P43" s="138"/>
    </row>
    <row r="44" spans="1:16">
      <c r="A44" s="138" t="s">
        <v>54</v>
      </c>
      <c r="B44" s="138">
        <f>'実質公債費比率（分子）の構造'!K$50</f>
        <v>117</v>
      </c>
      <c r="C44" s="138"/>
      <c r="D44" s="138"/>
      <c r="E44" s="138">
        <f>'実質公債費比率（分子）の構造'!L$50</f>
        <v>125</v>
      </c>
      <c r="F44" s="138"/>
      <c r="G44" s="138"/>
      <c r="H44" s="138">
        <f>'実質公債費比率（分子）の構造'!M$50</f>
        <v>123</v>
      </c>
      <c r="I44" s="138"/>
      <c r="J44" s="138"/>
      <c r="K44" s="138">
        <f>'実質公債費比率（分子）の構造'!N$50</f>
        <v>122</v>
      </c>
      <c r="L44" s="138"/>
      <c r="M44" s="138"/>
      <c r="N44" s="138">
        <f>'実質公債費比率（分子）の構造'!O$50</f>
        <v>98</v>
      </c>
      <c r="O44" s="138"/>
      <c r="P44" s="138"/>
    </row>
    <row r="45" spans="1:16">
      <c r="A45" s="138" t="s">
        <v>55</v>
      </c>
      <c r="B45" s="138">
        <f>'実質公債費比率（分子）の構造'!K$49</f>
        <v>89</v>
      </c>
      <c r="C45" s="138"/>
      <c r="D45" s="138"/>
      <c r="E45" s="138">
        <f>'実質公債費比率（分子）の構造'!L$49</f>
        <v>93</v>
      </c>
      <c r="F45" s="138"/>
      <c r="G45" s="138"/>
      <c r="H45" s="138">
        <f>'実質公債費比率（分子）の構造'!M$49</f>
        <v>93</v>
      </c>
      <c r="I45" s="138"/>
      <c r="J45" s="138"/>
      <c r="K45" s="138">
        <f>'実質公債費比率（分子）の構造'!N$49</f>
        <v>105</v>
      </c>
      <c r="L45" s="138"/>
      <c r="M45" s="138"/>
      <c r="N45" s="138">
        <f>'実質公債費比率（分子）の構造'!O$49</f>
        <v>108</v>
      </c>
      <c r="O45" s="138"/>
      <c r="P45" s="138"/>
    </row>
    <row r="46" spans="1:16">
      <c r="A46" s="138" t="s">
        <v>56</v>
      </c>
      <c r="B46" s="138">
        <f>'実質公債費比率（分子）の構造'!K$48</f>
        <v>695</v>
      </c>
      <c r="C46" s="138"/>
      <c r="D46" s="138"/>
      <c r="E46" s="138">
        <f>'実質公債費比率（分子）の構造'!L$48</f>
        <v>704</v>
      </c>
      <c r="F46" s="138"/>
      <c r="G46" s="138"/>
      <c r="H46" s="138">
        <f>'実質公債費比率（分子）の構造'!M$48</f>
        <v>700</v>
      </c>
      <c r="I46" s="138"/>
      <c r="J46" s="138"/>
      <c r="K46" s="138">
        <f>'実質公債費比率（分子）の構造'!N$48</f>
        <v>706</v>
      </c>
      <c r="L46" s="138"/>
      <c r="M46" s="138"/>
      <c r="N46" s="138">
        <f>'実質公債費比率（分子）の構造'!O$48</f>
        <v>713</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2154</v>
      </c>
      <c r="C49" s="138"/>
      <c r="D49" s="138"/>
      <c r="E49" s="138">
        <f>'実質公債費比率（分子）の構造'!L$45</f>
        <v>2199</v>
      </c>
      <c r="F49" s="138"/>
      <c r="G49" s="138"/>
      <c r="H49" s="138">
        <f>'実質公債費比率（分子）の構造'!M$45</f>
        <v>2252</v>
      </c>
      <c r="I49" s="138"/>
      <c r="J49" s="138"/>
      <c r="K49" s="138">
        <f>'実質公債費比率（分子）の構造'!N$45</f>
        <v>2120</v>
      </c>
      <c r="L49" s="138"/>
      <c r="M49" s="138"/>
      <c r="N49" s="138">
        <f>'実質公債費比率（分子）の構造'!O$45</f>
        <v>2166</v>
      </c>
      <c r="O49" s="138"/>
      <c r="P49" s="138"/>
    </row>
    <row r="50" spans="1:16">
      <c r="A50" s="138" t="s">
        <v>60</v>
      </c>
      <c r="B50" s="138" t="e">
        <f>NA()</f>
        <v>#N/A</v>
      </c>
      <c r="C50" s="138">
        <f>IF(ISNUMBER('実質公債費比率（分子）の構造'!K$53),'実質公債費比率（分子）の構造'!K$53,NA())</f>
        <v>1161</v>
      </c>
      <c r="D50" s="138" t="e">
        <f>NA()</f>
        <v>#N/A</v>
      </c>
      <c r="E50" s="138" t="e">
        <f>NA()</f>
        <v>#N/A</v>
      </c>
      <c r="F50" s="138">
        <f>IF(ISNUMBER('実質公債費比率（分子）の構造'!L$53),'実質公債費比率（分子）の構造'!L$53,NA())</f>
        <v>1178</v>
      </c>
      <c r="G50" s="138" t="e">
        <f>NA()</f>
        <v>#N/A</v>
      </c>
      <c r="H50" s="138" t="e">
        <f>NA()</f>
        <v>#N/A</v>
      </c>
      <c r="I50" s="138">
        <f>IF(ISNUMBER('実質公債費比率（分子）の構造'!M$53),'実質公債費比率（分子）の構造'!M$53,NA())</f>
        <v>1079</v>
      </c>
      <c r="J50" s="138" t="e">
        <f>NA()</f>
        <v>#N/A</v>
      </c>
      <c r="K50" s="138" t="e">
        <f>NA()</f>
        <v>#N/A</v>
      </c>
      <c r="L50" s="138">
        <f>IF(ISNUMBER('実質公債費比率（分子）の構造'!N$53),'実質公債費比率（分子）の構造'!N$53,NA())</f>
        <v>991</v>
      </c>
      <c r="M50" s="138" t="e">
        <f>NA()</f>
        <v>#N/A</v>
      </c>
      <c r="N50" s="138" t="e">
        <f>NA()</f>
        <v>#N/A</v>
      </c>
      <c r="O50" s="138">
        <f>IF(ISNUMBER('実質公債費比率（分子）の構造'!O$53),'実質公債費比率（分子）の構造'!O$53,NA())</f>
        <v>1102</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22232</v>
      </c>
      <c r="E56" s="137"/>
      <c r="F56" s="137"/>
      <c r="G56" s="137">
        <f>'将来負担比率（分子）の構造'!J$52</f>
        <v>23399</v>
      </c>
      <c r="H56" s="137"/>
      <c r="I56" s="137"/>
      <c r="J56" s="137">
        <f>'将来負担比率（分子）の構造'!K$52</f>
        <v>24123</v>
      </c>
      <c r="K56" s="137"/>
      <c r="L56" s="137"/>
      <c r="M56" s="137">
        <f>'将来負担比率（分子）の構造'!L$52</f>
        <v>24330</v>
      </c>
      <c r="N56" s="137"/>
      <c r="O56" s="137"/>
      <c r="P56" s="137">
        <f>'将来負担比率（分子）の構造'!M$52</f>
        <v>24389</v>
      </c>
    </row>
    <row r="57" spans="1:16">
      <c r="A57" s="137" t="s">
        <v>36</v>
      </c>
      <c r="B57" s="137"/>
      <c r="C57" s="137"/>
      <c r="D57" s="137">
        <f>'将来負担比率（分子）の構造'!I$51</f>
        <v>2583</v>
      </c>
      <c r="E57" s="137"/>
      <c r="F57" s="137"/>
      <c r="G57" s="137">
        <f>'将来負担比率（分子）の構造'!J$51</f>
        <v>2358</v>
      </c>
      <c r="H57" s="137"/>
      <c r="I57" s="137"/>
      <c r="J57" s="137">
        <f>'将来負担比率（分子）の構造'!K$51</f>
        <v>2209</v>
      </c>
      <c r="K57" s="137"/>
      <c r="L57" s="137"/>
      <c r="M57" s="137">
        <f>'将来負担比率（分子）の構造'!L$51</f>
        <v>2075</v>
      </c>
      <c r="N57" s="137"/>
      <c r="O57" s="137"/>
      <c r="P57" s="137">
        <f>'将来負担比率（分子）の構造'!M$51</f>
        <v>1358</v>
      </c>
    </row>
    <row r="58" spans="1:16">
      <c r="A58" s="137" t="s">
        <v>35</v>
      </c>
      <c r="B58" s="137"/>
      <c r="C58" s="137"/>
      <c r="D58" s="137">
        <f>'将来負担比率（分子）の構造'!I$50</f>
        <v>3319</v>
      </c>
      <c r="E58" s="137"/>
      <c r="F58" s="137"/>
      <c r="G58" s="137">
        <f>'将来負担比率（分子）の構造'!J$50</f>
        <v>3422</v>
      </c>
      <c r="H58" s="137"/>
      <c r="I58" s="137"/>
      <c r="J58" s="137">
        <f>'将来負担比率（分子）の構造'!K$50</f>
        <v>2801</v>
      </c>
      <c r="K58" s="137"/>
      <c r="L58" s="137"/>
      <c r="M58" s="137">
        <f>'将来負担比率（分子）の構造'!L$50</f>
        <v>3141</v>
      </c>
      <c r="N58" s="137"/>
      <c r="O58" s="137"/>
      <c r="P58" s="137">
        <f>'将来負担比率（分子）の構造'!M$50</f>
        <v>3320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0</v>
      </c>
      <c r="C61" s="137"/>
      <c r="D61" s="137"/>
      <c r="E61" s="137">
        <f>'将来負担比率（分子）の構造'!J$46</f>
        <v>0</v>
      </c>
      <c r="F61" s="137"/>
      <c r="G61" s="137"/>
      <c r="H61" s="137">
        <f>'将来負担比率（分子）の構造'!K$46</f>
        <v>0</v>
      </c>
      <c r="I61" s="137"/>
      <c r="J61" s="137"/>
      <c r="K61" s="137">
        <f>'将来負担比率（分子）の構造'!L$46</f>
        <v>0</v>
      </c>
      <c r="L61" s="137"/>
      <c r="M61" s="137"/>
      <c r="N61" s="137">
        <f>'将来負担比率（分子）の構造'!M$46</f>
        <v>0</v>
      </c>
      <c r="O61" s="137"/>
      <c r="P61" s="137"/>
    </row>
    <row r="62" spans="1:16">
      <c r="A62" s="137" t="s">
        <v>29</v>
      </c>
      <c r="B62" s="137">
        <f>'将来負担比率（分子）の構造'!I$45</f>
        <v>3449</v>
      </c>
      <c r="C62" s="137"/>
      <c r="D62" s="137"/>
      <c r="E62" s="137">
        <f>'将来負担比率（分子）の構造'!J$45</f>
        <v>3276</v>
      </c>
      <c r="F62" s="137"/>
      <c r="G62" s="137"/>
      <c r="H62" s="137">
        <f>'将来負担比率（分子）の構造'!K$45</f>
        <v>3079</v>
      </c>
      <c r="I62" s="137"/>
      <c r="J62" s="137"/>
      <c r="K62" s="137">
        <f>'将来負担比率（分子）の構造'!L$45</f>
        <v>3125</v>
      </c>
      <c r="L62" s="137"/>
      <c r="M62" s="137"/>
      <c r="N62" s="137">
        <f>'将来負担比率（分子）の構造'!M$45</f>
        <v>3031</v>
      </c>
      <c r="O62" s="137"/>
      <c r="P62" s="137"/>
    </row>
    <row r="63" spans="1:16">
      <c r="A63" s="137" t="s">
        <v>28</v>
      </c>
      <c r="B63" s="137">
        <f>'将来負担比率（分子）の構造'!I$44</f>
        <v>917</v>
      </c>
      <c r="C63" s="137"/>
      <c r="D63" s="137"/>
      <c r="E63" s="137">
        <f>'将来負担比率（分子）の構造'!J$44</f>
        <v>948</v>
      </c>
      <c r="F63" s="137"/>
      <c r="G63" s="137"/>
      <c r="H63" s="137">
        <f>'将来負担比率（分子）の構造'!K$44</f>
        <v>1110</v>
      </c>
      <c r="I63" s="137"/>
      <c r="J63" s="137"/>
      <c r="K63" s="137">
        <f>'将来負担比率（分子）の構造'!L$44</f>
        <v>1657</v>
      </c>
      <c r="L63" s="137"/>
      <c r="M63" s="137"/>
      <c r="N63" s="137">
        <f>'将来負担比率（分子）の構造'!M$44</f>
        <v>2230</v>
      </c>
      <c r="O63" s="137"/>
      <c r="P63" s="137"/>
    </row>
    <row r="64" spans="1:16">
      <c r="A64" s="137" t="s">
        <v>27</v>
      </c>
      <c r="B64" s="137">
        <f>'将来負担比率（分子）の構造'!I$43</f>
        <v>10651</v>
      </c>
      <c r="C64" s="137"/>
      <c r="D64" s="137"/>
      <c r="E64" s="137">
        <f>'将来負担比率（分子）の構造'!J$43</f>
        <v>10574</v>
      </c>
      <c r="F64" s="137"/>
      <c r="G64" s="137"/>
      <c r="H64" s="137">
        <f>'将来負担比率（分子）の構造'!K$43</f>
        <v>10334</v>
      </c>
      <c r="I64" s="137"/>
      <c r="J64" s="137"/>
      <c r="K64" s="137">
        <f>'将来負担比率（分子）の構造'!L$43</f>
        <v>10021</v>
      </c>
      <c r="L64" s="137"/>
      <c r="M64" s="137"/>
      <c r="N64" s="137">
        <f>'将来負担比率（分子）の構造'!M$43</f>
        <v>9630</v>
      </c>
      <c r="O64" s="137"/>
      <c r="P64" s="137"/>
    </row>
    <row r="65" spans="1:16">
      <c r="A65" s="137" t="s">
        <v>26</v>
      </c>
      <c r="B65" s="137">
        <f>'将来負担比率（分子）の構造'!I$42</f>
        <v>1237</v>
      </c>
      <c r="C65" s="137"/>
      <c r="D65" s="137"/>
      <c r="E65" s="137">
        <f>'将来負担比率（分子）の構造'!J$42</f>
        <v>1078</v>
      </c>
      <c r="F65" s="137"/>
      <c r="G65" s="137"/>
      <c r="H65" s="137">
        <f>'将来負担比率（分子）の構造'!K$42</f>
        <v>964</v>
      </c>
      <c r="I65" s="137"/>
      <c r="J65" s="137"/>
      <c r="K65" s="137">
        <f>'将来負担比率（分子）の構造'!L$42</f>
        <v>851</v>
      </c>
      <c r="L65" s="137"/>
      <c r="M65" s="137"/>
      <c r="N65" s="137">
        <f>'将来負担比率（分子）の構造'!M$42</f>
        <v>761</v>
      </c>
      <c r="O65" s="137"/>
      <c r="P65" s="137"/>
    </row>
    <row r="66" spans="1:16">
      <c r="A66" s="137" t="s">
        <v>25</v>
      </c>
      <c r="B66" s="137">
        <f>'将来負担比率（分子）の構造'!I$41</f>
        <v>22145</v>
      </c>
      <c r="C66" s="137"/>
      <c r="D66" s="137"/>
      <c r="E66" s="137">
        <f>'将来負担比率（分子）の構造'!J$41</f>
        <v>23715</v>
      </c>
      <c r="F66" s="137"/>
      <c r="G66" s="137"/>
      <c r="H66" s="137">
        <f>'将来負担比率（分子）の構造'!K$41</f>
        <v>24625</v>
      </c>
      <c r="I66" s="137"/>
      <c r="J66" s="137"/>
      <c r="K66" s="137">
        <f>'将来負担比率（分子）の構造'!L$41</f>
        <v>24738</v>
      </c>
      <c r="L66" s="137"/>
      <c r="M66" s="137"/>
      <c r="N66" s="137">
        <f>'将来負担比率（分子）の構造'!M$41</f>
        <v>24498</v>
      </c>
      <c r="O66" s="137"/>
      <c r="P66" s="137"/>
    </row>
    <row r="67" spans="1:16">
      <c r="A67" s="137" t="s">
        <v>64</v>
      </c>
      <c r="B67" s="137" t="e">
        <f>NA()</f>
        <v>#N/A</v>
      </c>
      <c r="C67" s="137">
        <f>IF(ISNUMBER('将来負担比率（分子）の構造'!I$53), IF('将来負担比率（分子）の構造'!I$53 &lt; 0, 0, '将来負担比率（分子）の構造'!I$53), NA())</f>
        <v>10265</v>
      </c>
      <c r="D67" s="137" t="e">
        <f>NA()</f>
        <v>#N/A</v>
      </c>
      <c r="E67" s="137" t="e">
        <f>NA()</f>
        <v>#N/A</v>
      </c>
      <c r="F67" s="137">
        <f>IF(ISNUMBER('将来負担比率（分子）の構造'!J$53), IF('将来負担比率（分子）の構造'!J$53 &lt; 0, 0, '将来負担比率（分子）の構造'!J$53), NA())</f>
        <v>10412</v>
      </c>
      <c r="G67" s="137" t="e">
        <f>NA()</f>
        <v>#N/A</v>
      </c>
      <c r="H67" s="137" t="e">
        <f>NA()</f>
        <v>#N/A</v>
      </c>
      <c r="I67" s="137">
        <f>IF(ISNUMBER('将来負担比率（分子）の構造'!K$53), IF('将来負担比率（分子）の構造'!K$53 &lt; 0, 0, '将来負担比率（分子）の構造'!K$53), NA())</f>
        <v>10979</v>
      </c>
      <c r="J67" s="137" t="e">
        <f>NA()</f>
        <v>#N/A</v>
      </c>
      <c r="K67" s="137" t="e">
        <f>NA()</f>
        <v>#N/A</v>
      </c>
      <c r="L67" s="137">
        <f>IF(ISNUMBER('将来負担比率（分子）の構造'!L$53), IF('将来負担比率（分子）の構造'!L$53 &lt; 0, 0, '将来負担比率（分子）の構造'!L$53), NA())</f>
        <v>10845</v>
      </c>
      <c r="M67" s="137" t="e">
        <f>NA()</f>
        <v>#N/A</v>
      </c>
      <c r="N67" s="137" t="e">
        <f>NA()</f>
        <v>#N/A</v>
      </c>
      <c r="O67" s="137">
        <f>IF(ISNUMBER('将来負担比率（分子）の構造'!M$53), IF('将来負担比率（分子）の構造'!M$53 &lt; 0, 0, '将来負担比率（分子）の構造'!M$53), NA())</f>
        <v>11081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4082023</v>
      </c>
      <c r="S5" s="615"/>
      <c r="T5" s="615"/>
      <c r="U5" s="615"/>
      <c r="V5" s="615"/>
      <c r="W5" s="615"/>
      <c r="X5" s="615"/>
      <c r="Y5" s="616"/>
      <c r="Z5" s="617">
        <v>22.5</v>
      </c>
      <c r="AA5" s="617"/>
      <c r="AB5" s="617"/>
      <c r="AC5" s="617"/>
      <c r="AD5" s="618">
        <v>4079963</v>
      </c>
      <c r="AE5" s="618"/>
      <c r="AF5" s="618"/>
      <c r="AG5" s="618"/>
      <c r="AH5" s="618"/>
      <c r="AI5" s="618"/>
      <c r="AJ5" s="618"/>
      <c r="AK5" s="618"/>
      <c r="AL5" s="619">
        <v>42.2</v>
      </c>
      <c r="AM5" s="620"/>
      <c r="AN5" s="620"/>
      <c r="AO5" s="621"/>
      <c r="AP5" s="611" t="s">
        <v>209</v>
      </c>
      <c r="AQ5" s="612"/>
      <c r="AR5" s="612"/>
      <c r="AS5" s="612"/>
      <c r="AT5" s="612"/>
      <c r="AU5" s="612"/>
      <c r="AV5" s="612"/>
      <c r="AW5" s="612"/>
      <c r="AX5" s="612"/>
      <c r="AY5" s="612"/>
      <c r="AZ5" s="612"/>
      <c r="BA5" s="612"/>
      <c r="BB5" s="612"/>
      <c r="BC5" s="612"/>
      <c r="BD5" s="612"/>
      <c r="BE5" s="612"/>
      <c r="BF5" s="613"/>
      <c r="BG5" s="625">
        <v>4059726</v>
      </c>
      <c r="BH5" s="626"/>
      <c r="BI5" s="626"/>
      <c r="BJ5" s="626"/>
      <c r="BK5" s="626"/>
      <c r="BL5" s="626"/>
      <c r="BM5" s="626"/>
      <c r="BN5" s="627"/>
      <c r="BO5" s="628">
        <v>99.5</v>
      </c>
      <c r="BP5" s="628"/>
      <c r="BQ5" s="628"/>
      <c r="BR5" s="628"/>
      <c r="BS5" s="629">
        <v>6466</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113174</v>
      </c>
      <c r="S6" s="626"/>
      <c r="T6" s="626"/>
      <c r="U6" s="626"/>
      <c r="V6" s="626"/>
      <c r="W6" s="626"/>
      <c r="X6" s="626"/>
      <c r="Y6" s="627"/>
      <c r="Z6" s="628">
        <v>0.6</v>
      </c>
      <c r="AA6" s="628"/>
      <c r="AB6" s="628"/>
      <c r="AC6" s="628"/>
      <c r="AD6" s="629">
        <v>113174</v>
      </c>
      <c r="AE6" s="629"/>
      <c r="AF6" s="629"/>
      <c r="AG6" s="629"/>
      <c r="AH6" s="629"/>
      <c r="AI6" s="629"/>
      <c r="AJ6" s="629"/>
      <c r="AK6" s="629"/>
      <c r="AL6" s="630">
        <v>1.2</v>
      </c>
      <c r="AM6" s="631"/>
      <c r="AN6" s="631"/>
      <c r="AO6" s="632"/>
      <c r="AP6" s="622" t="s">
        <v>214</v>
      </c>
      <c r="AQ6" s="623"/>
      <c r="AR6" s="623"/>
      <c r="AS6" s="623"/>
      <c r="AT6" s="623"/>
      <c r="AU6" s="623"/>
      <c r="AV6" s="623"/>
      <c r="AW6" s="623"/>
      <c r="AX6" s="623"/>
      <c r="AY6" s="623"/>
      <c r="AZ6" s="623"/>
      <c r="BA6" s="623"/>
      <c r="BB6" s="623"/>
      <c r="BC6" s="623"/>
      <c r="BD6" s="623"/>
      <c r="BE6" s="623"/>
      <c r="BF6" s="624"/>
      <c r="BG6" s="625">
        <v>4059726</v>
      </c>
      <c r="BH6" s="626"/>
      <c r="BI6" s="626"/>
      <c r="BJ6" s="626"/>
      <c r="BK6" s="626"/>
      <c r="BL6" s="626"/>
      <c r="BM6" s="626"/>
      <c r="BN6" s="627"/>
      <c r="BO6" s="628">
        <v>99.5</v>
      </c>
      <c r="BP6" s="628"/>
      <c r="BQ6" s="628"/>
      <c r="BR6" s="628"/>
      <c r="BS6" s="629">
        <v>6466</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165444</v>
      </c>
      <c r="CS6" s="626"/>
      <c r="CT6" s="626"/>
      <c r="CU6" s="626"/>
      <c r="CV6" s="626"/>
      <c r="CW6" s="626"/>
      <c r="CX6" s="626"/>
      <c r="CY6" s="627"/>
      <c r="CZ6" s="628">
        <v>0.9</v>
      </c>
      <c r="DA6" s="628"/>
      <c r="DB6" s="628"/>
      <c r="DC6" s="628"/>
      <c r="DD6" s="634" t="s">
        <v>216</v>
      </c>
      <c r="DE6" s="626"/>
      <c r="DF6" s="626"/>
      <c r="DG6" s="626"/>
      <c r="DH6" s="626"/>
      <c r="DI6" s="626"/>
      <c r="DJ6" s="626"/>
      <c r="DK6" s="626"/>
      <c r="DL6" s="626"/>
      <c r="DM6" s="626"/>
      <c r="DN6" s="626"/>
      <c r="DO6" s="626"/>
      <c r="DP6" s="627"/>
      <c r="DQ6" s="634">
        <v>165434</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6066</v>
      </c>
      <c r="S7" s="626"/>
      <c r="T7" s="626"/>
      <c r="U7" s="626"/>
      <c r="V7" s="626"/>
      <c r="W7" s="626"/>
      <c r="X7" s="626"/>
      <c r="Y7" s="627"/>
      <c r="Z7" s="628">
        <v>0</v>
      </c>
      <c r="AA7" s="628"/>
      <c r="AB7" s="628"/>
      <c r="AC7" s="628"/>
      <c r="AD7" s="629">
        <v>6066</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1513002</v>
      </c>
      <c r="BH7" s="626"/>
      <c r="BI7" s="626"/>
      <c r="BJ7" s="626"/>
      <c r="BK7" s="626"/>
      <c r="BL7" s="626"/>
      <c r="BM7" s="626"/>
      <c r="BN7" s="627"/>
      <c r="BO7" s="628">
        <v>37.1</v>
      </c>
      <c r="BP7" s="628"/>
      <c r="BQ7" s="628"/>
      <c r="BR7" s="628"/>
      <c r="BS7" s="629">
        <v>6466</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3028261</v>
      </c>
      <c r="CS7" s="626"/>
      <c r="CT7" s="626"/>
      <c r="CU7" s="626"/>
      <c r="CV7" s="626"/>
      <c r="CW7" s="626"/>
      <c r="CX7" s="626"/>
      <c r="CY7" s="627"/>
      <c r="CZ7" s="628">
        <v>17.3</v>
      </c>
      <c r="DA7" s="628"/>
      <c r="DB7" s="628"/>
      <c r="DC7" s="628"/>
      <c r="DD7" s="634">
        <v>34159</v>
      </c>
      <c r="DE7" s="626"/>
      <c r="DF7" s="626"/>
      <c r="DG7" s="626"/>
      <c r="DH7" s="626"/>
      <c r="DI7" s="626"/>
      <c r="DJ7" s="626"/>
      <c r="DK7" s="626"/>
      <c r="DL7" s="626"/>
      <c r="DM7" s="626"/>
      <c r="DN7" s="626"/>
      <c r="DO7" s="626"/>
      <c r="DP7" s="627"/>
      <c r="DQ7" s="634">
        <v>2176370</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11053</v>
      </c>
      <c r="S8" s="626"/>
      <c r="T8" s="626"/>
      <c r="U8" s="626"/>
      <c r="V8" s="626"/>
      <c r="W8" s="626"/>
      <c r="X8" s="626"/>
      <c r="Y8" s="627"/>
      <c r="Z8" s="628">
        <v>0.1</v>
      </c>
      <c r="AA8" s="628"/>
      <c r="AB8" s="628"/>
      <c r="AC8" s="628"/>
      <c r="AD8" s="629">
        <v>11053</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56588</v>
      </c>
      <c r="BH8" s="626"/>
      <c r="BI8" s="626"/>
      <c r="BJ8" s="626"/>
      <c r="BK8" s="626"/>
      <c r="BL8" s="626"/>
      <c r="BM8" s="626"/>
      <c r="BN8" s="627"/>
      <c r="BO8" s="628">
        <v>1.4</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5046971</v>
      </c>
      <c r="CS8" s="626"/>
      <c r="CT8" s="626"/>
      <c r="CU8" s="626"/>
      <c r="CV8" s="626"/>
      <c r="CW8" s="626"/>
      <c r="CX8" s="626"/>
      <c r="CY8" s="627"/>
      <c r="CZ8" s="628">
        <v>28.8</v>
      </c>
      <c r="DA8" s="628"/>
      <c r="DB8" s="628"/>
      <c r="DC8" s="628"/>
      <c r="DD8" s="634">
        <v>136399</v>
      </c>
      <c r="DE8" s="626"/>
      <c r="DF8" s="626"/>
      <c r="DG8" s="626"/>
      <c r="DH8" s="626"/>
      <c r="DI8" s="626"/>
      <c r="DJ8" s="626"/>
      <c r="DK8" s="626"/>
      <c r="DL8" s="626"/>
      <c r="DM8" s="626"/>
      <c r="DN8" s="626"/>
      <c r="DO8" s="626"/>
      <c r="DP8" s="627"/>
      <c r="DQ8" s="634">
        <v>2479668</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6471</v>
      </c>
      <c r="S9" s="626"/>
      <c r="T9" s="626"/>
      <c r="U9" s="626"/>
      <c r="V9" s="626"/>
      <c r="W9" s="626"/>
      <c r="X9" s="626"/>
      <c r="Y9" s="627"/>
      <c r="Z9" s="628">
        <v>0</v>
      </c>
      <c r="AA9" s="628"/>
      <c r="AB9" s="628"/>
      <c r="AC9" s="628"/>
      <c r="AD9" s="629">
        <v>6471</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1307478</v>
      </c>
      <c r="BH9" s="626"/>
      <c r="BI9" s="626"/>
      <c r="BJ9" s="626"/>
      <c r="BK9" s="626"/>
      <c r="BL9" s="626"/>
      <c r="BM9" s="626"/>
      <c r="BN9" s="627"/>
      <c r="BO9" s="628">
        <v>32</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1533094</v>
      </c>
      <c r="CS9" s="626"/>
      <c r="CT9" s="626"/>
      <c r="CU9" s="626"/>
      <c r="CV9" s="626"/>
      <c r="CW9" s="626"/>
      <c r="CX9" s="626"/>
      <c r="CY9" s="627"/>
      <c r="CZ9" s="628">
        <v>8.8000000000000007</v>
      </c>
      <c r="DA9" s="628"/>
      <c r="DB9" s="628"/>
      <c r="DC9" s="628"/>
      <c r="DD9" s="634">
        <v>50588</v>
      </c>
      <c r="DE9" s="626"/>
      <c r="DF9" s="626"/>
      <c r="DG9" s="626"/>
      <c r="DH9" s="626"/>
      <c r="DI9" s="626"/>
      <c r="DJ9" s="626"/>
      <c r="DK9" s="626"/>
      <c r="DL9" s="626"/>
      <c r="DM9" s="626"/>
      <c r="DN9" s="626"/>
      <c r="DO9" s="626"/>
      <c r="DP9" s="627"/>
      <c r="DQ9" s="634">
        <v>1220245</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541850</v>
      </c>
      <c r="S10" s="626"/>
      <c r="T10" s="626"/>
      <c r="U10" s="626"/>
      <c r="V10" s="626"/>
      <c r="W10" s="626"/>
      <c r="X10" s="626"/>
      <c r="Y10" s="627"/>
      <c r="Z10" s="628">
        <v>3</v>
      </c>
      <c r="AA10" s="628"/>
      <c r="AB10" s="628"/>
      <c r="AC10" s="628"/>
      <c r="AD10" s="629">
        <v>541850</v>
      </c>
      <c r="AE10" s="629"/>
      <c r="AF10" s="629"/>
      <c r="AG10" s="629"/>
      <c r="AH10" s="629"/>
      <c r="AI10" s="629"/>
      <c r="AJ10" s="629"/>
      <c r="AK10" s="629"/>
      <c r="AL10" s="630">
        <v>5.6</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64651</v>
      </c>
      <c r="BH10" s="626"/>
      <c r="BI10" s="626"/>
      <c r="BJ10" s="626"/>
      <c r="BK10" s="626"/>
      <c r="BL10" s="626"/>
      <c r="BM10" s="626"/>
      <c r="BN10" s="627"/>
      <c r="BO10" s="628">
        <v>1.6</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25235</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v>13998</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v>17559</v>
      </c>
      <c r="S11" s="626"/>
      <c r="T11" s="626"/>
      <c r="U11" s="626"/>
      <c r="V11" s="626"/>
      <c r="W11" s="626"/>
      <c r="X11" s="626"/>
      <c r="Y11" s="627"/>
      <c r="Z11" s="628">
        <v>0.1</v>
      </c>
      <c r="AA11" s="628"/>
      <c r="AB11" s="628"/>
      <c r="AC11" s="628"/>
      <c r="AD11" s="629">
        <v>17559</v>
      </c>
      <c r="AE11" s="629"/>
      <c r="AF11" s="629"/>
      <c r="AG11" s="629"/>
      <c r="AH11" s="629"/>
      <c r="AI11" s="629"/>
      <c r="AJ11" s="629"/>
      <c r="AK11" s="629"/>
      <c r="AL11" s="630">
        <v>0.2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84285</v>
      </c>
      <c r="BH11" s="626"/>
      <c r="BI11" s="626"/>
      <c r="BJ11" s="626"/>
      <c r="BK11" s="626"/>
      <c r="BL11" s="626"/>
      <c r="BM11" s="626"/>
      <c r="BN11" s="627"/>
      <c r="BO11" s="628">
        <v>2.1</v>
      </c>
      <c r="BP11" s="628"/>
      <c r="BQ11" s="628"/>
      <c r="BR11" s="628"/>
      <c r="BS11" s="634">
        <v>6466</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801132</v>
      </c>
      <c r="CS11" s="626"/>
      <c r="CT11" s="626"/>
      <c r="CU11" s="626"/>
      <c r="CV11" s="626"/>
      <c r="CW11" s="626"/>
      <c r="CX11" s="626"/>
      <c r="CY11" s="627"/>
      <c r="CZ11" s="628">
        <v>4.5999999999999996</v>
      </c>
      <c r="DA11" s="628"/>
      <c r="DB11" s="628"/>
      <c r="DC11" s="628"/>
      <c r="DD11" s="634">
        <v>449588</v>
      </c>
      <c r="DE11" s="626"/>
      <c r="DF11" s="626"/>
      <c r="DG11" s="626"/>
      <c r="DH11" s="626"/>
      <c r="DI11" s="626"/>
      <c r="DJ11" s="626"/>
      <c r="DK11" s="626"/>
      <c r="DL11" s="626"/>
      <c r="DM11" s="626"/>
      <c r="DN11" s="626"/>
      <c r="DO11" s="626"/>
      <c r="DP11" s="627"/>
      <c r="DQ11" s="634">
        <v>341785</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2199430</v>
      </c>
      <c r="BH12" s="626"/>
      <c r="BI12" s="626"/>
      <c r="BJ12" s="626"/>
      <c r="BK12" s="626"/>
      <c r="BL12" s="626"/>
      <c r="BM12" s="626"/>
      <c r="BN12" s="627"/>
      <c r="BO12" s="628">
        <v>53.9</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374853</v>
      </c>
      <c r="CS12" s="626"/>
      <c r="CT12" s="626"/>
      <c r="CU12" s="626"/>
      <c r="CV12" s="626"/>
      <c r="CW12" s="626"/>
      <c r="CX12" s="626"/>
      <c r="CY12" s="627"/>
      <c r="CZ12" s="628">
        <v>2.1</v>
      </c>
      <c r="DA12" s="628"/>
      <c r="DB12" s="628"/>
      <c r="DC12" s="628"/>
      <c r="DD12" s="634">
        <v>35899</v>
      </c>
      <c r="DE12" s="626"/>
      <c r="DF12" s="626"/>
      <c r="DG12" s="626"/>
      <c r="DH12" s="626"/>
      <c r="DI12" s="626"/>
      <c r="DJ12" s="626"/>
      <c r="DK12" s="626"/>
      <c r="DL12" s="626"/>
      <c r="DM12" s="626"/>
      <c r="DN12" s="626"/>
      <c r="DO12" s="626"/>
      <c r="DP12" s="627"/>
      <c r="DQ12" s="634">
        <v>155603</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28613</v>
      </c>
      <c r="S13" s="626"/>
      <c r="T13" s="626"/>
      <c r="U13" s="626"/>
      <c r="V13" s="626"/>
      <c r="W13" s="626"/>
      <c r="X13" s="626"/>
      <c r="Y13" s="627"/>
      <c r="Z13" s="628">
        <v>0.2</v>
      </c>
      <c r="AA13" s="628"/>
      <c r="AB13" s="628"/>
      <c r="AC13" s="628"/>
      <c r="AD13" s="629">
        <v>28613</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2160331</v>
      </c>
      <c r="BH13" s="626"/>
      <c r="BI13" s="626"/>
      <c r="BJ13" s="626"/>
      <c r="BK13" s="626"/>
      <c r="BL13" s="626"/>
      <c r="BM13" s="626"/>
      <c r="BN13" s="627"/>
      <c r="BO13" s="628">
        <v>52.9</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1796563</v>
      </c>
      <c r="CS13" s="626"/>
      <c r="CT13" s="626"/>
      <c r="CU13" s="626"/>
      <c r="CV13" s="626"/>
      <c r="CW13" s="626"/>
      <c r="CX13" s="626"/>
      <c r="CY13" s="627"/>
      <c r="CZ13" s="628">
        <v>10.3</v>
      </c>
      <c r="DA13" s="628"/>
      <c r="DB13" s="628"/>
      <c r="DC13" s="628"/>
      <c r="DD13" s="634">
        <v>796614</v>
      </c>
      <c r="DE13" s="626"/>
      <c r="DF13" s="626"/>
      <c r="DG13" s="626"/>
      <c r="DH13" s="626"/>
      <c r="DI13" s="626"/>
      <c r="DJ13" s="626"/>
      <c r="DK13" s="626"/>
      <c r="DL13" s="626"/>
      <c r="DM13" s="626"/>
      <c r="DN13" s="626"/>
      <c r="DO13" s="626"/>
      <c r="DP13" s="627"/>
      <c r="DQ13" s="634">
        <v>1062740</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127203</v>
      </c>
      <c r="BH14" s="626"/>
      <c r="BI14" s="626"/>
      <c r="BJ14" s="626"/>
      <c r="BK14" s="626"/>
      <c r="BL14" s="626"/>
      <c r="BM14" s="626"/>
      <c r="BN14" s="627"/>
      <c r="BO14" s="628">
        <v>3.1</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676684</v>
      </c>
      <c r="CS14" s="626"/>
      <c r="CT14" s="626"/>
      <c r="CU14" s="626"/>
      <c r="CV14" s="626"/>
      <c r="CW14" s="626"/>
      <c r="CX14" s="626"/>
      <c r="CY14" s="627"/>
      <c r="CZ14" s="628">
        <v>3.9</v>
      </c>
      <c r="DA14" s="628"/>
      <c r="DB14" s="628"/>
      <c r="DC14" s="628"/>
      <c r="DD14" s="634">
        <v>54518</v>
      </c>
      <c r="DE14" s="626"/>
      <c r="DF14" s="626"/>
      <c r="DG14" s="626"/>
      <c r="DH14" s="626"/>
      <c r="DI14" s="626"/>
      <c r="DJ14" s="626"/>
      <c r="DK14" s="626"/>
      <c r="DL14" s="626"/>
      <c r="DM14" s="626"/>
      <c r="DN14" s="626"/>
      <c r="DO14" s="626"/>
      <c r="DP14" s="627"/>
      <c r="DQ14" s="634">
        <v>619860</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11221</v>
      </c>
      <c r="S15" s="626"/>
      <c r="T15" s="626"/>
      <c r="U15" s="626"/>
      <c r="V15" s="626"/>
      <c r="W15" s="626"/>
      <c r="X15" s="626"/>
      <c r="Y15" s="627"/>
      <c r="Z15" s="628">
        <v>0.1</v>
      </c>
      <c r="AA15" s="628"/>
      <c r="AB15" s="628"/>
      <c r="AC15" s="628"/>
      <c r="AD15" s="629">
        <v>11221</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220091</v>
      </c>
      <c r="BH15" s="626"/>
      <c r="BI15" s="626"/>
      <c r="BJ15" s="626"/>
      <c r="BK15" s="626"/>
      <c r="BL15" s="626"/>
      <c r="BM15" s="626"/>
      <c r="BN15" s="627"/>
      <c r="BO15" s="628">
        <v>5.4</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1898734</v>
      </c>
      <c r="CS15" s="626"/>
      <c r="CT15" s="626"/>
      <c r="CU15" s="626"/>
      <c r="CV15" s="626"/>
      <c r="CW15" s="626"/>
      <c r="CX15" s="626"/>
      <c r="CY15" s="627"/>
      <c r="CZ15" s="628">
        <v>10.8</v>
      </c>
      <c r="DA15" s="628"/>
      <c r="DB15" s="628"/>
      <c r="DC15" s="628"/>
      <c r="DD15" s="634">
        <v>539506</v>
      </c>
      <c r="DE15" s="626"/>
      <c r="DF15" s="626"/>
      <c r="DG15" s="626"/>
      <c r="DH15" s="626"/>
      <c r="DI15" s="626"/>
      <c r="DJ15" s="626"/>
      <c r="DK15" s="626"/>
      <c r="DL15" s="626"/>
      <c r="DM15" s="626"/>
      <c r="DN15" s="626"/>
      <c r="DO15" s="626"/>
      <c r="DP15" s="627"/>
      <c r="DQ15" s="634">
        <v>1219285</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5750698</v>
      </c>
      <c r="S16" s="626"/>
      <c r="T16" s="626"/>
      <c r="U16" s="626"/>
      <c r="V16" s="626"/>
      <c r="W16" s="626"/>
      <c r="X16" s="626"/>
      <c r="Y16" s="627"/>
      <c r="Z16" s="628">
        <v>31.7</v>
      </c>
      <c r="AA16" s="628"/>
      <c r="AB16" s="628"/>
      <c r="AC16" s="628"/>
      <c r="AD16" s="629">
        <v>4845455</v>
      </c>
      <c r="AE16" s="629"/>
      <c r="AF16" s="629"/>
      <c r="AG16" s="629"/>
      <c r="AH16" s="629"/>
      <c r="AI16" s="629"/>
      <c r="AJ16" s="629"/>
      <c r="AK16" s="629"/>
      <c r="AL16" s="630">
        <v>50.1</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4845455</v>
      </c>
      <c r="S17" s="626"/>
      <c r="T17" s="626"/>
      <c r="U17" s="626"/>
      <c r="V17" s="626"/>
      <c r="W17" s="626"/>
      <c r="X17" s="626"/>
      <c r="Y17" s="627"/>
      <c r="Z17" s="628">
        <v>26.8</v>
      </c>
      <c r="AA17" s="628"/>
      <c r="AB17" s="628"/>
      <c r="AC17" s="628"/>
      <c r="AD17" s="629">
        <v>4845455</v>
      </c>
      <c r="AE17" s="629"/>
      <c r="AF17" s="629"/>
      <c r="AG17" s="629"/>
      <c r="AH17" s="629"/>
      <c r="AI17" s="629"/>
      <c r="AJ17" s="629"/>
      <c r="AK17" s="629"/>
      <c r="AL17" s="630">
        <v>50.1</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2166051</v>
      </c>
      <c r="CS17" s="626"/>
      <c r="CT17" s="626"/>
      <c r="CU17" s="626"/>
      <c r="CV17" s="626"/>
      <c r="CW17" s="626"/>
      <c r="CX17" s="626"/>
      <c r="CY17" s="627"/>
      <c r="CZ17" s="628">
        <v>12.4</v>
      </c>
      <c r="DA17" s="628"/>
      <c r="DB17" s="628"/>
      <c r="DC17" s="628"/>
      <c r="DD17" s="634" t="s">
        <v>112</v>
      </c>
      <c r="DE17" s="626"/>
      <c r="DF17" s="626"/>
      <c r="DG17" s="626"/>
      <c r="DH17" s="626"/>
      <c r="DI17" s="626"/>
      <c r="DJ17" s="626"/>
      <c r="DK17" s="626"/>
      <c r="DL17" s="626"/>
      <c r="DM17" s="626"/>
      <c r="DN17" s="626"/>
      <c r="DO17" s="626"/>
      <c r="DP17" s="627"/>
      <c r="DQ17" s="634">
        <v>2128926</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905243</v>
      </c>
      <c r="S18" s="626"/>
      <c r="T18" s="626"/>
      <c r="U18" s="626"/>
      <c r="V18" s="626"/>
      <c r="W18" s="626"/>
      <c r="X18" s="626"/>
      <c r="Y18" s="627"/>
      <c r="Z18" s="628">
        <v>5</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22297</v>
      </c>
      <c r="BH19" s="626"/>
      <c r="BI19" s="626"/>
      <c r="BJ19" s="626"/>
      <c r="BK19" s="626"/>
      <c r="BL19" s="626"/>
      <c r="BM19" s="626"/>
      <c r="BN19" s="627"/>
      <c r="BO19" s="628">
        <v>0.5</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10568728</v>
      </c>
      <c r="S20" s="626"/>
      <c r="T20" s="626"/>
      <c r="U20" s="626"/>
      <c r="V20" s="626"/>
      <c r="W20" s="626"/>
      <c r="X20" s="626"/>
      <c r="Y20" s="627"/>
      <c r="Z20" s="628">
        <v>58.3</v>
      </c>
      <c r="AA20" s="628"/>
      <c r="AB20" s="628"/>
      <c r="AC20" s="628"/>
      <c r="AD20" s="629">
        <v>9661425</v>
      </c>
      <c r="AE20" s="629"/>
      <c r="AF20" s="629"/>
      <c r="AG20" s="629"/>
      <c r="AH20" s="629"/>
      <c r="AI20" s="629"/>
      <c r="AJ20" s="629"/>
      <c r="AK20" s="629"/>
      <c r="AL20" s="630">
        <v>99.9</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22297</v>
      </c>
      <c r="BH20" s="626"/>
      <c r="BI20" s="626"/>
      <c r="BJ20" s="626"/>
      <c r="BK20" s="626"/>
      <c r="BL20" s="626"/>
      <c r="BM20" s="626"/>
      <c r="BN20" s="627"/>
      <c r="BO20" s="628">
        <v>0.5</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17513022</v>
      </c>
      <c r="CS20" s="626"/>
      <c r="CT20" s="626"/>
      <c r="CU20" s="626"/>
      <c r="CV20" s="626"/>
      <c r="CW20" s="626"/>
      <c r="CX20" s="626"/>
      <c r="CY20" s="627"/>
      <c r="CZ20" s="628">
        <v>100</v>
      </c>
      <c r="DA20" s="628"/>
      <c r="DB20" s="628"/>
      <c r="DC20" s="628"/>
      <c r="DD20" s="634">
        <v>2097271</v>
      </c>
      <c r="DE20" s="626"/>
      <c r="DF20" s="626"/>
      <c r="DG20" s="626"/>
      <c r="DH20" s="626"/>
      <c r="DI20" s="626"/>
      <c r="DJ20" s="626"/>
      <c r="DK20" s="626"/>
      <c r="DL20" s="626"/>
      <c r="DM20" s="626"/>
      <c r="DN20" s="626"/>
      <c r="DO20" s="626"/>
      <c r="DP20" s="627"/>
      <c r="DQ20" s="634">
        <v>11583914</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3484</v>
      </c>
      <c r="S21" s="626"/>
      <c r="T21" s="626"/>
      <c r="U21" s="626"/>
      <c r="V21" s="626"/>
      <c r="W21" s="626"/>
      <c r="X21" s="626"/>
      <c r="Y21" s="627"/>
      <c r="Z21" s="628">
        <v>0</v>
      </c>
      <c r="AA21" s="628"/>
      <c r="AB21" s="628"/>
      <c r="AC21" s="628"/>
      <c r="AD21" s="629">
        <v>3484</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20238</v>
      </c>
      <c r="BH21" s="626"/>
      <c r="BI21" s="626"/>
      <c r="BJ21" s="626"/>
      <c r="BK21" s="626"/>
      <c r="BL21" s="626"/>
      <c r="BM21" s="626"/>
      <c r="BN21" s="627"/>
      <c r="BO21" s="628">
        <v>0.5</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321376</v>
      </c>
      <c r="S22" s="626"/>
      <c r="T22" s="626"/>
      <c r="U22" s="626"/>
      <c r="V22" s="626"/>
      <c r="W22" s="626"/>
      <c r="X22" s="626"/>
      <c r="Y22" s="627"/>
      <c r="Z22" s="628">
        <v>1.8</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198151</v>
      </c>
      <c r="S23" s="626"/>
      <c r="T23" s="626"/>
      <c r="U23" s="626"/>
      <c r="V23" s="626"/>
      <c r="W23" s="626"/>
      <c r="X23" s="626"/>
      <c r="Y23" s="627"/>
      <c r="Z23" s="628">
        <v>1.1000000000000001</v>
      </c>
      <c r="AA23" s="628"/>
      <c r="AB23" s="628"/>
      <c r="AC23" s="628"/>
      <c r="AD23" s="629">
        <v>6687</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2059</v>
      </c>
      <c r="BH23" s="626"/>
      <c r="BI23" s="626"/>
      <c r="BJ23" s="626"/>
      <c r="BK23" s="626"/>
      <c r="BL23" s="626"/>
      <c r="BM23" s="626"/>
      <c r="BN23" s="627"/>
      <c r="BO23" s="628">
        <v>0.1</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66304</v>
      </c>
      <c r="S24" s="626"/>
      <c r="T24" s="626"/>
      <c r="U24" s="626"/>
      <c r="V24" s="626"/>
      <c r="W24" s="626"/>
      <c r="X24" s="626"/>
      <c r="Y24" s="627"/>
      <c r="Z24" s="628">
        <v>0.4</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7417213</v>
      </c>
      <c r="CS24" s="615"/>
      <c r="CT24" s="615"/>
      <c r="CU24" s="615"/>
      <c r="CV24" s="615"/>
      <c r="CW24" s="615"/>
      <c r="CX24" s="615"/>
      <c r="CY24" s="616"/>
      <c r="CZ24" s="652">
        <v>42.4</v>
      </c>
      <c r="DA24" s="653"/>
      <c r="DB24" s="653"/>
      <c r="DC24" s="654"/>
      <c r="DD24" s="651">
        <v>5166384</v>
      </c>
      <c r="DE24" s="615"/>
      <c r="DF24" s="615"/>
      <c r="DG24" s="615"/>
      <c r="DH24" s="615"/>
      <c r="DI24" s="615"/>
      <c r="DJ24" s="615"/>
      <c r="DK24" s="616"/>
      <c r="DL24" s="651">
        <v>5083704</v>
      </c>
      <c r="DM24" s="615"/>
      <c r="DN24" s="615"/>
      <c r="DO24" s="615"/>
      <c r="DP24" s="615"/>
      <c r="DQ24" s="615"/>
      <c r="DR24" s="615"/>
      <c r="DS24" s="615"/>
      <c r="DT24" s="615"/>
      <c r="DU24" s="615"/>
      <c r="DV24" s="616"/>
      <c r="DW24" s="619">
        <v>49.8</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1737393</v>
      </c>
      <c r="S25" s="626"/>
      <c r="T25" s="626"/>
      <c r="U25" s="626"/>
      <c r="V25" s="626"/>
      <c r="W25" s="626"/>
      <c r="X25" s="626"/>
      <c r="Y25" s="627"/>
      <c r="Z25" s="628">
        <v>9.6</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2373044</v>
      </c>
      <c r="CS25" s="657"/>
      <c r="CT25" s="657"/>
      <c r="CU25" s="657"/>
      <c r="CV25" s="657"/>
      <c r="CW25" s="657"/>
      <c r="CX25" s="657"/>
      <c r="CY25" s="658"/>
      <c r="CZ25" s="659">
        <v>13.6</v>
      </c>
      <c r="DA25" s="660"/>
      <c r="DB25" s="660"/>
      <c r="DC25" s="661"/>
      <c r="DD25" s="634">
        <v>2242010</v>
      </c>
      <c r="DE25" s="657"/>
      <c r="DF25" s="657"/>
      <c r="DG25" s="657"/>
      <c r="DH25" s="657"/>
      <c r="DI25" s="657"/>
      <c r="DJ25" s="657"/>
      <c r="DK25" s="658"/>
      <c r="DL25" s="634">
        <v>2159330</v>
      </c>
      <c r="DM25" s="657"/>
      <c r="DN25" s="657"/>
      <c r="DO25" s="657"/>
      <c r="DP25" s="657"/>
      <c r="DQ25" s="657"/>
      <c r="DR25" s="657"/>
      <c r="DS25" s="657"/>
      <c r="DT25" s="657"/>
      <c r="DU25" s="657"/>
      <c r="DV25" s="658"/>
      <c r="DW25" s="630">
        <v>21.1</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1599297</v>
      </c>
      <c r="CS26" s="626"/>
      <c r="CT26" s="626"/>
      <c r="CU26" s="626"/>
      <c r="CV26" s="626"/>
      <c r="CW26" s="626"/>
      <c r="CX26" s="626"/>
      <c r="CY26" s="627"/>
      <c r="CZ26" s="659">
        <v>9.1</v>
      </c>
      <c r="DA26" s="660"/>
      <c r="DB26" s="660"/>
      <c r="DC26" s="661"/>
      <c r="DD26" s="634">
        <v>1480137</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1128312</v>
      </c>
      <c r="S27" s="626"/>
      <c r="T27" s="626"/>
      <c r="U27" s="626"/>
      <c r="V27" s="626"/>
      <c r="W27" s="626"/>
      <c r="X27" s="626"/>
      <c r="Y27" s="627"/>
      <c r="Z27" s="628">
        <v>6.2</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4082023</v>
      </c>
      <c r="BH27" s="626"/>
      <c r="BI27" s="626"/>
      <c r="BJ27" s="626"/>
      <c r="BK27" s="626"/>
      <c r="BL27" s="626"/>
      <c r="BM27" s="626"/>
      <c r="BN27" s="627"/>
      <c r="BO27" s="628">
        <v>100</v>
      </c>
      <c r="BP27" s="628"/>
      <c r="BQ27" s="628"/>
      <c r="BR27" s="628"/>
      <c r="BS27" s="634">
        <v>6466</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2878118</v>
      </c>
      <c r="CS27" s="657"/>
      <c r="CT27" s="657"/>
      <c r="CU27" s="657"/>
      <c r="CV27" s="657"/>
      <c r="CW27" s="657"/>
      <c r="CX27" s="657"/>
      <c r="CY27" s="658"/>
      <c r="CZ27" s="659">
        <v>16.399999999999999</v>
      </c>
      <c r="DA27" s="660"/>
      <c r="DB27" s="660"/>
      <c r="DC27" s="661"/>
      <c r="DD27" s="634">
        <v>795448</v>
      </c>
      <c r="DE27" s="657"/>
      <c r="DF27" s="657"/>
      <c r="DG27" s="657"/>
      <c r="DH27" s="657"/>
      <c r="DI27" s="657"/>
      <c r="DJ27" s="657"/>
      <c r="DK27" s="658"/>
      <c r="DL27" s="634">
        <v>795448</v>
      </c>
      <c r="DM27" s="657"/>
      <c r="DN27" s="657"/>
      <c r="DO27" s="657"/>
      <c r="DP27" s="657"/>
      <c r="DQ27" s="657"/>
      <c r="DR27" s="657"/>
      <c r="DS27" s="657"/>
      <c r="DT27" s="657"/>
      <c r="DU27" s="657"/>
      <c r="DV27" s="658"/>
      <c r="DW27" s="630">
        <v>7.8</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15271</v>
      </c>
      <c r="S28" s="626"/>
      <c r="T28" s="626"/>
      <c r="U28" s="626"/>
      <c r="V28" s="626"/>
      <c r="W28" s="626"/>
      <c r="X28" s="626"/>
      <c r="Y28" s="627"/>
      <c r="Z28" s="628">
        <v>0.1</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2166051</v>
      </c>
      <c r="CS28" s="626"/>
      <c r="CT28" s="626"/>
      <c r="CU28" s="626"/>
      <c r="CV28" s="626"/>
      <c r="CW28" s="626"/>
      <c r="CX28" s="626"/>
      <c r="CY28" s="627"/>
      <c r="CZ28" s="659">
        <v>12.4</v>
      </c>
      <c r="DA28" s="660"/>
      <c r="DB28" s="660"/>
      <c r="DC28" s="661"/>
      <c r="DD28" s="634">
        <v>2128926</v>
      </c>
      <c r="DE28" s="626"/>
      <c r="DF28" s="626"/>
      <c r="DG28" s="626"/>
      <c r="DH28" s="626"/>
      <c r="DI28" s="626"/>
      <c r="DJ28" s="626"/>
      <c r="DK28" s="627"/>
      <c r="DL28" s="634">
        <v>2128926</v>
      </c>
      <c r="DM28" s="626"/>
      <c r="DN28" s="626"/>
      <c r="DO28" s="626"/>
      <c r="DP28" s="626"/>
      <c r="DQ28" s="626"/>
      <c r="DR28" s="626"/>
      <c r="DS28" s="626"/>
      <c r="DT28" s="626"/>
      <c r="DU28" s="626"/>
      <c r="DV28" s="627"/>
      <c r="DW28" s="630">
        <v>20.8</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646319</v>
      </c>
      <c r="S29" s="626"/>
      <c r="T29" s="626"/>
      <c r="U29" s="626"/>
      <c r="V29" s="626"/>
      <c r="W29" s="626"/>
      <c r="X29" s="626"/>
      <c r="Y29" s="627"/>
      <c r="Z29" s="628">
        <v>3.6</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59</v>
      </c>
      <c r="CG29" s="640"/>
      <c r="CH29" s="640"/>
      <c r="CI29" s="640"/>
      <c r="CJ29" s="640"/>
      <c r="CK29" s="640"/>
      <c r="CL29" s="640"/>
      <c r="CM29" s="640"/>
      <c r="CN29" s="640"/>
      <c r="CO29" s="640"/>
      <c r="CP29" s="640"/>
      <c r="CQ29" s="641"/>
      <c r="CR29" s="625">
        <v>2165706</v>
      </c>
      <c r="CS29" s="657"/>
      <c r="CT29" s="657"/>
      <c r="CU29" s="657"/>
      <c r="CV29" s="657"/>
      <c r="CW29" s="657"/>
      <c r="CX29" s="657"/>
      <c r="CY29" s="658"/>
      <c r="CZ29" s="659">
        <v>12.4</v>
      </c>
      <c r="DA29" s="660"/>
      <c r="DB29" s="660"/>
      <c r="DC29" s="661"/>
      <c r="DD29" s="634">
        <v>2128581</v>
      </c>
      <c r="DE29" s="657"/>
      <c r="DF29" s="657"/>
      <c r="DG29" s="657"/>
      <c r="DH29" s="657"/>
      <c r="DI29" s="657"/>
      <c r="DJ29" s="657"/>
      <c r="DK29" s="658"/>
      <c r="DL29" s="634">
        <v>2128581</v>
      </c>
      <c r="DM29" s="657"/>
      <c r="DN29" s="657"/>
      <c r="DO29" s="657"/>
      <c r="DP29" s="657"/>
      <c r="DQ29" s="657"/>
      <c r="DR29" s="657"/>
      <c r="DS29" s="657"/>
      <c r="DT29" s="657"/>
      <c r="DU29" s="657"/>
      <c r="DV29" s="658"/>
      <c r="DW29" s="630">
        <v>20.8</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482868</v>
      </c>
      <c r="S30" s="626"/>
      <c r="T30" s="626"/>
      <c r="U30" s="626"/>
      <c r="V30" s="626"/>
      <c r="W30" s="626"/>
      <c r="X30" s="626"/>
      <c r="Y30" s="627"/>
      <c r="Z30" s="628">
        <v>2.7</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99.6</v>
      </c>
      <c r="BH30" s="684"/>
      <c r="BI30" s="684"/>
      <c r="BJ30" s="684"/>
      <c r="BK30" s="684"/>
      <c r="BL30" s="684"/>
      <c r="BM30" s="620">
        <v>97.1</v>
      </c>
      <c r="BN30" s="684"/>
      <c r="BO30" s="684"/>
      <c r="BP30" s="684"/>
      <c r="BQ30" s="685"/>
      <c r="BR30" s="683">
        <v>99.5</v>
      </c>
      <c r="BS30" s="684"/>
      <c r="BT30" s="684"/>
      <c r="BU30" s="684"/>
      <c r="BV30" s="684"/>
      <c r="BW30" s="684"/>
      <c r="BX30" s="620">
        <v>96.2</v>
      </c>
      <c r="BY30" s="684"/>
      <c r="BZ30" s="684"/>
      <c r="CA30" s="684"/>
      <c r="CB30" s="685"/>
      <c r="CD30" s="688"/>
      <c r="CE30" s="689"/>
      <c r="CF30" s="639" t="s">
        <v>292</v>
      </c>
      <c r="CG30" s="640"/>
      <c r="CH30" s="640"/>
      <c r="CI30" s="640"/>
      <c r="CJ30" s="640"/>
      <c r="CK30" s="640"/>
      <c r="CL30" s="640"/>
      <c r="CM30" s="640"/>
      <c r="CN30" s="640"/>
      <c r="CO30" s="640"/>
      <c r="CP30" s="640"/>
      <c r="CQ30" s="641"/>
      <c r="CR30" s="625">
        <v>1949259</v>
      </c>
      <c r="CS30" s="626"/>
      <c r="CT30" s="626"/>
      <c r="CU30" s="626"/>
      <c r="CV30" s="626"/>
      <c r="CW30" s="626"/>
      <c r="CX30" s="626"/>
      <c r="CY30" s="627"/>
      <c r="CZ30" s="659">
        <v>11.1</v>
      </c>
      <c r="DA30" s="660"/>
      <c r="DB30" s="660"/>
      <c r="DC30" s="661"/>
      <c r="DD30" s="634">
        <v>1915481</v>
      </c>
      <c r="DE30" s="626"/>
      <c r="DF30" s="626"/>
      <c r="DG30" s="626"/>
      <c r="DH30" s="626"/>
      <c r="DI30" s="626"/>
      <c r="DJ30" s="626"/>
      <c r="DK30" s="627"/>
      <c r="DL30" s="634">
        <v>1915481</v>
      </c>
      <c r="DM30" s="626"/>
      <c r="DN30" s="626"/>
      <c r="DO30" s="626"/>
      <c r="DP30" s="626"/>
      <c r="DQ30" s="626"/>
      <c r="DR30" s="626"/>
      <c r="DS30" s="626"/>
      <c r="DT30" s="626"/>
      <c r="DU30" s="626"/>
      <c r="DV30" s="627"/>
      <c r="DW30" s="630">
        <v>18.7</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1015254</v>
      </c>
      <c r="S31" s="626"/>
      <c r="T31" s="626"/>
      <c r="U31" s="626"/>
      <c r="V31" s="626"/>
      <c r="W31" s="626"/>
      <c r="X31" s="626"/>
      <c r="Y31" s="627"/>
      <c r="Z31" s="628">
        <v>5.6</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99.6</v>
      </c>
      <c r="BH31" s="657"/>
      <c r="BI31" s="657"/>
      <c r="BJ31" s="657"/>
      <c r="BK31" s="657"/>
      <c r="BL31" s="657"/>
      <c r="BM31" s="631">
        <v>98.2</v>
      </c>
      <c r="BN31" s="681"/>
      <c r="BO31" s="681"/>
      <c r="BP31" s="681"/>
      <c r="BQ31" s="682"/>
      <c r="BR31" s="680">
        <v>99.8</v>
      </c>
      <c r="BS31" s="657"/>
      <c r="BT31" s="657"/>
      <c r="BU31" s="657"/>
      <c r="BV31" s="657"/>
      <c r="BW31" s="657"/>
      <c r="BX31" s="631">
        <v>97.8</v>
      </c>
      <c r="BY31" s="681"/>
      <c r="BZ31" s="681"/>
      <c r="CA31" s="681"/>
      <c r="CB31" s="682"/>
      <c r="CD31" s="688"/>
      <c r="CE31" s="689"/>
      <c r="CF31" s="639" t="s">
        <v>296</v>
      </c>
      <c r="CG31" s="640"/>
      <c r="CH31" s="640"/>
      <c r="CI31" s="640"/>
      <c r="CJ31" s="640"/>
      <c r="CK31" s="640"/>
      <c r="CL31" s="640"/>
      <c r="CM31" s="640"/>
      <c r="CN31" s="640"/>
      <c r="CO31" s="640"/>
      <c r="CP31" s="640"/>
      <c r="CQ31" s="641"/>
      <c r="CR31" s="625">
        <v>216447</v>
      </c>
      <c r="CS31" s="657"/>
      <c r="CT31" s="657"/>
      <c r="CU31" s="657"/>
      <c r="CV31" s="657"/>
      <c r="CW31" s="657"/>
      <c r="CX31" s="657"/>
      <c r="CY31" s="658"/>
      <c r="CZ31" s="659">
        <v>1.2</v>
      </c>
      <c r="DA31" s="660"/>
      <c r="DB31" s="660"/>
      <c r="DC31" s="661"/>
      <c r="DD31" s="634">
        <v>213100</v>
      </c>
      <c r="DE31" s="657"/>
      <c r="DF31" s="657"/>
      <c r="DG31" s="657"/>
      <c r="DH31" s="657"/>
      <c r="DI31" s="657"/>
      <c r="DJ31" s="657"/>
      <c r="DK31" s="658"/>
      <c r="DL31" s="634">
        <v>213100</v>
      </c>
      <c r="DM31" s="657"/>
      <c r="DN31" s="657"/>
      <c r="DO31" s="657"/>
      <c r="DP31" s="657"/>
      <c r="DQ31" s="657"/>
      <c r="DR31" s="657"/>
      <c r="DS31" s="657"/>
      <c r="DT31" s="657"/>
      <c r="DU31" s="657"/>
      <c r="DV31" s="658"/>
      <c r="DW31" s="630">
        <v>2.1</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221233</v>
      </c>
      <c r="S32" s="626"/>
      <c r="T32" s="626"/>
      <c r="U32" s="626"/>
      <c r="V32" s="626"/>
      <c r="W32" s="626"/>
      <c r="X32" s="626"/>
      <c r="Y32" s="627"/>
      <c r="Z32" s="628">
        <v>1.2</v>
      </c>
      <c r="AA32" s="628"/>
      <c r="AB32" s="628"/>
      <c r="AC32" s="628"/>
      <c r="AD32" s="629">
        <v>228</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99.5</v>
      </c>
      <c r="BH32" s="693"/>
      <c r="BI32" s="693"/>
      <c r="BJ32" s="693"/>
      <c r="BK32" s="693"/>
      <c r="BL32" s="693"/>
      <c r="BM32" s="694">
        <v>96.2</v>
      </c>
      <c r="BN32" s="693"/>
      <c r="BO32" s="693"/>
      <c r="BP32" s="693"/>
      <c r="BQ32" s="695"/>
      <c r="BR32" s="692">
        <v>99.2</v>
      </c>
      <c r="BS32" s="693"/>
      <c r="BT32" s="693"/>
      <c r="BU32" s="693"/>
      <c r="BV32" s="693"/>
      <c r="BW32" s="693"/>
      <c r="BX32" s="694">
        <v>94.8</v>
      </c>
      <c r="BY32" s="693"/>
      <c r="BZ32" s="693"/>
      <c r="CA32" s="693"/>
      <c r="CB32" s="695"/>
      <c r="CD32" s="690"/>
      <c r="CE32" s="691"/>
      <c r="CF32" s="639" t="s">
        <v>299</v>
      </c>
      <c r="CG32" s="640"/>
      <c r="CH32" s="640"/>
      <c r="CI32" s="640"/>
      <c r="CJ32" s="640"/>
      <c r="CK32" s="640"/>
      <c r="CL32" s="640"/>
      <c r="CM32" s="640"/>
      <c r="CN32" s="640"/>
      <c r="CO32" s="640"/>
      <c r="CP32" s="640"/>
      <c r="CQ32" s="641"/>
      <c r="CR32" s="625">
        <v>345</v>
      </c>
      <c r="CS32" s="626"/>
      <c r="CT32" s="626"/>
      <c r="CU32" s="626"/>
      <c r="CV32" s="626"/>
      <c r="CW32" s="626"/>
      <c r="CX32" s="626"/>
      <c r="CY32" s="627"/>
      <c r="CZ32" s="659">
        <v>0</v>
      </c>
      <c r="DA32" s="660"/>
      <c r="DB32" s="660"/>
      <c r="DC32" s="661"/>
      <c r="DD32" s="634">
        <v>345</v>
      </c>
      <c r="DE32" s="626"/>
      <c r="DF32" s="626"/>
      <c r="DG32" s="626"/>
      <c r="DH32" s="626"/>
      <c r="DI32" s="626"/>
      <c r="DJ32" s="626"/>
      <c r="DK32" s="627"/>
      <c r="DL32" s="634">
        <v>345</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1708700</v>
      </c>
      <c r="S33" s="626"/>
      <c r="T33" s="626"/>
      <c r="U33" s="626"/>
      <c r="V33" s="626"/>
      <c r="W33" s="626"/>
      <c r="X33" s="626"/>
      <c r="Y33" s="627"/>
      <c r="Z33" s="628">
        <v>9.4</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7998538</v>
      </c>
      <c r="CS33" s="657"/>
      <c r="CT33" s="657"/>
      <c r="CU33" s="657"/>
      <c r="CV33" s="657"/>
      <c r="CW33" s="657"/>
      <c r="CX33" s="657"/>
      <c r="CY33" s="658"/>
      <c r="CZ33" s="659">
        <v>45.7</v>
      </c>
      <c r="DA33" s="660"/>
      <c r="DB33" s="660"/>
      <c r="DC33" s="661"/>
      <c r="DD33" s="634">
        <v>5946625</v>
      </c>
      <c r="DE33" s="657"/>
      <c r="DF33" s="657"/>
      <c r="DG33" s="657"/>
      <c r="DH33" s="657"/>
      <c r="DI33" s="657"/>
      <c r="DJ33" s="657"/>
      <c r="DK33" s="658"/>
      <c r="DL33" s="634">
        <v>3986449</v>
      </c>
      <c r="DM33" s="657"/>
      <c r="DN33" s="657"/>
      <c r="DO33" s="657"/>
      <c r="DP33" s="657"/>
      <c r="DQ33" s="657"/>
      <c r="DR33" s="657"/>
      <c r="DS33" s="657"/>
      <c r="DT33" s="657"/>
      <c r="DU33" s="657"/>
      <c r="DV33" s="658"/>
      <c r="DW33" s="630">
        <v>39</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3036849</v>
      </c>
      <c r="CS34" s="626"/>
      <c r="CT34" s="626"/>
      <c r="CU34" s="626"/>
      <c r="CV34" s="626"/>
      <c r="CW34" s="626"/>
      <c r="CX34" s="626"/>
      <c r="CY34" s="627"/>
      <c r="CZ34" s="659">
        <v>17.3</v>
      </c>
      <c r="DA34" s="660"/>
      <c r="DB34" s="660"/>
      <c r="DC34" s="661"/>
      <c r="DD34" s="634">
        <v>2166541</v>
      </c>
      <c r="DE34" s="626"/>
      <c r="DF34" s="626"/>
      <c r="DG34" s="626"/>
      <c r="DH34" s="626"/>
      <c r="DI34" s="626"/>
      <c r="DJ34" s="626"/>
      <c r="DK34" s="627"/>
      <c r="DL34" s="634">
        <v>1455753</v>
      </c>
      <c r="DM34" s="626"/>
      <c r="DN34" s="626"/>
      <c r="DO34" s="626"/>
      <c r="DP34" s="626"/>
      <c r="DQ34" s="626"/>
      <c r="DR34" s="626"/>
      <c r="DS34" s="626"/>
      <c r="DT34" s="626"/>
      <c r="DU34" s="626"/>
      <c r="DV34" s="627"/>
      <c r="DW34" s="630">
        <v>14.2</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545100</v>
      </c>
      <c r="S35" s="626"/>
      <c r="T35" s="626"/>
      <c r="U35" s="626"/>
      <c r="V35" s="626"/>
      <c r="W35" s="626"/>
      <c r="X35" s="626"/>
      <c r="Y35" s="627"/>
      <c r="Z35" s="628">
        <v>3</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1937386</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27790</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64035</v>
      </c>
      <c r="CS35" s="657"/>
      <c r="CT35" s="657"/>
      <c r="CU35" s="657"/>
      <c r="CV35" s="657"/>
      <c r="CW35" s="657"/>
      <c r="CX35" s="657"/>
      <c r="CY35" s="658"/>
      <c r="CZ35" s="659">
        <v>0.4</v>
      </c>
      <c r="DA35" s="660"/>
      <c r="DB35" s="660"/>
      <c r="DC35" s="661"/>
      <c r="DD35" s="634">
        <v>45036</v>
      </c>
      <c r="DE35" s="657"/>
      <c r="DF35" s="657"/>
      <c r="DG35" s="657"/>
      <c r="DH35" s="657"/>
      <c r="DI35" s="657"/>
      <c r="DJ35" s="657"/>
      <c r="DK35" s="658"/>
      <c r="DL35" s="634">
        <v>45036</v>
      </c>
      <c r="DM35" s="657"/>
      <c r="DN35" s="657"/>
      <c r="DO35" s="657"/>
      <c r="DP35" s="657"/>
      <c r="DQ35" s="657"/>
      <c r="DR35" s="657"/>
      <c r="DS35" s="657"/>
      <c r="DT35" s="657"/>
      <c r="DU35" s="657"/>
      <c r="DV35" s="658"/>
      <c r="DW35" s="630">
        <v>0.4</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18113393</v>
      </c>
      <c r="S36" s="698"/>
      <c r="T36" s="698"/>
      <c r="U36" s="698"/>
      <c r="V36" s="698"/>
      <c r="W36" s="698"/>
      <c r="X36" s="698"/>
      <c r="Y36" s="699"/>
      <c r="Z36" s="700">
        <v>100</v>
      </c>
      <c r="AA36" s="700"/>
      <c r="AB36" s="700"/>
      <c r="AC36" s="700"/>
      <c r="AD36" s="701">
        <v>9671824</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705200</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-21310</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2257078</v>
      </c>
      <c r="CS36" s="626"/>
      <c r="CT36" s="626"/>
      <c r="CU36" s="626"/>
      <c r="CV36" s="626"/>
      <c r="CW36" s="626"/>
      <c r="CX36" s="626"/>
      <c r="CY36" s="627"/>
      <c r="CZ36" s="659">
        <v>12.9</v>
      </c>
      <c r="DA36" s="660"/>
      <c r="DB36" s="660"/>
      <c r="DC36" s="661"/>
      <c r="DD36" s="634">
        <v>1880428</v>
      </c>
      <c r="DE36" s="626"/>
      <c r="DF36" s="626"/>
      <c r="DG36" s="626"/>
      <c r="DH36" s="626"/>
      <c r="DI36" s="626"/>
      <c r="DJ36" s="626"/>
      <c r="DK36" s="627"/>
      <c r="DL36" s="634">
        <v>1312857</v>
      </c>
      <c r="DM36" s="626"/>
      <c r="DN36" s="626"/>
      <c r="DO36" s="626"/>
      <c r="DP36" s="626"/>
      <c r="DQ36" s="626"/>
      <c r="DR36" s="626"/>
      <c r="DS36" s="626"/>
      <c r="DT36" s="626"/>
      <c r="DU36" s="626"/>
      <c r="DV36" s="627"/>
      <c r="DW36" s="630">
        <v>12.8</v>
      </c>
      <c r="DX36" s="655"/>
      <c r="DY36" s="655"/>
      <c r="DZ36" s="655"/>
      <c r="EA36" s="655"/>
      <c r="EB36" s="655"/>
      <c r="EC36" s="656"/>
    </row>
    <row r="37" spans="2:133" ht="11.25" customHeight="1">
      <c r="AQ37" s="704" t="s">
        <v>314</v>
      </c>
      <c r="AR37" s="705"/>
      <c r="AS37" s="705"/>
      <c r="AT37" s="705"/>
      <c r="AU37" s="705"/>
      <c r="AV37" s="705"/>
      <c r="AW37" s="705"/>
      <c r="AX37" s="705"/>
      <c r="AY37" s="706"/>
      <c r="AZ37" s="625">
        <v>220200</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5427</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858118</v>
      </c>
      <c r="CS37" s="657"/>
      <c r="CT37" s="657"/>
      <c r="CU37" s="657"/>
      <c r="CV37" s="657"/>
      <c r="CW37" s="657"/>
      <c r="CX37" s="657"/>
      <c r="CY37" s="658"/>
      <c r="CZ37" s="659">
        <v>4.9000000000000004</v>
      </c>
      <c r="DA37" s="660"/>
      <c r="DB37" s="660"/>
      <c r="DC37" s="661"/>
      <c r="DD37" s="634">
        <v>851687</v>
      </c>
      <c r="DE37" s="657"/>
      <c r="DF37" s="657"/>
      <c r="DG37" s="657"/>
      <c r="DH37" s="657"/>
      <c r="DI37" s="657"/>
      <c r="DJ37" s="657"/>
      <c r="DK37" s="658"/>
      <c r="DL37" s="634">
        <v>676699</v>
      </c>
      <c r="DM37" s="657"/>
      <c r="DN37" s="657"/>
      <c r="DO37" s="657"/>
      <c r="DP37" s="657"/>
      <c r="DQ37" s="657"/>
      <c r="DR37" s="657"/>
      <c r="DS37" s="657"/>
      <c r="DT37" s="657"/>
      <c r="DU37" s="657"/>
      <c r="DV37" s="658"/>
      <c r="DW37" s="630">
        <v>6.6</v>
      </c>
      <c r="DX37" s="655"/>
      <c r="DY37" s="655"/>
      <c r="DZ37" s="655"/>
      <c r="EA37" s="655"/>
      <c r="EB37" s="655"/>
      <c r="EC37" s="656"/>
    </row>
    <row r="38" spans="2:133" ht="11.25" customHeight="1">
      <c r="AQ38" s="704" t="s">
        <v>317</v>
      </c>
      <c r="AR38" s="705"/>
      <c r="AS38" s="705"/>
      <c r="AT38" s="705"/>
      <c r="AU38" s="705"/>
      <c r="AV38" s="705"/>
      <c r="AW38" s="705"/>
      <c r="AX38" s="705"/>
      <c r="AY38" s="706"/>
      <c r="AZ38" s="625">
        <v>28296</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9645</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1906670</v>
      </c>
      <c r="CS38" s="626"/>
      <c r="CT38" s="626"/>
      <c r="CU38" s="626"/>
      <c r="CV38" s="626"/>
      <c r="CW38" s="626"/>
      <c r="CX38" s="626"/>
      <c r="CY38" s="627"/>
      <c r="CZ38" s="659">
        <v>10.9</v>
      </c>
      <c r="DA38" s="660"/>
      <c r="DB38" s="660"/>
      <c r="DC38" s="661"/>
      <c r="DD38" s="634">
        <v>1673266</v>
      </c>
      <c r="DE38" s="626"/>
      <c r="DF38" s="626"/>
      <c r="DG38" s="626"/>
      <c r="DH38" s="626"/>
      <c r="DI38" s="626"/>
      <c r="DJ38" s="626"/>
      <c r="DK38" s="627"/>
      <c r="DL38" s="634">
        <v>1172803</v>
      </c>
      <c r="DM38" s="626"/>
      <c r="DN38" s="626"/>
      <c r="DO38" s="626"/>
      <c r="DP38" s="626"/>
      <c r="DQ38" s="626"/>
      <c r="DR38" s="626"/>
      <c r="DS38" s="626"/>
      <c r="DT38" s="626"/>
      <c r="DU38" s="626"/>
      <c r="DV38" s="627"/>
      <c r="DW38" s="630">
        <v>11.5</v>
      </c>
      <c r="DX38" s="655"/>
      <c r="DY38" s="655"/>
      <c r="DZ38" s="655"/>
      <c r="EA38" s="655"/>
      <c r="EB38" s="655"/>
      <c r="EC38" s="656"/>
    </row>
    <row r="39" spans="2:133" ht="11.25" customHeight="1">
      <c r="AQ39" s="704" t="s">
        <v>320</v>
      </c>
      <c r="AR39" s="705"/>
      <c r="AS39" s="705"/>
      <c r="AT39" s="705"/>
      <c r="AU39" s="705"/>
      <c r="AV39" s="705"/>
      <c r="AW39" s="705"/>
      <c r="AX39" s="705"/>
      <c r="AY39" s="706"/>
      <c r="AZ39" s="625">
        <v>2300</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107</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613906</v>
      </c>
      <c r="CS39" s="657"/>
      <c r="CT39" s="657"/>
      <c r="CU39" s="657"/>
      <c r="CV39" s="657"/>
      <c r="CW39" s="657"/>
      <c r="CX39" s="657"/>
      <c r="CY39" s="658"/>
      <c r="CZ39" s="659">
        <v>3.5</v>
      </c>
      <c r="DA39" s="660"/>
      <c r="DB39" s="660"/>
      <c r="DC39" s="661"/>
      <c r="DD39" s="634">
        <v>181354</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348467</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112</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120000</v>
      </c>
      <c r="CS40" s="626"/>
      <c r="CT40" s="626"/>
      <c r="CU40" s="626"/>
      <c r="CV40" s="626"/>
      <c r="CW40" s="626"/>
      <c r="CX40" s="626"/>
      <c r="CY40" s="627"/>
      <c r="CZ40" s="659">
        <v>0.7</v>
      </c>
      <c r="DA40" s="660"/>
      <c r="DB40" s="660"/>
      <c r="DC40" s="661"/>
      <c r="DD40" s="634" t="s">
        <v>324</v>
      </c>
      <c r="DE40" s="626"/>
      <c r="DF40" s="626"/>
      <c r="DG40" s="626"/>
      <c r="DH40" s="626"/>
      <c r="DI40" s="626"/>
      <c r="DJ40" s="626"/>
      <c r="DK40" s="627"/>
      <c r="DL40" s="634" t="s">
        <v>324</v>
      </c>
      <c r="DM40" s="626"/>
      <c r="DN40" s="626"/>
      <c r="DO40" s="626"/>
      <c r="DP40" s="626"/>
      <c r="DQ40" s="626"/>
      <c r="DR40" s="626"/>
      <c r="DS40" s="626"/>
      <c r="DT40" s="626"/>
      <c r="DU40" s="626"/>
      <c r="DV40" s="627"/>
      <c r="DW40" s="630" t="s">
        <v>324</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632923</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298</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2097271</v>
      </c>
      <c r="CS42" s="626"/>
      <c r="CT42" s="626"/>
      <c r="CU42" s="626"/>
      <c r="CV42" s="626"/>
      <c r="CW42" s="626"/>
      <c r="CX42" s="626"/>
      <c r="CY42" s="627"/>
      <c r="CZ42" s="659">
        <v>12</v>
      </c>
      <c r="DA42" s="708"/>
      <c r="DB42" s="708"/>
      <c r="DC42" s="709"/>
      <c r="DD42" s="634">
        <v>470905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16981</v>
      </c>
      <c r="CS43" s="657"/>
      <c r="CT43" s="657"/>
      <c r="CU43" s="657"/>
      <c r="CV43" s="657"/>
      <c r="CW43" s="657"/>
      <c r="CX43" s="657"/>
      <c r="CY43" s="658"/>
      <c r="CZ43" s="659">
        <v>0.1</v>
      </c>
      <c r="DA43" s="660"/>
      <c r="DB43" s="660"/>
      <c r="DC43" s="661"/>
      <c r="DD43" s="634">
        <v>16781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2097271</v>
      </c>
      <c r="CS44" s="626"/>
      <c r="CT44" s="626"/>
      <c r="CU44" s="626"/>
      <c r="CV44" s="626"/>
      <c r="CW44" s="626"/>
      <c r="CX44" s="626"/>
      <c r="CY44" s="627"/>
      <c r="CZ44" s="659">
        <v>12</v>
      </c>
      <c r="DA44" s="708"/>
      <c r="DB44" s="708"/>
      <c r="DC44" s="709"/>
      <c r="DD44" s="634">
        <v>470905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691607</v>
      </c>
      <c r="CS45" s="657"/>
      <c r="CT45" s="657"/>
      <c r="CU45" s="657"/>
      <c r="CV45" s="657"/>
      <c r="CW45" s="657"/>
      <c r="CX45" s="657"/>
      <c r="CY45" s="658"/>
      <c r="CZ45" s="659">
        <v>3.9</v>
      </c>
      <c r="DA45" s="660"/>
      <c r="DB45" s="660"/>
      <c r="DC45" s="661"/>
      <c r="DD45" s="634">
        <v>69868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1233720</v>
      </c>
      <c r="CS46" s="626"/>
      <c r="CT46" s="626"/>
      <c r="CU46" s="626"/>
      <c r="CV46" s="626"/>
      <c r="CW46" s="626"/>
      <c r="CX46" s="626"/>
      <c r="CY46" s="627"/>
      <c r="CZ46" s="659">
        <v>7</v>
      </c>
      <c r="DA46" s="708"/>
      <c r="DB46" s="708"/>
      <c r="DC46" s="709"/>
      <c r="DD46" s="634">
        <v>395993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17513022</v>
      </c>
      <c r="CS49" s="693"/>
      <c r="CT49" s="693"/>
      <c r="CU49" s="693"/>
      <c r="CV49" s="693"/>
      <c r="CW49" s="693"/>
      <c r="CX49" s="693"/>
      <c r="CY49" s="720"/>
      <c r="CZ49" s="721">
        <v>100</v>
      </c>
      <c r="DA49" s="722"/>
      <c r="DB49" s="722"/>
      <c r="DC49" s="723"/>
      <c r="DD49" s="724">
        <v>11583914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18597</v>
      </c>
      <c r="R7" s="755"/>
      <c r="S7" s="755"/>
      <c r="T7" s="755"/>
      <c r="U7" s="755"/>
      <c r="V7" s="755">
        <v>17996</v>
      </c>
      <c r="W7" s="755"/>
      <c r="X7" s="755"/>
      <c r="Y7" s="755"/>
      <c r="Z7" s="755"/>
      <c r="AA7" s="755">
        <v>601</v>
      </c>
      <c r="AB7" s="755"/>
      <c r="AC7" s="755"/>
      <c r="AD7" s="755"/>
      <c r="AE7" s="756"/>
      <c r="AF7" s="757">
        <v>535</v>
      </c>
      <c r="AG7" s="758"/>
      <c r="AH7" s="758"/>
      <c r="AI7" s="758"/>
      <c r="AJ7" s="759"/>
      <c r="AK7" s="794">
        <v>483</v>
      </c>
      <c r="AL7" s="795"/>
      <c r="AM7" s="795"/>
      <c r="AN7" s="795"/>
      <c r="AO7" s="795"/>
      <c r="AP7" s="795">
        <v>24498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553</v>
      </c>
      <c r="BT7" s="799"/>
      <c r="BU7" s="799"/>
      <c r="BV7" s="799"/>
      <c r="BW7" s="799"/>
      <c r="BX7" s="799"/>
      <c r="BY7" s="799"/>
      <c r="BZ7" s="799"/>
      <c r="CA7" s="799"/>
      <c r="CB7" s="799"/>
      <c r="CC7" s="799"/>
      <c r="CD7" s="799"/>
      <c r="CE7" s="799"/>
      <c r="CF7" s="799"/>
      <c r="CG7" s="800"/>
      <c r="CH7" s="791">
        <v>0</v>
      </c>
      <c r="CI7" s="792"/>
      <c r="CJ7" s="792"/>
      <c r="CK7" s="792"/>
      <c r="CL7" s="793"/>
      <c r="CM7" s="791">
        <v>9</v>
      </c>
      <c r="CN7" s="792"/>
      <c r="CO7" s="792"/>
      <c r="CP7" s="792"/>
      <c r="CQ7" s="793"/>
      <c r="CR7" s="791">
        <v>8</v>
      </c>
      <c r="CS7" s="792"/>
      <c r="CT7" s="792"/>
      <c r="CU7" s="792"/>
      <c r="CV7" s="793"/>
      <c r="CW7" s="791" t="s">
        <v>554</v>
      </c>
      <c r="CX7" s="792"/>
      <c r="CY7" s="792"/>
      <c r="CZ7" s="792"/>
      <c r="DA7" s="793"/>
      <c r="DB7" s="791" t="s">
        <v>552</v>
      </c>
      <c r="DC7" s="792"/>
      <c r="DD7" s="792"/>
      <c r="DE7" s="792"/>
      <c r="DF7" s="793"/>
      <c r="DG7" s="791">
        <v>696</v>
      </c>
      <c r="DH7" s="792"/>
      <c r="DI7" s="792"/>
      <c r="DJ7" s="792"/>
      <c r="DK7" s="793"/>
      <c r="DL7" s="791" t="s">
        <v>552</v>
      </c>
      <c r="DM7" s="792"/>
      <c r="DN7" s="792"/>
      <c r="DO7" s="792"/>
      <c r="DP7" s="793"/>
      <c r="DQ7" s="791" t="s">
        <v>552</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v>18597</v>
      </c>
      <c r="R23" s="814"/>
      <c r="S23" s="814"/>
      <c r="T23" s="814"/>
      <c r="U23" s="814"/>
      <c r="V23" s="814">
        <v>17996</v>
      </c>
      <c r="W23" s="814"/>
      <c r="X23" s="814"/>
      <c r="Y23" s="814"/>
      <c r="Z23" s="814"/>
      <c r="AA23" s="814">
        <v>601</v>
      </c>
      <c r="AB23" s="814"/>
      <c r="AC23" s="814"/>
      <c r="AD23" s="814"/>
      <c r="AE23" s="815"/>
      <c r="AF23" s="816">
        <v>535</v>
      </c>
      <c r="AG23" s="814"/>
      <c r="AH23" s="814"/>
      <c r="AI23" s="814"/>
      <c r="AJ23" s="817"/>
      <c r="AK23" s="818"/>
      <c r="AL23" s="819"/>
      <c r="AM23" s="819"/>
      <c r="AN23" s="819"/>
      <c r="AO23" s="819"/>
      <c r="AP23" s="814">
        <v>24498</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379</v>
      </c>
      <c r="C28" s="752"/>
      <c r="D28" s="752"/>
      <c r="E28" s="752"/>
      <c r="F28" s="752"/>
      <c r="G28" s="752"/>
      <c r="H28" s="752"/>
      <c r="I28" s="752"/>
      <c r="J28" s="752"/>
      <c r="K28" s="752"/>
      <c r="L28" s="752"/>
      <c r="M28" s="752"/>
      <c r="N28" s="752"/>
      <c r="O28" s="752"/>
      <c r="P28" s="753"/>
      <c r="Q28" s="842">
        <v>4906</v>
      </c>
      <c r="R28" s="843"/>
      <c r="S28" s="843"/>
      <c r="T28" s="843"/>
      <c r="U28" s="843"/>
      <c r="V28" s="843">
        <v>4878</v>
      </c>
      <c r="W28" s="843"/>
      <c r="X28" s="843"/>
      <c r="Y28" s="843"/>
      <c r="Z28" s="843"/>
      <c r="AA28" s="843">
        <f>Q28-V28</f>
        <v>28</v>
      </c>
      <c r="AB28" s="843"/>
      <c r="AC28" s="843"/>
      <c r="AD28" s="843"/>
      <c r="AE28" s="844"/>
      <c r="AF28" s="845">
        <v>28</v>
      </c>
      <c r="AG28" s="843"/>
      <c r="AH28" s="843"/>
      <c r="AI28" s="843"/>
      <c r="AJ28" s="846"/>
      <c r="AK28" s="847">
        <v>367</v>
      </c>
      <c r="AL28" s="838"/>
      <c r="AM28" s="838"/>
      <c r="AN28" s="838"/>
      <c r="AO28" s="838"/>
      <c r="AP28" s="838">
        <v>16</v>
      </c>
      <c r="AQ28" s="838"/>
      <c r="AR28" s="838"/>
      <c r="AS28" s="838"/>
      <c r="AT28" s="838"/>
      <c r="AU28" s="838" t="s">
        <v>552</v>
      </c>
      <c r="AV28" s="838"/>
      <c r="AW28" s="838"/>
      <c r="AX28" s="838"/>
      <c r="AY28" s="838"/>
      <c r="AZ28" s="839" t="s">
        <v>552</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380</v>
      </c>
      <c r="C29" s="776"/>
      <c r="D29" s="776"/>
      <c r="E29" s="776"/>
      <c r="F29" s="776"/>
      <c r="G29" s="776"/>
      <c r="H29" s="776"/>
      <c r="I29" s="776"/>
      <c r="J29" s="776"/>
      <c r="K29" s="776"/>
      <c r="L29" s="776"/>
      <c r="M29" s="776"/>
      <c r="N29" s="776"/>
      <c r="O29" s="776"/>
      <c r="P29" s="777"/>
      <c r="Q29" s="778">
        <v>79</v>
      </c>
      <c r="R29" s="779"/>
      <c r="S29" s="779"/>
      <c r="T29" s="779"/>
      <c r="U29" s="779"/>
      <c r="V29" s="779">
        <v>78</v>
      </c>
      <c r="W29" s="779"/>
      <c r="X29" s="779"/>
      <c r="Y29" s="779"/>
      <c r="Z29" s="779"/>
      <c r="AA29" s="779">
        <f t="shared" ref="AA29:AA38" si="0">Q29-V29</f>
        <v>1</v>
      </c>
      <c r="AB29" s="779"/>
      <c r="AC29" s="779"/>
      <c r="AD29" s="779"/>
      <c r="AE29" s="780"/>
      <c r="AF29" s="781">
        <v>1</v>
      </c>
      <c r="AG29" s="782"/>
      <c r="AH29" s="782"/>
      <c r="AI29" s="782"/>
      <c r="AJ29" s="783"/>
      <c r="AK29" s="850">
        <v>31</v>
      </c>
      <c r="AL29" s="851"/>
      <c r="AM29" s="851"/>
      <c r="AN29" s="851"/>
      <c r="AO29" s="851"/>
      <c r="AP29" s="851">
        <v>5</v>
      </c>
      <c r="AQ29" s="851"/>
      <c r="AR29" s="851"/>
      <c r="AS29" s="851"/>
      <c r="AT29" s="851"/>
      <c r="AU29" s="851">
        <v>1</v>
      </c>
      <c r="AV29" s="851"/>
      <c r="AW29" s="851"/>
      <c r="AX29" s="851"/>
      <c r="AY29" s="851"/>
      <c r="AZ29" s="852" t="s">
        <v>552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381</v>
      </c>
      <c r="C30" s="776"/>
      <c r="D30" s="776"/>
      <c r="E30" s="776"/>
      <c r="F30" s="776"/>
      <c r="G30" s="776"/>
      <c r="H30" s="776"/>
      <c r="I30" s="776"/>
      <c r="J30" s="776"/>
      <c r="K30" s="776"/>
      <c r="L30" s="776"/>
      <c r="M30" s="776"/>
      <c r="N30" s="776"/>
      <c r="O30" s="776"/>
      <c r="P30" s="777"/>
      <c r="Q30" s="778">
        <v>378</v>
      </c>
      <c r="R30" s="779"/>
      <c r="S30" s="779"/>
      <c r="T30" s="779"/>
      <c r="U30" s="779"/>
      <c r="V30" s="779">
        <v>376</v>
      </c>
      <c r="W30" s="779"/>
      <c r="X30" s="779"/>
      <c r="Y30" s="779"/>
      <c r="Z30" s="779"/>
      <c r="AA30" s="779">
        <f t="shared" si="0"/>
        <v>2</v>
      </c>
      <c r="AB30" s="779"/>
      <c r="AC30" s="779"/>
      <c r="AD30" s="779"/>
      <c r="AE30" s="780"/>
      <c r="AF30" s="781">
        <v>2</v>
      </c>
      <c r="AG30" s="782"/>
      <c r="AH30" s="782"/>
      <c r="AI30" s="782"/>
      <c r="AJ30" s="783"/>
      <c r="AK30" s="850">
        <v>94</v>
      </c>
      <c r="AL30" s="851"/>
      <c r="AM30" s="851"/>
      <c r="AN30" s="851"/>
      <c r="AO30" s="851"/>
      <c r="AP30" s="851" t="s">
        <v>552</v>
      </c>
      <c r="AQ30" s="851"/>
      <c r="AR30" s="851"/>
      <c r="AS30" s="851"/>
      <c r="AT30" s="851"/>
      <c r="AU30" s="851" t="s">
        <v>552</v>
      </c>
      <c r="AV30" s="851"/>
      <c r="AW30" s="851"/>
      <c r="AX30" s="851"/>
      <c r="AY30" s="851"/>
      <c r="AZ30" s="852" t="s">
        <v>552</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382</v>
      </c>
      <c r="C31" s="776"/>
      <c r="D31" s="776"/>
      <c r="E31" s="776"/>
      <c r="F31" s="776"/>
      <c r="G31" s="776"/>
      <c r="H31" s="776"/>
      <c r="I31" s="776"/>
      <c r="J31" s="776"/>
      <c r="K31" s="776"/>
      <c r="L31" s="776"/>
      <c r="M31" s="776"/>
      <c r="N31" s="776"/>
      <c r="O31" s="776"/>
      <c r="P31" s="777"/>
      <c r="Q31" s="778">
        <v>3646</v>
      </c>
      <c r="R31" s="779"/>
      <c r="S31" s="779"/>
      <c r="T31" s="779"/>
      <c r="U31" s="779"/>
      <c r="V31" s="779">
        <v>3600</v>
      </c>
      <c r="W31" s="779"/>
      <c r="X31" s="779"/>
      <c r="Y31" s="779"/>
      <c r="Z31" s="779"/>
      <c r="AA31" s="779">
        <f t="shared" si="0"/>
        <v>46</v>
      </c>
      <c r="AB31" s="779"/>
      <c r="AC31" s="779"/>
      <c r="AD31" s="779"/>
      <c r="AE31" s="780"/>
      <c r="AF31" s="781">
        <v>46</v>
      </c>
      <c r="AG31" s="782"/>
      <c r="AH31" s="782"/>
      <c r="AI31" s="782"/>
      <c r="AJ31" s="783"/>
      <c r="AK31" s="850">
        <v>523</v>
      </c>
      <c r="AL31" s="851"/>
      <c r="AM31" s="851"/>
      <c r="AN31" s="851"/>
      <c r="AO31" s="851"/>
      <c r="AP31" s="851">
        <v>7</v>
      </c>
      <c r="AQ31" s="851"/>
      <c r="AR31" s="851"/>
      <c r="AS31" s="851"/>
      <c r="AT31" s="851"/>
      <c r="AU31" s="851" t="s">
        <v>552</v>
      </c>
      <c r="AV31" s="851"/>
      <c r="AW31" s="851"/>
      <c r="AX31" s="851"/>
      <c r="AY31" s="851"/>
      <c r="AZ31" s="852" t="s">
        <v>552</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383</v>
      </c>
      <c r="C32" s="776"/>
      <c r="D32" s="776"/>
      <c r="E32" s="776"/>
      <c r="F32" s="776"/>
      <c r="G32" s="776"/>
      <c r="H32" s="776"/>
      <c r="I32" s="776"/>
      <c r="J32" s="776"/>
      <c r="K32" s="776"/>
      <c r="L32" s="776"/>
      <c r="M32" s="776"/>
      <c r="N32" s="776"/>
      <c r="O32" s="776"/>
      <c r="P32" s="777"/>
      <c r="Q32" s="778">
        <v>21</v>
      </c>
      <c r="R32" s="779"/>
      <c r="S32" s="779"/>
      <c r="T32" s="779"/>
      <c r="U32" s="779"/>
      <c r="V32" s="779">
        <v>17</v>
      </c>
      <c r="W32" s="779"/>
      <c r="X32" s="779"/>
      <c r="Y32" s="779"/>
      <c r="Z32" s="779"/>
      <c r="AA32" s="779">
        <f t="shared" si="0"/>
        <v>4</v>
      </c>
      <c r="AB32" s="779"/>
      <c r="AC32" s="779"/>
      <c r="AD32" s="779"/>
      <c r="AE32" s="780"/>
      <c r="AF32" s="781">
        <v>4</v>
      </c>
      <c r="AG32" s="782"/>
      <c r="AH32" s="782"/>
      <c r="AI32" s="782"/>
      <c r="AJ32" s="783"/>
      <c r="AK32" s="850" t="s">
        <v>552</v>
      </c>
      <c r="AL32" s="851"/>
      <c r="AM32" s="851"/>
      <c r="AN32" s="851"/>
      <c r="AO32" s="851"/>
      <c r="AP32" s="851" t="s">
        <v>552</v>
      </c>
      <c r="AQ32" s="851"/>
      <c r="AR32" s="851"/>
      <c r="AS32" s="851"/>
      <c r="AT32" s="851"/>
      <c r="AU32" s="851" t="s">
        <v>552</v>
      </c>
      <c r="AV32" s="851"/>
      <c r="AW32" s="851"/>
      <c r="AX32" s="851"/>
      <c r="AY32" s="851"/>
      <c r="AZ32" s="852" t="s">
        <v>552</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384</v>
      </c>
      <c r="C33" s="776"/>
      <c r="D33" s="776"/>
      <c r="E33" s="776"/>
      <c r="F33" s="776"/>
      <c r="G33" s="776"/>
      <c r="H33" s="776"/>
      <c r="I33" s="776"/>
      <c r="J33" s="776"/>
      <c r="K33" s="776"/>
      <c r="L33" s="776"/>
      <c r="M33" s="776"/>
      <c r="N33" s="776"/>
      <c r="O33" s="776"/>
      <c r="P33" s="777"/>
      <c r="Q33" s="778">
        <v>47</v>
      </c>
      <c r="R33" s="779"/>
      <c r="S33" s="779"/>
      <c r="T33" s="779"/>
      <c r="U33" s="779"/>
      <c r="V33" s="779">
        <v>47</v>
      </c>
      <c r="W33" s="779"/>
      <c r="X33" s="779"/>
      <c r="Y33" s="779"/>
      <c r="Z33" s="779"/>
      <c r="AA33" s="779">
        <f t="shared" si="0"/>
        <v>0</v>
      </c>
      <c r="AB33" s="779"/>
      <c r="AC33" s="779"/>
      <c r="AD33" s="779"/>
      <c r="AE33" s="780"/>
      <c r="AF33" s="781">
        <v>0</v>
      </c>
      <c r="AG33" s="782"/>
      <c r="AH33" s="782"/>
      <c r="AI33" s="782"/>
      <c r="AJ33" s="783"/>
      <c r="AK33" s="850">
        <v>7</v>
      </c>
      <c r="AL33" s="851"/>
      <c r="AM33" s="851"/>
      <c r="AN33" s="851"/>
      <c r="AO33" s="851"/>
      <c r="AP33" s="851" t="s">
        <v>552</v>
      </c>
      <c r="AQ33" s="851"/>
      <c r="AR33" s="851"/>
      <c r="AS33" s="851"/>
      <c r="AT33" s="851"/>
      <c r="AU33" s="851" t="s">
        <v>552</v>
      </c>
      <c r="AV33" s="851"/>
      <c r="AW33" s="851"/>
      <c r="AX33" s="851"/>
      <c r="AY33" s="851"/>
      <c r="AZ33" s="852" t="s">
        <v>552</v>
      </c>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385</v>
      </c>
      <c r="C34" s="776"/>
      <c r="D34" s="776"/>
      <c r="E34" s="776"/>
      <c r="F34" s="776"/>
      <c r="G34" s="776"/>
      <c r="H34" s="776"/>
      <c r="I34" s="776"/>
      <c r="J34" s="776"/>
      <c r="K34" s="776"/>
      <c r="L34" s="776"/>
      <c r="M34" s="776"/>
      <c r="N34" s="776"/>
      <c r="O34" s="776"/>
      <c r="P34" s="777"/>
      <c r="Q34" s="778">
        <v>444</v>
      </c>
      <c r="R34" s="779"/>
      <c r="S34" s="779"/>
      <c r="T34" s="779"/>
      <c r="U34" s="779"/>
      <c r="V34" s="779">
        <v>403</v>
      </c>
      <c r="W34" s="779"/>
      <c r="X34" s="779"/>
      <c r="Y34" s="779"/>
      <c r="Z34" s="779"/>
      <c r="AA34" s="779">
        <f t="shared" si="0"/>
        <v>41</v>
      </c>
      <c r="AB34" s="779"/>
      <c r="AC34" s="779"/>
      <c r="AD34" s="779"/>
      <c r="AE34" s="780"/>
      <c r="AF34" s="781">
        <v>1041</v>
      </c>
      <c r="AG34" s="782"/>
      <c r="AH34" s="782"/>
      <c r="AI34" s="782"/>
      <c r="AJ34" s="783"/>
      <c r="AK34" s="850">
        <v>2</v>
      </c>
      <c r="AL34" s="851"/>
      <c r="AM34" s="851"/>
      <c r="AN34" s="851"/>
      <c r="AO34" s="851"/>
      <c r="AP34" s="851">
        <v>1046</v>
      </c>
      <c r="AQ34" s="851"/>
      <c r="AR34" s="851"/>
      <c r="AS34" s="851"/>
      <c r="AT34" s="851"/>
      <c r="AU34" s="851">
        <v>5</v>
      </c>
      <c r="AV34" s="851"/>
      <c r="AW34" s="851"/>
      <c r="AX34" s="851"/>
      <c r="AY34" s="851"/>
      <c r="AZ34" s="852" t="s">
        <v>552</v>
      </c>
      <c r="BA34" s="852"/>
      <c r="BB34" s="852"/>
      <c r="BC34" s="852"/>
      <c r="BD34" s="852"/>
      <c r="BE34" s="848" t="s">
        <v>386</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387</v>
      </c>
      <c r="C35" s="776"/>
      <c r="D35" s="776"/>
      <c r="E35" s="776"/>
      <c r="F35" s="776"/>
      <c r="G35" s="776"/>
      <c r="H35" s="776"/>
      <c r="I35" s="776"/>
      <c r="J35" s="776"/>
      <c r="K35" s="776"/>
      <c r="L35" s="776"/>
      <c r="M35" s="776"/>
      <c r="N35" s="776"/>
      <c r="O35" s="776"/>
      <c r="P35" s="777"/>
      <c r="Q35" s="778">
        <v>885</v>
      </c>
      <c r="R35" s="779"/>
      <c r="S35" s="779"/>
      <c r="T35" s="779"/>
      <c r="U35" s="779"/>
      <c r="V35" s="779">
        <v>879</v>
      </c>
      <c r="W35" s="779"/>
      <c r="X35" s="779"/>
      <c r="Y35" s="779"/>
      <c r="Z35" s="779"/>
      <c r="AA35" s="779">
        <f t="shared" si="0"/>
        <v>6</v>
      </c>
      <c r="AB35" s="779"/>
      <c r="AC35" s="779"/>
      <c r="AD35" s="779"/>
      <c r="AE35" s="780"/>
      <c r="AF35" s="781">
        <v>227</v>
      </c>
      <c r="AG35" s="782"/>
      <c r="AH35" s="782"/>
      <c r="AI35" s="782"/>
      <c r="AJ35" s="783"/>
      <c r="AK35" s="850" t="s">
        <v>482</v>
      </c>
      <c r="AL35" s="851"/>
      <c r="AM35" s="851"/>
      <c r="AN35" s="851"/>
      <c r="AO35" s="851"/>
      <c r="AP35" s="851" t="s">
        <v>552</v>
      </c>
      <c r="AQ35" s="851"/>
      <c r="AR35" s="851"/>
      <c r="AS35" s="851"/>
      <c r="AT35" s="851"/>
      <c r="AU35" s="851" t="s">
        <v>552</v>
      </c>
      <c r="AV35" s="851"/>
      <c r="AW35" s="851"/>
      <c r="AX35" s="851"/>
      <c r="AY35" s="851"/>
      <c r="AZ35" s="852" t="s">
        <v>552</v>
      </c>
      <c r="BA35" s="852"/>
      <c r="BB35" s="852"/>
      <c r="BC35" s="852"/>
      <c r="BD35" s="852"/>
      <c r="BE35" s="848" t="s">
        <v>386</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388</v>
      </c>
      <c r="C36" s="776"/>
      <c r="D36" s="776"/>
      <c r="E36" s="776"/>
      <c r="F36" s="776"/>
      <c r="G36" s="776"/>
      <c r="H36" s="776"/>
      <c r="I36" s="776"/>
      <c r="J36" s="776"/>
      <c r="K36" s="776"/>
      <c r="L36" s="776"/>
      <c r="M36" s="776"/>
      <c r="N36" s="776"/>
      <c r="O36" s="776"/>
      <c r="P36" s="777"/>
      <c r="Q36" s="778">
        <v>24</v>
      </c>
      <c r="R36" s="779"/>
      <c r="S36" s="779"/>
      <c r="T36" s="779"/>
      <c r="U36" s="779"/>
      <c r="V36" s="779">
        <v>24</v>
      </c>
      <c r="W36" s="779"/>
      <c r="X36" s="779"/>
      <c r="Y36" s="779"/>
      <c r="Z36" s="779"/>
      <c r="AA36" s="779">
        <f t="shared" si="0"/>
        <v>0</v>
      </c>
      <c r="AB36" s="779"/>
      <c r="AC36" s="779"/>
      <c r="AD36" s="779"/>
      <c r="AE36" s="780"/>
      <c r="AF36" s="781">
        <v>43</v>
      </c>
      <c r="AG36" s="782"/>
      <c r="AH36" s="782"/>
      <c r="AI36" s="782"/>
      <c r="AJ36" s="783"/>
      <c r="AK36" s="850">
        <v>28</v>
      </c>
      <c r="AL36" s="851"/>
      <c r="AM36" s="851"/>
      <c r="AN36" s="851"/>
      <c r="AO36" s="851"/>
      <c r="AP36" s="851">
        <v>80</v>
      </c>
      <c r="AQ36" s="851"/>
      <c r="AR36" s="851"/>
      <c r="AS36" s="851"/>
      <c r="AT36" s="851"/>
      <c r="AU36" s="851">
        <v>80</v>
      </c>
      <c r="AV36" s="851"/>
      <c r="AW36" s="851"/>
      <c r="AX36" s="851"/>
      <c r="AY36" s="851"/>
      <c r="AZ36" s="852" t="s">
        <v>552</v>
      </c>
      <c r="BA36" s="852"/>
      <c r="BB36" s="852"/>
      <c r="BC36" s="852"/>
      <c r="BD36" s="852"/>
      <c r="BE36" s="848" t="s">
        <v>386</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t="s">
        <v>389</v>
      </c>
      <c r="C37" s="776"/>
      <c r="D37" s="776"/>
      <c r="E37" s="776"/>
      <c r="F37" s="776"/>
      <c r="G37" s="776"/>
      <c r="H37" s="776"/>
      <c r="I37" s="776"/>
      <c r="J37" s="776"/>
      <c r="K37" s="776"/>
      <c r="L37" s="776"/>
      <c r="M37" s="776"/>
      <c r="N37" s="776"/>
      <c r="O37" s="776"/>
      <c r="P37" s="777"/>
      <c r="Q37" s="778">
        <v>1386</v>
      </c>
      <c r="R37" s="779"/>
      <c r="S37" s="779"/>
      <c r="T37" s="779"/>
      <c r="U37" s="779"/>
      <c r="V37" s="779">
        <v>1386</v>
      </c>
      <c r="W37" s="779"/>
      <c r="X37" s="779"/>
      <c r="Y37" s="779"/>
      <c r="Z37" s="779"/>
      <c r="AA37" s="779">
        <f t="shared" si="0"/>
        <v>0</v>
      </c>
      <c r="AB37" s="779"/>
      <c r="AC37" s="779"/>
      <c r="AD37" s="779"/>
      <c r="AE37" s="780"/>
      <c r="AF37" s="781">
        <v>0</v>
      </c>
      <c r="AG37" s="782"/>
      <c r="AH37" s="782"/>
      <c r="AI37" s="782"/>
      <c r="AJ37" s="783"/>
      <c r="AK37" s="850">
        <v>705</v>
      </c>
      <c r="AL37" s="851"/>
      <c r="AM37" s="851"/>
      <c r="AN37" s="851"/>
      <c r="AO37" s="851"/>
      <c r="AP37" s="851">
        <v>8789</v>
      </c>
      <c r="AQ37" s="851"/>
      <c r="AR37" s="851"/>
      <c r="AS37" s="851"/>
      <c r="AT37" s="851"/>
      <c r="AU37" s="851">
        <v>7717</v>
      </c>
      <c r="AV37" s="851"/>
      <c r="AW37" s="851"/>
      <c r="AX37" s="851"/>
      <c r="AY37" s="851"/>
      <c r="AZ37" s="852" t="s">
        <v>552</v>
      </c>
      <c r="BA37" s="852"/>
      <c r="BB37" s="852"/>
      <c r="BC37" s="852"/>
      <c r="BD37" s="852"/>
      <c r="BE37" s="848" t="s">
        <v>390</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t="s">
        <v>391</v>
      </c>
      <c r="C38" s="776"/>
      <c r="D38" s="776"/>
      <c r="E38" s="776"/>
      <c r="F38" s="776"/>
      <c r="G38" s="776"/>
      <c r="H38" s="776"/>
      <c r="I38" s="776"/>
      <c r="J38" s="776"/>
      <c r="K38" s="776"/>
      <c r="L38" s="776"/>
      <c r="M38" s="776"/>
      <c r="N38" s="776"/>
      <c r="O38" s="776"/>
      <c r="P38" s="777"/>
      <c r="Q38" s="778">
        <v>709</v>
      </c>
      <c r="R38" s="779"/>
      <c r="S38" s="779"/>
      <c r="T38" s="779"/>
      <c r="U38" s="779"/>
      <c r="V38" s="779">
        <v>707</v>
      </c>
      <c r="W38" s="779"/>
      <c r="X38" s="779"/>
      <c r="Y38" s="779"/>
      <c r="Z38" s="779"/>
      <c r="AA38" s="779">
        <f t="shared" si="0"/>
        <v>2</v>
      </c>
      <c r="AB38" s="779"/>
      <c r="AC38" s="779"/>
      <c r="AD38" s="779"/>
      <c r="AE38" s="780"/>
      <c r="AF38" s="781">
        <v>2</v>
      </c>
      <c r="AG38" s="782"/>
      <c r="AH38" s="782"/>
      <c r="AI38" s="782"/>
      <c r="AJ38" s="783"/>
      <c r="AK38" s="850">
        <v>220</v>
      </c>
      <c r="AL38" s="851"/>
      <c r="AM38" s="851"/>
      <c r="AN38" s="851"/>
      <c r="AO38" s="851"/>
      <c r="AP38" s="851">
        <v>2616</v>
      </c>
      <c r="AQ38" s="851"/>
      <c r="AR38" s="851"/>
      <c r="AS38" s="851"/>
      <c r="AT38" s="851"/>
      <c r="AU38" s="851">
        <v>1826</v>
      </c>
      <c r="AV38" s="851"/>
      <c r="AW38" s="851"/>
      <c r="AX38" s="851"/>
      <c r="AY38" s="851"/>
      <c r="AZ38" s="852" t="s">
        <v>552</v>
      </c>
      <c r="BA38" s="852"/>
      <c r="BB38" s="852"/>
      <c r="BC38" s="852"/>
      <c r="BD38" s="852"/>
      <c r="BE38" s="848" t="s">
        <v>390</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393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1394</v>
      </c>
      <c r="AG63" s="862"/>
      <c r="AH63" s="862"/>
      <c r="AI63" s="862"/>
      <c r="AJ63" s="863"/>
      <c r="AK63" s="864"/>
      <c r="AL63" s="859"/>
      <c r="AM63" s="859"/>
      <c r="AN63" s="859"/>
      <c r="AO63" s="859"/>
      <c r="AP63" s="862">
        <v>12559</v>
      </c>
      <c r="AQ63" s="862"/>
      <c r="AR63" s="862"/>
      <c r="AS63" s="862"/>
      <c r="AT63" s="862"/>
      <c r="AU63" s="862">
        <v>9629</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395</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396</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539</v>
      </c>
      <c r="C68" s="890"/>
      <c r="D68" s="890"/>
      <c r="E68" s="890"/>
      <c r="F68" s="890"/>
      <c r="G68" s="890"/>
      <c r="H68" s="890"/>
      <c r="I68" s="890"/>
      <c r="J68" s="890"/>
      <c r="K68" s="890"/>
      <c r="L68" s="890"/>
      <c r="M68" s="890"/>
      <c r="N68" s="890"/>
      <c r="O68" s="890"/>
      <c r="P68" s="891"/>
      <c r="Q68" s="892">
        <v>1388</v>
      </c>
      <c r="R68" s="886"/>
      <c r="S68" s="886"/>
      <c r="T68" s="886"/>
      <c r="U68" s="886"/>
      <c r="V68" s="886">
        <v>1367</v>
      </c>
      <c r="W68" s="886"/>
      <c r="X68" s="886"/>
      <c r="Y68" s="886"/>
      <c r="Z68" s="886"/>
      <c r="AA68" s="886">
        <f>Q68-V68</f>
        <v>21</v>
      </c>
      <c r="AB68" s="886"/>
      <c r="AC68" s="886"/>
      <c r="AD68" s="886"/>
      <c r="AE68" s="886"/>
      <c r="AF68" s="886">
        <v>21</v>
      </c>
      <c r="AG68" s="886"/>
      <c r="AH68" s="886"/>
      <c r="AI68" s="886"/>
      <c r="AJ68" s="886"/>
      <c r="AK68" s="886">
        <v>14</v>
      </c>
      <c r="AL68" s="886"/>
      <c r="AM68" s="886"/>
      <c r="AN68" s="886"/>
      <c r="AO68" s="886"/>
      <c r="AP68" s="886">
        <v>1783</v>
      </c>
      <c r="AQ68" s="886"/>
      <c r="AR68" s="886"/>
      <c r="AS68" s="886"/>
      <c r="AT68" s="886"/>
      <c r="AU68" s="886">
        <v>846</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540</v>
      </c>
      <c r="C69" s="894"/>
      <c r="D69" s="894"/>
      <c r="E69" s="894"/>
      <c r="F69" s="894"/>
      <c r="G69" s="894"/>
      <c r="H69" s="894"/>
      <c r="I69" s="894"/>
      <c r="J69" s="894"/>
      <c r="K69" s="894"/>
      <c r="L69" s="894"/>
      <c r="M69" s="894"/>
      <c r="N69" s="894"/>
      <c r="O69" s="894"/>
      <c r="P69" s="895"/>
      <c r="Q69" s="896">
        <v>201</v>
      </c>
      <c r="R69" s="851"/>
      <c r="S69" s="851"/>
      <c r="T69" s="851"/>
      <c r="U69" s="851"/>
      <c r="V69" s="851">
        <v>191</v>
      </c>
      <c r="W69" s="851"/>
      <c r="X69" s="851"/>
      <c r="Y69" s="851"/>
      <c r="Z69" s="851"/>
      <c r="AA69" s="851">
        <f t="shared" ref="AA69:AA79" si="1">Q69-V69</f>
        <v>10</v>
      </c>
      <c r="AB69" s="851"/>
      <c r="AC69" s="851"/>
      <c r="AD69" s="851"/>
      <c r="AE69" s="851"/>
      <c r="AF69" s="851">
        <v>10</v>
      </c>
      <c r="AG69" s="851"/>
      <c r="AH69" s="851"/>
      <c r="AI69" s="851"/>
      <c r="AJ69" s="851"/>
      <c r="AK69" s="851" t="s">
        <v>482</v>
      </c>
      <c r="AL69" s="851"/>
      <c r="AM69" s="851"/>
      <c r="AN69" s="851"/>
      <c r="AO69" s="851"/>
      <c r="AP69" s="851" t="s">
        <v>482</v>
      </c>
      <c r="AQ69" s="851"/>
      <c r="AR69" s="851"/>
      <c r="AS69" s="851"/>
      <c r="AT69" s="851"/>
      <c r="AU69" s="851" t="s">
        <v>482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541</v>
      </c>
      <c r="C70" s="894"/>
      <c r="D70" s="894"/>
      <c r="E70" s="894"/>
      <c r="F70" s="894"/>
      <c r="G70" s="894"/>
      <c r="H70" s="894"/>
      <c r="I70" s="894"/>
      <c r="J70" s="894"/>
      <c r="K70" s="894"/>
      <c r="L70" s="894"/>
      <c r="M70" s="894"/>
      <c r="N70" s="894"/>
      <c r="O70" s="894"/>
      <c r="P70" s="895"/>
      <c r="Q70" s="896">
        <v>5042</v>
      </c>
      <c r="R70" s="851"/>
      <c r="S70" s="851"/>
      <c r="T70" s="851"/>
      <c r="U70" s="851"/>
      <c r="V70" s="851">
        <v>4895</v>
      </c>
      <c r="W70" s="851"/>
      <c r="X70" s="851"/>
      <c r="Y70" s="851"/>
      <c r="Z70" s="851"/>
      <c r="AA70" s="851">
        <f t="shared" si="1"/>
        <v>147</v>
      </c>
      <c r="AB70" s="851"/>
      <c r="AC70" s="851"/>
      <c r="AD70" s="851"/>
      <c r="AE70" s="851"/>
      <c r="AF70" s="851">
        <v>147</v>
      </c>
      <c r="AG70" s="851"/>
      <c r="AH70" s="851"/>
      <c r="AI70" s="851"/>
      <c r="AJ70" s="851"/>
      <c r="AK70" s="851">
        <v>67</v>
      </c>
      <c r="AL70" s="851"/>
      <c r="AM70" s="851"/>
      <c r="AN70" s="851"/>
      <c r="AO70" s="851"/>
      <c r="AP70" s="851" t="s">
        <v>482</v>
      </c>
      <c r="AQ70" s="851"/>
      <c r="AR70" s="851"/>
      <c r="AS70" s="851"/>
      <c r="AT70" s="851"/>
      <c r="AU70" s="851" t="s">
        <v>482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542</v>
      </c>
      <c r="C71" s="894"/>
      <c r="D71" s="894"/>
      <c r="E71" s="894"/>
      <c r="F71" s="894"/>
      <c r="G71" s="894"/>
      <c r="H71" s="894"/>
      <c r="I71" s="894"/>
      <c r="J71" s="894"/>
      <c r="K71" s="894"/>
      <c r="L71" s="894"/>
      <c r="M71" s="894"/>
      <c r="N71" s="894"/>
      <c r="O71" s="894"/>
      <c r="P71" s="895"/>
      <c r="Q71" s="896">
        <v>359</v>
      </c>
      <c r="R71" s="851"/>
      <c r="S71" s="851"/>
      <c r="T71" s="851"/>
      <c r="U71" s="851"/>
      <c r="V71" s="851">
        <v>354</v>
      </c>
      <c r="W71" s="851"/>
      <c r="X71" s="851"/>
      <c r="Y71" s="851"/>
      <c r="Z71" s="851"/>
      <c r="AA71" s="851">
        <f t="shared" si="1"/>
        <v>5</v>
      </c>
      <c r="AB71" s="851"/>
      <c r="AC71" s="851"/>
      <c r="AD71" s="851"/>
      <c r="AE71" s="851"/>
      <c r="AF71" s="851">
        <v>5</v>
      </c>
      <c r="AG71" s="851"/>
      <c r="AH71" s="851"/>
      <c r="AI71" s="851"/>
      <c r="AJ71" s="851"/>
      <c r="AK71" s="851">
        <v>6</v>
      </c>
      <c r="AL71" s="851"/>
      <c r="AM71" s="851"/>
      <c r="AN71" s="851"/>
      <c r="AO71" s="851"/>
      <c r="AP71" s="851" t="s">
        <v>482</v>
      </c>
      <c r="AQ71" s="851"/>
      <c r="AR71" s="851"/>
      <c r="AS71" s="851"/>
      <c r="AT71" s="851"/>
      <c r="AU71" s="851" t="s">
        <v>482</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549</v>
      </c>
      <c r="C72" s="894"/>
      <c r="D72" s="894"/>
      <c r="E72" s="894"/>
      <c r="F72" s="894"/>
      <c r="G72" s="894"/>
      <c r="H72" s="894"/>
      <c r="I72" s="894"/>
      <c r="J72" s="894"/>
      <c r="K72" s="894"/>
      <c r="L72" s="894"/>
      <c r="M72" s="894"/>
      <c r="N72" s="894"/>
      <c r="O72" s="894"/>
      <c r="P72" s="895"/>
      <c r="Q72" s="896">
        <v>1499</v>
      </c>
      <c r="R72" s="851"/>
      <c r="S72" s="851"/>
      <c r="T72" s="851"/>
      <c r="U72" s="851"/>
      <c r="V72" s="851">
        <v>1219</v>
      </c>
      <c r="W72" s="851"/>
      <c r="X72" s="851"/>
      <c r="Y72" s="851"/>
      <c r="Z72" s="851"/>
      <c r="AA72" s="851">
        <f t="shared" si="1"/>
        <v>280</v>
      </c>
      <c r="AB72" s="851"/>
      <c r="AC72" s="851"/>
      <c r="AD72" s="851"/>
      <c r="AE72" s="851"/>
      <c r="AF72" s="851">
        <v>98</v>
      </c>
      <c r="AG72" s="851"/>
      <c r="AH72" s="851"/>
      <c r="AI72" s="851"/>
      <c r="AJ72" s="851"/>
      <c r="AK72" s="851" t="s">
        <v>482</v>
      </c>
      <c r="AL72" s="851"/>
      <c r="AM72" s="851"/>
      <c r="AN72" s="851"/>
      <c r="AO72" s="851"/>
      <c r="AP72" s="851">
        <v>1862</v>
      </c>
      <c r="AQ72" s="851"/>
      <c r="AR72" s="851"/>
      <c r="AS72" s="851"/>
      <c r="AT72" s="851"/>
      <c r="AU72" s="851">
        <v>32</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550</v>
      </c>
      <c r="C73" s="894"/>
      <c r="D73" s="894"/>
      <c r="E73" s="894"/>
      <c r="F73" s="894"/>
      <c r="G73" s="894"/>
      <c r="H73" s="894"/>
      <c r="I73" s="894"/>
      <c r="J73" s="894"/>
      <c r="K73" s="894"/>
      <c r="L73" s="894"/>
      <c r="M73" s="894"/>
      <c r="N73" s="894"/>
      <c r="O73" s="894"/>
      <c r="P73" s="895"/>
      <c r="Q73" s="896">
        <v>9</v>
      </c>
      <c r="R73" s="851"/>
      <c r="S73" s="851"/>
      <c r="T73" s="851"/>
      <c r="U73" s="851"/>
      <c r="V73" s="851">
        <v>7</v>
      </c>
      <c r="W73" s="851"/>
      <c r="X73" s="851"/>
      <c r="Y73" s="851"/>
      <c r="Z73" s="851"/>
      <c r="AA73" s="851">
        <f t="shared" si="1"/>
        <v>2</v>
      </c>
      <c r="AB73" s="851"/>
      <c r="AC73" s="851"/>
      <c r="AD73" s="851"/>
      <c r="AE73" s="851"/>
      <c r="AF73" s="851">
        <v>2</v>
      </c>
      <c r="AG73" s="851"/>
      <c r="AH73" s="851"/>
      <c r="AI73" s="851"/>
      <c r="AJ73" s="851"/>
      <c r="AK73" s="851">
        <v>0</v>
      </c>
      <c r="AL73" s="851"/>
      <c r="AM73" s="851"/>
      <c r="AN73" s="851"/>
      <c r="AO73" s="851"/>
      <c r="AP73" s="851" t="s">
        <v>482</v>
      </c>
      <c r="AQ73" s="851"/>
      <c r="AR73" s="851"/>
      <c r="AS73" s="851"/>
      <c r="AT73" s="851"/>
      <c r="AU73" s="851" t="s">
        <v>482</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543</v>
      </c>
      <c r="C74" s="894"/>
      <c r="D74" s="894"/>
      <c r="E74" s="894"/>
      <c r="F74" s="894"/>
      <c r="G74" s="894"/>
      <c r="H74" s="894"/>
      <c r="I74" s="894"/>
      <c r="J74" s="894"/>
      <c r="K74" s="894"/>
      <c r="L74" s="894"/>
      <c r="M74" s="894"/>
      <c r="N74" s="894"/>
      <c r="O74" s="894"/>
      <c r="P74" s="895"/>
      <c r="Q74" s="896">
        <v>71</v>
      </c>
      <c r="R74" s="851"/>
      <c r="S74" s="851"/>
      <c r="T74" s="851"/>
      <c r="U74" s="851"/>
      <c r="V74" s="851">
        <v>71</v>
      </c>
      <c r="W74" s="851"/>
      <c r="X74" s="851"/>
      <c r="Y74" s="851"/>
      <c r="Z74" s="851"/>
      <c r="AA74" s="851">
        <f t="shared" si="1"/>
        <v>0</v>
      </c>
      <c r="AB74" s="851"/>
      <c r="AC74" s="851"/>
      <c r="AD74" s="851"/>
      <c r="AE74" s="851"/>
      <c r="AF74" s="851">
        <v>0</v>
      </c>
      <c r="AG74" s="851"/>
      <c r="AH74" s="851"/>
      <c r="AI74" s="851"/>
      <c r="AJ74" s="851"/>
      <c r="AK74" s="851" t="s">
        <v>482</v>
      </c>
      <c r="AL74" s="851"/>
      <c r="AM74" s="851"/>
      <c r="AN74" s="851"/>
      <c r="AO74" s="851"/>
      <c r="AP74" s="851" t="s">
        <v>482</v>
      </c>
      <c r="AQ74" s="851"/>
      <c r="AR74" s="851"/>
      <c r="AS74" s="851"/>
      <c r="AT74" s="851"/>
      <c r="AU74" s="851" t="s">
        <v>482</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544</v>
      </c>
      <c r="C75" s="894"/>
      <c r="D75" s="894"/>
      <c r="E75" s="894"/>
      <c r="F75" s="894"/>
      <c r="G75" s="894"/>
      <c r="H75" s="894"/>
      <c r="I75" s="894"/>
      <c r="J75" s="894"/>
      <c r="K75" s="894"/>
      <c r="L75" s="894"/>
      <c r="M75" s="894"/>
      <c r="N75" s="894"/>
      <c r="O75" s="894"/>
      <c r="P75" s="895"/>
      <c r="Q75" s="899">
        <v>1079</v>
      </c>
      <c r="R75" s="900"/>
      <c r="S75" s="900"/>
      <c r="T75" s="900"/>
      <c r="U75" s="850"/>
      <c r="V75" s="901">
        <v>1000</v>
      </c>
      <c r="W75" s="900"/>
      <c r="X75" s="900"/>
      <c r="Y75" s="900"/>
      <c r="Z75" s="850"/>
      <c r="AA75" s="901">
        <f t="shared" si="1"/>
        <v>79</v>
      </c>
      <c r="AB75" s="900"/>
      <c r="AC75" s="900"/>
      <c r="AD75" s="900"/>
      <c r="AE75" s="850"/>
      <c r="AF75" s="901">
        <v>2870</v>
      </c>
      <c r="AG75" s="900"/>
      <c r="AH75" s="900"/>
      <c r="AI75" s="900"/>
      <c r="AJ75" s="850"/>
      <c r="AK75" s="901" t="s">
        <v>482</v>
      </c>
      <c r="AL75" s="900"/>
      <c r="AM75" s="900"/>
      <c r="AN75" s="900"/>
      <c r="AO75" s="850"/>
      <c r="AP75" s="901">
        <v>2271</v>
      </c>
      <c r="AQ75" s="900"/>
      <c r="AR75" s="900"/>
      <c r="AS75" s="900"/>
      <c r="AT75" s="850"/>
      <c r="AU75" s="901">
        <v>0</v>
      </c>
      <c r="AV75" s="900"/>
      <c r="AW75" s="900"/>
      <c r="AX75" s="900"/>
      <c r="AY75" s="850"/>
      <c r="AZ75" s="897" t="s">
        <v>551</v>
      </c>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545</v>
      </c>
      <c r="C76" s="894"/>
      <c r="D76" s="894"/>
      <c r="E76" s="894"/>
      <c r="F76" s="894"/>
      <c r="G76" s="894"/>
      <c r="H76" s="894"/>
      <c r="I76" s="894"/>
      <c r="J76" s="894"/>
      <c r="K76" s="894"/>
      <c r="L76" s="894"/>
      <c r="M76" s="894"/>
      <c r="N76" s="894"/>
      <c r="O76" s="894"/>
      <c r="P76" s="895"/>
      <c r="Q76" s="899">
        <v>9051</v>
      </c>
      <c r="R76" s="900"/>
      <c r="S76" s="900"/>
      <c r="T76" s="900"/>
      <c r="U76" s="850"/>
      <c r="V76" s="901">
        <v>8993</v>
      </c>
      <c r="W76" s="900"/>
      <c r="X76" s="900"/>
      <c r="Y76" s="900"/>
      <c r="Z76" s="850"/>
      <c r="AA76" s="901">
        <f t="shared" si="1"/>
        <v>58</v>
      </c>
      <c r="AB76" s="900"/>
      <c r="AC76" s="900"/>
      <c r="AD76" s="900"/>
      <c r="AE76" s="850"/>
      <c r="AF76" s="901">
        <v>58</v>
      </c>
      <c r="AG76" s="900"/>
      <c r="AH76" s="900"/>
      <c r="AI76" s="900"/>
      <c r="AJ76" s="850"/>
      <c r="AK76" s="901" t="s">
        <v>482</v>
      </c>
      <c r="AL76" s="900"/>
      <c r="AM76" s="900"/>
      <c r="AN76" s="900"/>
      <c r="AO76" s="850"/>
      <c r="AP76" s="901">
        <v>9523</v>
      </c>
      <c r="AQ76" s="900"/>
      <c r="AR76" s="900"/>
      <c r="AS76" s="900"/>
      <c r="AT76" s="850"/>
      <c r="AU76" s="901">
        <v>1351</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546</v>
      </c>
      <c r="C77" s="894"/>
      <c r="D77" s="894"/>
      <c r="E77" s="894"/>
      <c r="F77" s="894"/>
      <c r="G77" s="894"/>
      <c r="H77" s="894"/>
      <c r="I77" s="894"/>
      <c r="J77" s="894"/>
      <c r="K77" s="894"/>
      <c r="L77" s="894"/>
      <c r="M77" s="894"/>
      <c r="N77" s="894"/>
      <c r="O77" s="894"/>
      <c r="P77" s="895"/>
      <c r="Q77" s="899">
        <v>493</v>
      </c>
      <c r="R77" s="900"/>
      <c r="S77" s="900"/>
      <c r="T77" s="900"/>
      <c r="U77" s="850"/>
      <c r="V77" s="901">
        <v>467</v>
      </c>
      <c r="W77" s="900"/>
      <c r="X77" s="900"/>
      <c r="Y77" s="900"/>
      <c r="Z77" s="850"/>
      <c r="AA77" s="901">
        <f t="shared" si="1"/>
        <v>26</v>
      </c>
      <c r="AB77" s="900"/>
      <c r="AC77" s="900"/>
      <c r="AD77" s="900"/>
      <c r="AE77" s="850"/>
      <c r="AF77" s="901">
        <v>26</v>
      </c>
      <c r="AG77" s="900"/>
      <c r="AH77" s="900"/>
      <c r="AI77" s="900"/>
      <c r="AJ77" s="850"/>
      <c r="AK77" s="901" t="s">
        <v>482</v>
      </c>
      <c r="AL77" s="900"/>
      <c r="AM77" s="900"/>
      <c r="AN77" s="900"/>
      <c r="AO77" s="850"/>
      <c r="AP77" s="901" t="s">
        <v>482</v>
      </c>
      <c r="AQ77" s="900"/>
      <c r="AR77" s="900"/>
      <c r="AS77" s="900"/>
      <c r="AT77" s="850"/>
      <c r="AU77" s="901" t="s">
        <v>482</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547</v>
      </c>
      <c r="C78" s="894"/>
      <c r="D78" s="894"/>
      <c r="E78" s="894"/>
      <c r="F78" s="894"/>
      <c r="G78" s="894"/>
      <c r="H78" s="894"/>
      <c r="I78" s="894"/>
      <c r="J78" s="894"/>
      <c r="K78" s="894"/>
      <c r="L78" s="894"/>
      <c r="M78" s="894"/>
      <c r="N78" s="894"/>
      <c r="O78" s="894"/>
      <c r="P78" s="895"/>
      <c r="Q78" s="896">
        <v>99391</v>
      </c>
      <c r="R78" s="851"/>
      <c r="S78" s="851"/>
      <c r="T78" s="851"/>
      <c r="U78" s="851"/>
      <c r="V78" s="851">
        <v>96884</v>
      </c>
      <c r="W78" s="851"/>
      <c r="X78" s="851"/>
      <c r="Y78" s="851"/>
      <c r="Z78" s="851"/>
      <c r="AA78" s="851">
        <f t="shared" si="1"/>
        <v>2507</v>
      </c>
      <c r="AB78" s="851"/>
      <c r="AC78" s="851"/>
      <c r="AD78" s="851"/>
      <c r="AE78" s="851"/>
      <c r="AF78" s="851">
        <v>2507</v>
      </c>
      <c r="AG78" s="851"/>
      <c r="AH78" s="851"/>
      <c r="AI78" s="851"/>
      <c r="AJ78" s="851"/>
      <c r="AK78" s="851">
        <v>282</v>
      </c>
      <c r="AL78" s="851"/>
      <c r="AM78" s="851"/>
      <c r="AN78" s="851"/>
      <c r="AO78" s="851"/>
      <c r="AP78" s="851" t="s">
        <v>482</v>
      </c>
      <c r="AQ78" s="851"/>
      <c r="AR78" s="851"/>
      <c r="AS78" s="851"/>
      <c r="AT78" s="851"/>
      <c r="AU78" s="851" t="s">
        <v>482</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548</v>
      </c>
      <c r="C79" s="894"/>
      <c r="D79" s="894"/>
      <c r="E79" s="894"/>
      <c r="F79" s="894"/>
      <c r="G79" s="894"/>
      <c r="H79" s="894"/>
      <c r="I79" s="894"/>
      <c r="J79" s="894"/>
      <c r="K79" s="894"/>
      <c r="L79" s="894"/>
      <c r="M79" s="894"/>
      <c r="N79" s="894"/>
      <c r="O79" s="894"/>
      <c r="P79" s="895"/>
      <c r="Q79" s="896">
        <v>92</v>
      </c>
      <c r="R79" s="851"/>
      <c r="S79" s="851"/>
      <c r="T79" s="851"/>
      <c r="U79" s="851"/>
      <c r="V79" s="851">
        <v>74</v>
      </c>
      <c r="W79" s="851"/>
      <c r="X79" s="851"/>
      <c r="Y79" s="851"/>
      <c r="Z79" s="851"/>
      <c r="AA79" s="851">
        <f t="shared" si="1"/>
        <v>18</v>
      </c>
      <c r="AB79" s="851"/>
      <c r="AC79" s="851"/>
      <c r="AD79" s="851"/>
      <c r="AE79" s="851"/>
      <c r="AF79" s="851">
        <v>4</v>
      </c>
      <c r="AG79" s="851"/>
      <c r="AH79" s="851"/>
      <c r="AI79" s="851"/>
      <c r="AJ79" s="851"/>
      <c r="AK79" s="851" t="s">
        <v>482</v>
      </c>
      <c r="AL79" s="851"/>
      <c r="AM79" s="851"/>
      <c r="AN79" s="851"/>
      <c r="AO79" s="851"/>
      <c r="AP79" s="851" t="s">
        <v>482</v>
      </c>
      <c r="AQ79" s="851"/>
      <c r="AR79" s="851"/>
      <c r="AS79" s="851"/>
      <c r="AT79" s="851"/>
      <c r="AU79" s="851" t="s">
        <v>482</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397</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5748</v>
      </c>
      <c r="AG88" s="862"/>
      <c r="AH88" s="862"/>
      <c r="AI88" s="862"/>
      <c r="AJ88" s="862"/>
      <c r="AK88" s="859"/>
      <c r="AL88" s="859"/>
      <c r="AM88" s="859"/>
      <c r="AN88" s="859"/>
      <c r="AO88" s="859"/>
      <c r="AP88" s="862">
        <v>15439</v>
      </c>
      <c r="AQ88" s="862"/>
      <c r="AR88" s="862"/>
      <c r="AS88" s="862"/>
      <c r="AT88" s="862"/>
      <c r="AU88" s="862">
        <v>2229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398</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8</v>
      </c>
      <c r="CS102" s="870"/>
      <c r="CT102" s="870"/>
      <c r="CU102" s="870"/>
      <c r="CV102" s="913"/>
      <c r="CW102" s="912"/>
      <c r="CX102" s="870"/>
      <c r="CY102" s="870"/>
      <c r="CZ102" s="870"/>
      <c r="DA102" s="913"/>
      <c r="DB102" s="912"/>
      <c r="DC102" s="870"/>
      <c r="DD102" s="870"/>
      <c r="DE102" s="870"/>
      <c r="DF102" s="913"/>
      <c r="DG102" s="912">
        <v>696</v>
      </c>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405</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406</v>
      </c>
      <c r="AB109" s="915"/>
      <c r="AC109" s="915"/>
      <c r="AD109" s="915"/>
      <c r="AE109" s="916"/>
      <c r="AF109" s="914" t="s">
        <v>287</v>
      </c>
      <c r="AG109" s="915"/>
      <c r="AH109" s="915"/>
      <c r="AI109" s="915"/>
      <c r="AJ109" s="916"/>
      <c r="AK109" s="914" t="s">
        <v>286</v>
      </c>
      <c r="AL109" s="915"/>
      <c r="AM109" s="915"/>
      <c r="AN109" s="915"/>
      <c r="AO109" s="916"/>
      <c r="AP109" s="914" t="s">
        <v>407</v>
      </c>
      <c r="AQ109" s="915"/>
      <c r="AR109" s="915"/>
      <c r="AS109" s="915"/>
      <c r="AT109" s="917"/>
      <c r="AU109" s="934" t="s">
        <v>405</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406</v>
      </c>
      <c r="BR109" s="915"/>
      <c r="BS109" s="915"/>
      <c r="BT109" s="915"/>
      <c r="BU109" s="916"/>
      <c r="BV109" s="914" t="s">
        <v>287</v>
      </c>
      <c r="BW109" s="915"/>
      <c r="BX109" s="915"/>
      <c r="BY109" s="915"/>
      <c r="BZ109" s="916"/>
      <c r="CA109" s="914" t="s">
        <v>286</v>
      </c>
      <c r="CB109" s="915"/>
      <c r="CC109" s="915"/>
      <c r="CD109" s="915"/>
      <c r="CE109" s="916"/>
      <c r="CF109" s="935" t="s">
        <v>407</v>
      </c>
      <c r="CG109" s="935"/>
      <c r="CH109" s="935"/>
      <c r="CI109" s="935"/>
      <c r="CJ109" s="935"/>
      <c r="CK109" s="914" t="s">
        <v>408</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406</v>
      </c>
      <c r="DH109" s="915"/>
      <c r="DI109" s="915"/>
      <c r="DJ109" s="915"/>
      <c r="DK109" s="916"/>
      <c r="DL109" s="914" t="s">
        <v>287</v>
      </c>
      <c r="DM109" s="915"/>
      <c r="DN109" s="915"/>
      <c r="DO109" s="915"/>
      <c r="DP109" s="916"/>
      <c r="DQ109" s="914" t="s">
        <v>286</v>
      </c>
      <c r="DR109" s="915"/>
      <c r="DS109" s="915"/>
      <c r="DT109" s="915"/>
      <c r="DU109" s="916"/>
      <c r="DV109" s="914" t="s">
        <v>407</v>
      </c>
      <c r="DW109" s="915"/>
      <c r="DX109" s="915"/>
      <c r="DY109" s="915"/>
      <c r="DZ109" s="917"/>
    </row>
    <row r="110" spans="1:131" s="199" customFormat="1" ht="26.25" customHeight="1">
      <c r="A110" s="918" t="s">
        <v>409</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2251549</v>
      </c>
      <c r="AB110" s="922"/>
      <c r="AC110" s="922"/>
      <c r="AD110" s="922"/>
      <c r="AE110" s="923"/>
      <c r="AF110" s="924">
        <v>2120122</v>
      </c>
      <c r="AG110" s="922"/>
      <c r="AH110" s="922"/>
      <c r="AI110" s="922"/>
      <c r="AJ110" s="923"/>
      <c r="AK110" s="924">
        <v>2165706</v>
      </c>
      <c r="AL110" s="922"/>
      <c r="AM110" s="922"/>
      <c r="AN110" s="922"/>
      <c r="AO110" s="923"/>
      <c r="AP110" s="925">
        <v>26.3</v>
      </c>
      <c r="AQ110" s="926"/>
      <c r="AR110" s="926"/>
      <c r="AS110" s="926"/>
      <c r="AT110" s="927"/>
      <c r="AU110" s="928" t="s">
        <v>62</v>
      </c>
      <c r="AV110" s="929"/>
      <c r="AW110" s="929"/>
      <c r="AX110" s="929"/>
      <c r="AY110" s="929"/>
      <c r="AZ110" s="970" t="s">
        <v>410</v>
      </c>
      <c r="BA110" s="919"/>
      <c r="BB110" s="919"/>
      <c r="BC110" s="919"/>
      <c r="BD110" s="919"/>
      <c r="BE110" s="919"/>
      <c r="BF110" s="919"/>
      <c r="BG110" s="919"/>
      <c r="BH110" s="919"/>
      <c r="BI110" s="919"/>
      <c r="BJ110" s="919"/>
      <c r="BK110" s="919"/>
      <c r="BL110" s="919"/>
      <c r="BM110" s="919"/>
      <c r="BN110" s="919"/>
      <c r="BO110" s="919"/>
      <c r="BP110" s="920"/>
      <c r="BQ110" s="956">
        <v>24624739</v>
      </c>
      <c r="BR110" s="957"/>
      <c r="BS110" s="957"/>
      <c r="BT110" s="957"/>
      <c r="BU110" s="957"/>
      <c r="BV110" s="957">
        <v>24738225</v>
      </c>
      <c r="BW110" s="957"/>
      <c r="BX110" s="957"/>
      <c r="BY110" s="957"/>
      <c r="BZ110" s="957"/>
      <c r="CA110" s="957">
        <v>24497666</v>
      </c>
      <c r="CB110" s="957"/>
      <c r="CC110" s="957"/>
      <c r="CD110" s="957"/>
      <c r="CE110" s="957"/>
      <c r="CF110" s="971">
        <v>297.8</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414</v>
      </c>
      <c r="BA111" s="980"/>
      <c r="BB111" s="980"/>
      <c r="BC111" s="980"/>
      <c r="BD111" s="980"/>
      <c r="BE111" s="980"/>
      <c r="BF111" s="980"/>
      <c r="BG111" s="980"/>
      <c r="BH111" s="980"/>
      <c r="BI111" s="980"/>
      <c r="BJ111" s="980"/>
      <c r="BK111" s="980"/>
      <c r="BL111" s="980"/>
      <c r="BM111" s="980"/>
      <c r="BN111" s="980"/>
      <c r="BO111" s="980"/>
      <c r="BP111" s="981"/>
      <c r="BQ111" s="949">
        <v>964463</v>
      </c>
      <c r="BR111" s="950"/>
      <c r="BS111" s="950"/>
      <c r="BT111" s="950"/>
      <c r="BU111" s="950"/>
      <c r="BV111" s="950">
        <v>851401</v>
      </c>
      <c r="BW111" s="950"/>
      <c r="BX111" s="950"/>
      <c r="BY111" s="950"/>
      <c r="BZ111" s="950"/>
      <c r="CA111" s="950">
        <v>761069</v>
      </c>
      <c r="CB111" s="950"/>
      <c r="CC111" s="950"/>
      <c r="CD111" s="950"/>
      <c r="CE111" s="950"/>
      <c r="CF111" s="944">
        <v>9.3000000000000007</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418</v>
      </c>
      <c r="BA112" s="980"/>
      <c r="BB112" s="980"/>
      <c r="BC112" s="980"/>
      <c r="BD112" s="980"/>
      <c r="BE112" s="980"/>
      <c r="BF112" s="980"/>
      <c r="BG112" s="980"/>
      <c r="BH112" s="980"/>
      <c r="BI112" s="980"/>
      <c r="BJ112" s="980"/>
      <c r="BK112" s="980"/>
      <c r="BL112" s="980"/>
      <c r="BM112" s="980"/>
      <c r="BN112" s="980"/>
      <c r="BO112" s="980"/>
      <c r="BP112" s="981"/>
      <c r="BQ112" s="949">
        <v>10333739</v>
      </c>
      <c r="BR112" s="950"/>
      <c r="BS112" s="950"/>
      <c r="BT112" s="950"/>
      <c r="BU112" s="950"/>
      <c r="BV112" s="950">
        <v>10021161</v>
      </c>
      <c r="BW112" s="950"/>
      <c r="BX112" s="950"/>
      <c r="BY112" s="950"/>
      <c r="BZ112" s="950"/>
      <c r="CA112" s="950">
        <v>9629731</v>
      </c>
      <c r="CB112" s="950"/>
      <c r="CC112" s="950"/>
      <c r="CD112" s="950"/>
      <c r="CE112" s="950"/>
      <c r="CF112" s="944">
        <v>117.1</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699616</v>
      </c>
      <c r="AB113" s="964"/>
      <c r="AC113" s="964"/>
      <c r="AD113" s="964"/>
      <c r="AE113" s="965"/>
      <c r="AF113" s="966">
        <v>706260</v>
      </c>
      <c r="AG113" s="964"/>
      <c r="AH113" s="964"/>
      <c r="AI113" s="964"/>
      <c r="AJ113" s="965"/>
      <c r="AK113" s="966">
        <v>713038</v>
      </c>
      <c r="AL113" s="964"/>
      <c r="AM113" s="964"/>
      <c r="AN113" s="964"/>
      <c r="AO113" s="965"/>
      <c r="AP113" s="967">
        <v>8.6999999999999993</v>
      </c>
      <c r="AQ113" s="968"/>
      <c r="AR113" s="968"/>
      <c r="AS113" s="968"/>
      <c r="AT113" s="969"/>
      <c r="AU113" s="930"/>
      <c r="AV113" s="931"/>
      <c r="AW113" s="931"/>
      <c r="AX113" s="931"/>
      <c r="AY113" s="931"/>
      <c r="AZ113" s="979" t="s">
        <v>421</v>
      </c>
      <c r="BA113" s="980"/>
      <c r="BB113" s="980"/>
      <c r="BC113" s="980"/>
      <c r="BD113" s="980"/>
      <c r="BE113" s="980"/>
      <c r="BF113" s="980"/>
      <c r="BG113" s="980"/>
      <c r="BH113" s="980"/>
      <c r="BI113" s="980"/>
      <c r="BJ113" s="980"/>
      <c r="BK113" s="980"/>
      <c r="BL113" s="980"/>
      <c r="BM113" s="980"/>
      <c r="BN113" s="980"/>
      <c r="BO113" s="980"/>
      <c r="BP113" s="981"/>
      <c r="BQ113" s="949">
        <v>1110316</v>
      </c>
      <c r="BR113" s="950"/>
      <c r="BS113" s="950"/>
      <c r="BT113" s="950"/>
      <c r="BU113" s="950"/>
      <c r="BV113" s="950">
        <v>1656509</v>
      </c>
      <c r="BW113" s="950"/>
      <c r="BX113" s="950"/>
      <c r="BY113" s="950"/>
      <c r="BZ113" s="950"/>
      <c r="CA113" s="950">
        <v>2229610</v>
      </c>
      <c r="CB113" s="950"/>
      <c r="CC113" s="950"/>
      <c r="CD113" s="950"/>
      <c r="CE113" s="950"/>
      <c r="CF113" s="944">
        <v>27.1</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92777</v>
      </c>
      <c r="AB114" s="989"/>
      <c r="AC114" s="989"/>
      <c r="AD114" s="989"/>
      <c r="AE114" s="990"/>
      <c r="AF114" s="991">
        <v>105288</v>
      </c>
      <c r="AG114" s="989"/>
      <c r="AH114" s="989"/>
      <c r="AI114" s="989"/>
      <c r="AJ114" s="990"/>
      <c r="AK114" s="991">
        <v>107619</v>
      </c>
      <c r="AL114" s="989"/>
      <c r="AM114" s="989"/>
      <c r="AN114" s="989"/>
      <c r="AO114" s="990"/>
      <c r="AP114" s="992">
        <v>1.3</v>
      </c>
      <c r="AQ114" s="993"/>
      <c r="AR114" s="993"/>
      <c r="AS114" s="993"/>
      <c r="AT114" s="994"/>
      <c r="AU114" s="930"/>
      <c r="AV114" s="931"/>
      <c r="AW114" s="931"/>
      <c r="AX114" s="931"/>
      <c r="AY114" s="931"/>
      <c r="AZ114" s="979" t="s">
        <v>424</v>
      </c>
      <c r="BA114" s="980"/>
      <c r="BB114" s="980"/>
      <c r="BC114" s="980"/>
      <c r="BD114" s="980"/>
      <c r="BE114" s="980"/>
      <c r="BF114" s="980"/>
      <c r="BG114" s="980"/>
      <c r="BH114" s="980"/>
      <c r="BI114" s="980"/>
      <c r="BJ114" s="980"/>
      <c r="BK114" s="980"/>
      <c r="BL114" s="980"/>
      <c r="BM114" s="980"/>
      <c r="BN114" s="980"/>
      <c r="BO114" s="980"/>
      <c r="BP114" s="981"/>
      <c r="BQ114" s="949">
        <v>3079444</v>
      </c>
      <c r="BR114" s="950"/>
      <c r="BS114" s="950"/>
      <c r="BT114" s="950"/>
      <c r="BU114" s="950"/>
      <c r="BV114" s="950">
        <v>3124665</v>
      </c>
      <c r="BW114" s="950"/>
      <c r="BX114" s="950"/>
      <c r="BY114" s="950"/>
      <c r="BZ114" s="950"/>
      <c r="CA114" s="950">
        <v>3031039</v>
      </c>
      <c r="CB114" s="950"/>
      <c r="CC114" s="950"/>
      <c r="CD114" s="950"/>
      <c r="CE114" s="950"/>
      <c r="CF114" s="944">
        <v>36.799999999999997</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123432</v>
      </c>
      <c r="AB115" s="964"/>
      <c r="AC115" s="964"/>
      <c r="AD115" s="964"/>
      <c r="AE115" s="965"/>
      <c r="AF115" s="966">
        <v>121988</v>
      </c>
      <c r="AG115" s="964"/>
      <c r="AH115" s="964"/>
      <c r="AI115" s="964"/>
      <c r="AJ115" s="965"/>
      <c r="AK115" s="966">
        <v>97878</v>
      </c>
      <c r="AL115" s="964"/>
      <c r="AM115" s="964"/>
      <c r="AN115" s="964"/>
      <c r="AO115" s="965"/>
      <c r="AP115" s="967">
        <v>1.2</v>
      </c>
      <c r="AQ115" s="968"/>
      <c r="AR115" s="968"/>
      <c r="AS115" s="968"/>
      <c r="AT115" s="969"/>
      <c r="AU115" s="930"/>
      <c r="AV115" s="931"/>
      <c r="AW115" s="931"/>
      <c r="AX115" s="931"/>
      <c r="AY115" s="931"/>
      <c r="AZ115" s="979" t="s">
        <v>427</v>
      </c>
      <c r="BA115" s="980"/>
      <c r="BB115" s="980"/>
      <c r="BC115" s="980"/>
      <c r="BD115" s="980"/>
      <c r="BE115" s="980"/>
      <c r="BF115" s="980"/>
      <c r="BG115" s="980"/>
      <c r="BH115" s="980"/>
      <c r="BI115" s="980"/>
      <c r="BJ115" s="980"/>
      <c r="BK115" s="980"/>
      <c r="BL115" s="980"/>
      <c r="BM115" s="980"/>
      <c r="BN115" s="980"/>
      <c r="BO115" s="980"/>
      <c r="BP115" s="981"/>
      <c r="BQ115" s="949">
        <v>55</v>
      </c>
      <c r="BR115" s="950"/>
      <c r="BS115" s="950"/>
      <c r="BT115" s="950"/>
      <c r="BU115" s="950"/>
      <c r="BV115" s="950">
        <v>46</v>
      </c>
      <c r="BW115" s="950"/>
      <c r="BX115" s="950"/>
      <c r="BY115" s="950"/>
      <c r="BZ115" s="950"/>
      <c r="CA115" s="950">
        <v>37</v>
      </c>
      <c r="CB115" s="950"/>
      <c r="CC115" s="950"/>
      <c r="CD115" s="950"/>
      <c r="CE115" s="950"/>
      <c r="CF115" s="944">
        <v>0</v>
      </c>
      <c r="CG115" s="945"/>
      <c r="CH115" s="945"/>
      <c r="CI115" s="945"/>
      <c r="CJ115" s="945"/>
      <c r="CK115" s="975"/>
      <c r="CL115" s="976"/>
      <c r="CM115" s="979" t="s">
        <v>428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890908</v>
      </c>
      <c r="DH115" s="989"/>
      <c r="DI115" s="989"/>
      <c r="DJ115" s="989"/>
      <c r="DK115" s="990"/>
      <c r="DL115" s="991">
        <v>781992</v>
      </c>
      <c r="DM115" s="989"/>
      <c r="DN115" s="989"/>
      <c r="DO115" s="989"/>
      <c r="DP115" s="990"/>
      <c r="DQ115" s="991">
        <v>695806</v>
      </c>
      <c r="DR115" s="989"/>
      <c r="DS115" s="989"/>
      <c r="DT115" s="989"/>
      <c r="DU115" s="990"/>
      <c r="DV115" s="992">
        <v>8.5</v>
      </c>
      <c r="DW115" s="993"/>
      <c r="DX115" s="993"/>
      <c r="DY115" s="993"/>
      <c r="DZ115" s="994"/>
    </row>
    <row r="116" spans="1:130" s="199" customFormat="1" ht="26.25" customHeight="1">
      <c r="A116" s="986"/>
      <c r="B116" s="987"/>
      <c r="C116" s="995" t="s">
        <v>429</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1496</v>
      </c>
      <c r="AB116" s="989"/>
      <c r="AC116" s="989"/>
      <c r="AD116" s="989"/>
      <c r="AE116" s="990"/>
      <c r="AF116" s="991">
        <v>1252</v>
      </c>
      <c r="AG116" s="989"/>
      <c r="AH116" s="989"/>
      <c r="AI116" s="989"/>
      <c r="AJ116" s="990"/>
      <c r="AK116" s="991">
        <v>345</v>
      </c>
      <c r="AL116" s="989"/>
      <c r="AM116" s="989"/>
      <c r="AN116" s="989"/>
      <c r="AO116" s="990"/>
      <c r="AP116" s="992">
        <v>0</v>
      </c>
      <c r="AQ116" s="993"/>
      <c r="AR116" s="993"/>
      <c r="AS116" s="993"/>
      <c r="AT116" s="994"/>
      <c r="AU116" s="930"/>
      <c r="AV116" s="931"/>
      <c r="AW116" s="931"/>
      <c r="AX116" s="931"/>
      <c r="AY116" s="931"/>
      <c r="AZ116" s="997" t="s">
        <v>430</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432</v>
      </c>
      <c r="Z117" s="916"/>
      <c r="AA117" s="1006">
        <v>3168870</v>
      </c>
      <c r="AB117" s="1007"/>
      <c r="AC117" s="1007"/>
      <c r="AD117" s="1007"/>
      <c r="AE117" s="1008"/>
      <c r="AF117" s="1009">
        <v>3054910</v>
      </c>
      <c r="AG117" s="1007"/>
      <c r="AH117" s="1007"/>
      <c r="AI117" s="1007"/>
      <c r="AJ117" s="1008"/>
      <c r="AK117" s="1009">
        <v>3084586</v>
      </c>
      <c r="AL117" s="1007"/>
      <c r="AM117" s="1007"/>
      <c r="AN117" s="1007"/>
      <c r="AO117" s="1008"/>
      <c r="AP117" s="1010"/>
      <c r="AQ117" s="1011"/>
      <c r="AR117" s="1011"/>
      <c r="AS117" s="1011"/>
      <c r="AT117" s="1012"/>
      <c r="AU117" s="930"/>
      <c r="AV117" s="931"/>
      <c r="AW117" s="931"/>
      <c r="AX117" s="931"/>
      <c r="AY117" s="931"/>
      <c r="AZ117" s="997" t="s">
        <v>433</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408</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406</v>
      </c>
      <c r="AB118" s="915"/>
      <c r="AC118" s="915"/>
      <c r="AD118" s="915"/>
      <c r="AE118" s="916"/>
      <c r="AF118" s="914" t="s">
        <v>287</v>
      </c>
      <c r="AG118" s="915"/>
      <c r="AH118" s="915"/>
      <c r="AI118" s="915"/>
      <c r="AJ118" s="916"/>
      <c r="AK118" s="914" t="s">
        <v>286</v>
      </c>
      <c r="AL118" s="915"/>
      <c r="AM118" s="915"/>
      <c r="AN118" s="915"/>
      <c r="AO118" s="916"/>
      <c r="AP118" s="1001" t="s">
        <v>407</v>
      </c>
      <c r="AQ118" s="1002"/>
      <c r="AR118" s="1002"/>
      <c r="AS118" s="1002"/>
      <c r="AT118" s="1003"/>
      <c r="AU118" s="930"/>
      <c r="AV118" s="931"/>
      <c r="AW118" s="931"/>
      <c r="AX118" s="931"/>
      <c r="AY118" s="931"/>
      <c r="AZ118" s="1004" t="s">
        <v>435</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437</v>
      </c>
      <c r="BP119" s="1036"/>
      <c r="BQ119" s="1027">
        <v>40112756</v>
      </c>
      <c r="BR119" s="1028"/>
      <c r="BS119" s="1028"/>
      <c r="BT119" s="1028"/>
      <c r="BU119" s="1028"/>
      <c r="BV119" s="1028">
        <v>40392007</v>
      </c>
      <c r="BW119" s="1028"/>
      <c r="BX119" s="1028"/>
      <c r="BY119" s="1028"/>
      <c r="BZ119" s="1028"/>
      <c r="CA119" s="1028">
        <v>40149152</v>
      </c>
      <c r="CB119" s="1028"/>
      <c r="CC119" s="1028"/>
      <c r="CD119" s="1028"/>
      <c r="CE119" s="1028"/>
      <c r="CF119" s="1029"/>
      <c r="CG119" s="1030"/>
      <c r="CH119" s="1030"/>
      <c r="CI119" s="1030"/>
      <c r="CJ119" s="1031"/>
      <c r="CK119" s="977"/>
      <c r="CL119" s="978"/>
      <c r="CM119" s="1032" t="s">
        <v>438</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73555</v>
      </c>
      <c r="DH119" s="1014"/>
      <c r="DI119" s="1014"/>
      <c r="DJ119" s="1014"/>
      <c r="DK119" s="1015"/>
      <c r="DL119" s="1013">
        <v>69409</v>
      </c>
      <c r="DM119" s="1014"/>
      <c r="DN119" s="1014"/>
      <c r="DO119" s="1014"/>
      <c r="DP119" s="1015"/>
      <c r="DQ119" s="1013">
        <v>65263</v>
      </c>
      <c r="DR119" s="1014"/>
      <c r="DS119" s="1014"/>
      <c r="DT119" s="1014"/>
      <c r="DU119" s="1015"/>
      <c r="DV119" s="1016">
        <v>0.8</v>
      </c>
      <c r="DW119" s="1017"/>
      <c r="DX119" s="1017"/>
      <c r="DY119" s="1017"/>
      <c r="DZ119" s="1018"/>
    </row>
    <row r="120" spans="1:130" s="199" customFormat="1" ht="26.25" customHeight="1">
      <c r="A120" s="1089"/>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439</v>
      </c>
      <c r="AV120" s="1020"/>
      <c r="AW120" s="1020"/>
      <c r="AX120" s="1020"/>
      <c r="AY120" s="1021"/>
      <c r="AZ120" s="970" t="s">
        <v>440</v>
      </c>
      <c r="BA120" s="919"/>
      <c r="BB120" s="919"/>
      <c r="BC120" s="919"/>
      <c r="BD120" s="919"/>
      <c r="BE120" s="919"/>
      <c r="BF120" s="919"/>
      <c r="BG120" s="919"/>
      <c r="BH120" s="919"/>
      <c r="BI120" s="919"/>
      <c r="BJ120" s="919"/>
      <c r="BK120" s="919"/>
      <c r="BL120" s="919"/>
      <c r="BM120" s="919"/>
      <c r="BN120" s="919"/>
      <c r="BO120" s="919"/>
      <c r="BP120" s="920"/>
      <c r="BQ120" s="956">
        <v>2800861</v>
      </c>
      <c r="BR120" s="957"/>
      <c r="BS120" s="957"/>
      <c r="BT120" s="957"/>
      <c r="BU120" s="957"/>
      <c r="BV120" s="957">
        <v>3141444</v>
      </c>
      <c r="BW120" s="957"/>
      <c r="BX120" s="957"/>
      <c r="BY120" s="957"/>
      <c r="BZ120" s="957"/>
      <c r="CA120" s="957">
        <v>3320291</v>
      </c>
      <c r="CB120" s="957"/>
      <c r="CC120" s="957"/>
      <c r="CD120" s="957"/>
      <c r="CE120" s="957"/>
      <c r="CF120" s="971">
        <v>40.4</v>
      </c>
      <c r="CG120" s="972"/>
      <c r="CH120" s="972"/>
      <c r="CI120" s="972"/>
      <c r="CJ120" s="972"/>
      <c r="CK120" s="1037" t="s">
        <v>441</v>
      </c>
      <c r="CL120" s="1038"/>
      <c r="CM120" s="1038"/>
      <c r="CN120" s="1038"/>
      <c r="CO120" s="1039"/>
      <c r="CP120" s="1045" t="s">
        <v>389</v>
      </c>
      <c r="CQ120" s="1046"/>
      <c r="CR120" s="1046"/>
      <c r="CS120" s="1046"/>
      <c r="CT120" s="1046"/>
      <c r="CU120" s="1046"/>
      <c r="CV120" s="1046"/>
      <c r="CW120" s="1046"/>
      <c r="CX120" s="1046"/>
      <c r="CY120" s="1046"/>
      <c r="CZ120" s="1046"/>
      <c r="DA120" s="1046"/>
      <c r="DB120" s="1046"/>
      <c r="DC120" s="1046"/>
      <c r="DD120" s="1046"/>
      <c r="DE120" s="1046"/>
      <c r="DF120" s="1047"/>
      <c r="DG120" s="956">
        <v>8539733</v>
      </c>
      <c r="DH120" s="957"/>
      <c r="DI120" s="957"/>
      <c r="DJ120" s="957"/>
      <c r="DK120" s="957"/>
      <c r="DL120" s="957">
        <v>8187067</v>
      </c>
      <c r="DM120" s="957"/>
      <c r="DN120" s="957"/>
      <c r="DO120" s="957"/>
      <c r="DP120" s="957"/>
      <c r="DQ120" s="957">
        <v>7717014</v>
      </c>
      <c r="DR120" s="957"/>
      <c r="DS120" s="957"/>
      <c r="DT120" s="957"/>
      <c r="DU120" s="957"/>
      <c r="DV120" s="958">
        <v>93.8</v>
      </c>
      <c r="DW120" s="958"/>
      <c r="DX120" s="958"/>
      <c r="DY120" s="958"/>
      <c r="DZ120" s="959"/>
    </row>
    <row r="121" spans="1:130" s="199" customFormat="1" ht="26.25" customHeight="1">
      <c r="A121" s="1089"/>
      <c r="B121" s="976"/>
      <c r="C121" s="997" t="s">
        <v>442</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443</v>
      </c>
      <c r="BA121" s="980"/>
      <c r="BB121" s="980"/>
      <c r="BC121" s="980"/>
      <c r="BD121" s="980"/>
      <c r="BE121" s="980"/>
      <c r="BF121" s="980"/>
      <c r="BG121" s="980"/>
      <c r="BH121" s="980"/>
      <c r="BI121" s="980"/>
      <c r="BJ121" s="980"/>
      <c r="BK121" s="980"/>
      <c r="BL121" s="980"/>
      <c r="BM121" s="980"/>
      <c r="BN121" s="980"/>
      <c r="BO121" s="980"/>
      <c r="BP121" s="981"/>
      <c r="BQ121" s="949">
        <v>2209330</v>
      </c>
      <c r="BR121" s="950"/>
      <c r="BS121" s="950"/>
      <c r="BT121" s="950"/>
      <c r="BU121" s="950"/>
      <c r="BV121" s="950">
        <v>2075077</v>
      </c>
      <c r="BW121" s="950"/>
      <c r="BX121" s="950"/>
      <c r="BY121" s="950"/>
      <c r="BZ121" s="950"/>
      <c r="CA121" s="950">
        <v>1358001</v>
      </c>
      <c r="CB121" s="950"/>
      <c r="CC121" s="950"/>
      <c r="CD121" s="950"/>
      <c r="CE121" s="950"/>
      <c r="CF121" s="944">
        <v>16.5</v>
      </c>
      <c r="CG121" s="945"/>
      <c r="CH121" s="945"/>
      <c r="CI121" s="945"/>
      <c r="CJ121" s="945"/>
      <c r="CK121" s="1040"/>
      <c r="CL121" s="1041"/>
      <c r="CM121" s="1041"/>
      <c r="CN121" s="1041"/>
      <c r="CO121" s="1042"/>
      <c r="CP121" s="1050" t="s">
        <v>391</v>
      </c>
      <c r="CQ121" s="1051"/>
      <c r="CR121" s="1051"/>
      <c r="CS121" s="1051"/>
      <c r="CT121" s="1051"/>
      <c r="CU121" s="1051"/>
      <c r="CV121" s="1051"/>
      <c r="CW121" s="1051"/>
      <c r="CX121" s="1051"/>
      <c r="CY121" s="1051"/>
      <c r="CZ121" s="1051"/>
      <c r="DA121" s="1051"/>
      <c r="DB121" s="1051"/>
      <c r="DC121" s="1051"/>
      <c r="DD121" s="1051"/>
      <c r="DE121" s="1051"/>
      <c r="DF121" s="1052"/>
      <c r="DG121" s="949">
        <v>1684229</v>
      </c>
      <c r="DH121" s="950"/>
      <c r="DI121" s="950"/>
      <c r="DJ121" s="950"/>
      <c r="DK121" s="950"/>
      <c r="DL121" s="950">
        <v>1736206</v>
      </c>
      <c r="DM121" s="950"/>
      <c r="DN121" s="950"/>
      <c r="DO121" s="950"/>
      <c r="DP121" s="950"/>
      <c r="DQ121" s="950">
        <v>1826152</v>
      </c>
      <c r="DR121" s="950"/>
      <c r="DS121" s="950"/>
      <c r="DT121" s="950"/>
      <c r="DU121" s="950"/>
      <c r="DV121" s="951">
        <v>22.2</v>
      </c>
      <c r="DW121" s="951"/>
      <c r="DX121" s="951"/>
      <c r="DY121" s="951"/>
      <c r="DZ121" s="952"/>
    </row>
    <row r="122" spans="1:130" s="199" customFormat="1" ht="26.25" customHeight="1">
      <c r="A122" s="1089"/>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444</v>
      </c>
      <c r="BA122" s="995"/>
      <c r="BB122" s="995"/>
      <c r="BC122" s="995"/>
      <c r="BD122" s="995"/>
      <c r="BE122" s="995"/>
      <c r="BF122" s="995"/>
      <c r="BG122" s="995"/>
      <c r="BH122" s="995"/>
      <c r="BI122" s="995"/>
      <c r="BJ122" s="995"/>
      <c r="BK122" s="995"/>
      <c r="BL122" s="995"/>
      <c r="BM122" s="995"/>
      <c r="BN122" s="995"/>
      <c r="BO122" s="995"/>
      <c r="BP122" s="996"/>
      <c r="BQ122" s="1027">
        <v>24123240</v>
      </c>
      <c r="BR122" s="1028"/>
      <c r="BS122" s="1028"/>
      <c r="BT122" s="1028"/>
      <c r="BU122" s="1028"/>
      <c r="BV122" s="1028">
        <v>24330011</v>
      </c>
      <c r="BW122" s="1028"/>
      <c r="BX122" s="1028"/>
      <c r="BY122" s="1028"/>
      <c r="BZ122" s="1028"/>
      <c r="CA122" s="1028">
        <v>24389445</v>
      </c>
      <c r="CB122" s="1028"/>
      <c r="CC122" s="1028"/>
      <c r="CD122" s="1028"/>
      <c r="CE122" s="1028"/>
      <c r="CF122" s="1048">
        <v>296.5</v>
      </c>
      <c r="CG122" s="1049"/>
      <c r="CH122" s="1049"/>
      <c r="CI122" s="1049"/>
      <c r="CJ122" s="1049"/>
      <c r="CK122" s="1040"/>
      <c r="CL122" s="1041"/>
      <c r="CM122" s="1041"/>
      <c r="CN122" s="1041"/>
      <c r="CO122" s="1042"/>
      <c r="CP122" s="1050" t="s">
        <v>388</v>
      </c>
      <c r="CQ122" s="1051"/>
      <c r="CR122" s="1051"/>
      <c r="CS122" s="1051"/>
      <c r="CT122" s="1051"/>
      <c r="CU122" s="1051"/>
      <c r="CV122" s="1051"/>
      <c r="CW122" s="1051"/>
      <c r="CX122" s="1051"/>
      <c r="CY122" s="1051"/>
      <c r="CZ122" s="1051"/>
      <c r="DA122" s="1051"/>
      <c r="DB122" s="1051"/>
      <c r="DC122" s="1051"/>
      <c r="DD122" s="1051"/>
      <c r="DE122" s="1051"/>
      <c r="DF122" s="1052"/>
      <c r="DG122" s="949">
        <v>101041</v>
      </c>
      <c r="DH122" s="950"/>
      <c r="DI122" s="950"/>
      <c r="DJ122" s="950"/>
      <c r="DK122" s="950"/>
      <c r="DL122" s="950">
        <v>90497</v>
      </c>
      <c r="DM122" s="950"/>
      <c r="DN122" s="950"/>
      <c r="DO122" s="950"/>
      <c r="DP122" s="950"/>
      <c r="DQ122" s="950">
        <v>79872</v>
      </c>
      <c r="DR122" s="950"/>
      <c r="DS122" s="950"/>
      <c r="DT122" s="950"/>
      <c r="DU122" s="950"/>
      <c r="DV122" s="951">
        <v>1</v>
      </c>
      <c r="DW122" s="951"/>
      <c r="DX122" s="951"/>
      <c r="DY122" s="951"/>
      <c r="DZ122" s="952"/>
    </row>
    <row r="123" spans="1:130" s="199" customFormat="1" ht="26.25" customHeight="1">
      <c r="A123" s="1089"/>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445</v>
      </c>
      <c r="BP123" s="1036"/>
      <c r="BQ123" s="1095">
        <v>29133431</v>
      </c>
      <c r="BR123" s="1096"/>
      <c r="BS123" s="1096"/>
      <c r="BT123" s="1096"/>
      <c r="BU123" s="1096"/>
      <c r="BV123" s="1096">
        <v>29546532</v>
      </c>
      <c r="BW123" s="1096"/>
      <c r="BX123" s="1096"/>
      <c r="BY123" s="1096"/>
      <c r="BZ123" s="1096"/>
      <c r="CA123" s="1096">
        <v>29067737</v>
      </c>
      <c r="CB123" s="1096"/>
      <c r="CC123" s="1096"/>
      <c r="CD123" s="1096"/>
      <c r="CE123" s="1096"/>
      <c r="CF123" s="1029"/>
      <c r="CG123" s="1030"/>
      <c r="CH123" s="1030"/>
      <c r="CI123" s="1030"/>
      <c r="CJ123" s="1031"/>
      <c r="CK123" s="1040"/>
      <c r="CL123" s="1041"/>
      <c r="CM123" s="1041"/>
      <c r="CN123" s="1041"/>
      <c r="CO123" s="1042"/>
      <c r="CP123" s="1050" t="s">
        <v>385</v>
      </c>
      <c r="CQ123" s="1051"/>
      <c r="CR123" s="1051"/>
      <c r="CS123" s="1051"/>
      <c r="CT123" s="1051"/>
      <c r="CU123" s="1051"/>
      <c r="CV123" s="1051"/>
      <c r="CW123" s="1051"/>
      <c r="CX123" s="1051"/>
      <c r="CY123" s="1051"/>
      <c r="CZ123" s="1051"/>
      <c r="DA123" s="1051"/>
      <c r="DB123" s="1051"/>
      <c r="DC123" s="1051"/>
      <c r="DD123" s="1051"/>
      <c r="DE123" s="1051"/>
      <c r="DF123" s="1052"/>
      <c r="DG123" s="988">
        <v>5780</v>
      </c>
      <c r="DH123" s="989"/>
      <c r="DI123" s="989"/>
      <c r="DJ123" s="989"/>
      <c r="DK123" s="990"/>
      <c r="DL123" s="991">
        <v>5556</v>
      </c>
      <c r="DM123" s="989"/>
      <c r="DN123" s="989"/>
      <c r="DO123" s="989"/>
      <c r="DP123" s="990"/>
      <c r="DQ123" s="991">
        <v>5227</v>
      </c>
      <c r="DR123" s="989"/>
      <c r="DS123" s="989"/>
      <c r="DT123" s="989"/>
      <c r="DU123" s="990"/>
      <c r="DV123" s="992">
        <v>0.1</v>
      </c>
      <c r="DW123" s="993"/>
      <c r="DX123" s="993"/>
      <c r="DY123" s="993"/>
      <c r="DZ123" s="994"/>
    </row>
    <row r="124" spans="1:130" s="199" customFormat="1" ht="26.25" customHeight="1" thickBot="1">
      <c r="A124" s="1089"/>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446</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132.4</v>
      </c>
      <c r="BR124" s="1058"/>
      <c r="BS124" s="1058"/>
      <c r="BT124" s="1058"/>
      <c r="BU124" s="1058"/>
      <c r="BV124" s="1058">
        <v>129</v>
      </c>
      <c r="BW124" s="1058"/>
      <c r="BX124" s="1058"/>
      <c r="BY124" s="1058"/>
      <c r="BZ124" s="1058"/>
      <c r="CA124" s="1058">
        <v>134.69999999999999</v>
      </c>
      <c r="CB124" s="1058"/>
      <c r="CC124" s="1058"/>
      <c r="CD124" s="1058"/>
      <c r="CE124" s="1058"/>
      <c r="CF124" s="1059"/>
      <c r="CG124" s="1060"/>
      <c r="CH124" s="1060"/>
      <c r="CI124" s="1060"/>
      <c r="CJ124" s="1061"/>
      <c r="CK124" s="1043"/>
      <c r="CL124" s="1043"/>
      <c r="CM124" s="1043"/>
      <c r="CN124" s="1043"/>
      <c r="CO124" s="1044"/>
      <c r="CP124" s="1050" t="s">
        <v>447</v>
      </c>
      <c r="CQ124" s="1051"/>
      <c r="CR124" s="1051"/>
      <c r="CS124" s="1051"/>
      <c r="CT124" s="1051"/>
      <c r="CU124" s="1051"/>
      <c r="CV124" s="1051"/>
      <c r="CW124" s="1051"/>
      <c r="CX124" s="1051"/>
      <c r="CY124" s="1051"/>
      <c r="CZ124" s="1051"/>
      <c r="DA124" s="1051"/>
      <c r="DB124" s="1051"/>
      <c r="DC124" s="1051"/>
      <c r="DD124" s="1051"/>
      <c r="DE124" s="1051"/>
      <c r="DF124" s="1052"/>
      <c r="DG124" s="1035">
        <v>2956</v>
      </c>
      <c r="DH124" s="1014"/>
      <c r="DI124" s="1014"/>
      <c r="DJ124" s="1014"/>
      <c r="DK124" s="1015"/>
      <c r="DL124" s="1013">
        <v>1835</v>
      </c>
      <c r="DM124" s="1014"/>
      <c r="DN124" s="1014"/>
      <c r="DO124" s="1014"/>
      <c r="DP124" s="1015"/>
      <c r="DQ124" s="1013">
        <v>1466</v>
      </c>
      <c r="DR124" s="1014"/>
      <c r="DS124" s="1014"/>
      <c r="DT124" s="1014"/>
      <c r="DU124" s="1015"/>
      <c r="DV124" s="1016">
        <v>0</v>
      </c>
      <c r="DW124" s="1017"/>
      <c r="DX124" s="1017"/>
      <c r="DY124" s="1017"/>
      <c r="DZ124" s="1018"/>
    </row>
    <row r="125" spans="1:130" s="199" customFormat="1" ht="26.25" customHeight="1">
      <c r="A125" s="1089"/>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448</v>
      </c>
      <c r="CL125" s="1038"/>
      <c r="CM125" s="1038"/>
      <c r="CN125" s="1038"/>
      <c r="CO125" s="1039"/>
      <c r="CP125" s="970" t="s">
        <v>449</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123432</v>
      </c>
      <c r="AB126" s="989"/>
      <c r="AC126" s="989"/>
      <c r="AD126" s="989"/>
      <c r="AE126" s="990"/>
      <c r="AF126" s="991">
        <v>121988</v>
      </c>
      <c r="AG126" s="989"/>
      <c r="AH126" s="989"/>
      <c r="AI126" s="989"/>
      <c r="AJ126" s="990"/>
      <c r="AK126" s="991">
        <v>97878</v>
      </c>
      <c r="AL126" s="989"/>
      <c r="AM126" s="989"/>
      <c r="AN126" s="989"/>
      <c r="AO126" s="990"/>
      <c r="AP126" s="992">
        <v>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450</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451</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452</v>
      </c>
      <c r="AY127" s="1063"/>
      <c r="AZ127" s="1063"/>
      <c r="BA127" s="1063"/>
      <c r="BB127" s="1063"/>
      <c r="BC127" s="1063"/>
      <c r="BD127" s="1063"/>
      <c r="BE127" s="1064"/>
      <c r="BF127" s="1065" t="s">
        <v>453</v>
      </c>
      <c r="BG127" s="1063"/>
      <c r="BH127" s="1063"/>
      <c r="BI127" s="1063"/>
      <c r="BJ127" s="1063"/>
      <c r="BK127" s="1063"/>
      <c r="BL127" s="1064"/>
      <c r="BM127" s="1065" t="s">
        <v>454</v>
      </c>
      <c r="BN127" s="1063"/>
      <c r="BO127" s="1063"/>
      <c r="BP127" s="1063"/>
      <c r="BQ127" s="1063"/>
      <c r="BR127" s="1063"/>
      <c r="BS127" s="1064"/>
      <c r="BT127" s="1065" t="s">
        <v>455</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456</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457</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458</v>
      </c>
      <c r="X128" s="1075"/>
      <c r="Y128" s="1075"/>
      <c r="Z128" s="1076"/>
      <c r="AA128" s="1077">
        <v>166271</v>
      </c>
      <c r="AB128" s="1078"/>
      <c r="AC128" s="1078"/>
      <c r="AD128" s="1078"/>
      <c r="AE128" s="1079"/>
      <c r="AF128" s="1080">
        <v>158348</v>
      </c>
      <c r="AG128" s="1078"/>
      <c r="AH128" s="1078"/>
      <c r="AI128" s="1078"/>
      <c r="AJ128" s="1079"/>
      <c r="AK128" s="1080">
        <v>38767</v>
      </c>
      <c r="AL128" s="1078"/>
      <c r="AM128" s="1078"/>
      <c r="AN128" s="1078"/>
      <c r="AO128" s="1079"/>
      <c r="AP128" s="1081"/>
      <c r="AQ128" s="1082"/>
      <c r="AR128" s="1082"/>
      <c r="AS128" s="1082"/>
      <c r="AT128" s="1083"/>
      <c r="AU128" s="235"/>
      <c r="AV128" s="235"/>
      <c r="AW128" s="235"/>
      <c r="AX128" s="918" t="s">
        <v>459</v>
      </c>
      <c r="AY128" s="919"/>
      <c r="AZ128" s="919"/>
      <c r="BA128" s="919"/>
      <c r="BB128" s="919"/>
      <c r="BC128" s="919"/>
      <c r="BD128" s="919"/>
      <c r="BE128" s="920"/>
      <c r="BF128" s="1084" t="s">
        <v>112</v>
      </c>
      <c r="BG128" s="1085"/>
      <c r="BH128" s="1085"/>
      <c r="BI128" s="1085"/>
      <c r="BJ128" s="1085"/>
      <c r="BK128" s="1085"/>
      <c r="BL128" s="1086"/>
      <c r="BM128" s="1084">
        <v>13.31</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460</v>
      </c>
      <c r="CQ128" s="1067"/>
      <c r="CR128" s="1067"/>
      <c r="CS128" s="1067"/>
      <c r="CT128" s="1067"/>
      <c r="CU128" s="1067"/>
      <c r="CV128" s="1067"/>
      <c r="CW128" s="1067"/>
      <c r="CX128" s="1067"/>
      <c r="CY128" s="1067"/>
      <c r="CZ128" s="1067"/>
      <c r="DA128" s="1067"/>
      <c r="DB128" s="1067"/>
      <c r="DC128" s="1067"/>
      <c r="DD128" s="1067"/>
      <c r="DE128" s="1067"/>
      <c r="DF128" s="1068"/>
      <c r="DG128" s="1069">
        <v>55</v>
      </c>
      <c r="DH128" s="1070"/>
      <c r="DI128" s="1070"/>
      <c r="DJ128" s="1070"/>
      <c r="DK128" s="1070"/>
      <c r="DL128" s="1070">
        <v>46</v>
      </c>
      <c r="DM128" s="1070"/>
      <c r="DN128" s="1070"/>
      <c r="DO128" s="1070"/>
      <c r="DP128" s="1070"/>
      <c r="DQ128" s="1070">
        <v>37</v>
      </c>
      <c r="DR128" s="1070"/>
      <c r="DS128" s="1070"/>
      <c r="DT128" s="1070"/>
      <c r="DU128" s="1070"/>
      <c r="DV128" s="1071">
        <v>0</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461</v>
      </c>
      <c r="X129" s="1104"/>
      <c r="Y129" s="1104"/>
      <c r="Z129" s="1105"/>
      <c r="AA129" s="988">
        <v>10213136</v>
      </c>
      <c r="AB129" s="989"/>
      <c r="AC129" s="989"/>
      <c r="AD129" s="989"/>
      <c r="AE129" s="990"/>
      <c r="AF129" s="991">
        <v>10312333</v>
      </c>
      <c r="AG129" s="989"/>
      <c r="AH129" s="989"/>
      <c r="AI129" s="989"/>
      <c r="AJ129" s="990"/>
      <c r="AK129" s="991">
        <v>10170562</v>
      </c>
      <c r="AL129" s="989"/>
      <c r="AM129" s="989"/>
      <c r="AN129" s="989"/>
      <c r="AO129" s="990"/>
      <c r="AP129" s="1106"/>
      <c r="AQ129" s="1107"/>
      <c r="AR129" s="1107"/>
      <c r="AS129" s="1107"/>
      <c r="AT129" s="1108"/>
      <c r="AU129" s="237"/>
      <c r="AV129" s="237"/>
      <c r="AW129" s="237"/>
      <c r="AX129" s="1097" t="s">
        <v>462</v>
      </c>
      <c r="AY129" s="980"/>
      <c r="AZ129" s="980"/>
      <c r="BA129" s="980"/>
      <c r="BB129" s="980"/>
      <c r="BC129" s="980"/>
      <c r="BD129" s="980"/>
      <c r="BE129" s="981"/>
      <c r="BF129" s="1098" t="s">
        <v>112</v>
      </c>
      <c r="BG129" s="1099"/>
      <c r="BH129" s="1099"/>
      <c r="BI129" s="1099"/>
      <c r="BJ129" s="1099"/>
      <c r="BK129" s="1099"/>
      <c r="BL129" s="1100"/>
      <c r="BM129" s="1098">
        <v>18.309999999999999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464</v>
      </c>
      <c r="X130" s="1104"/>
      <c r="Y130" s="1104"/>
      <c r="Z130" s="1105"/>
      <c r="AA130" s="988">
        <v>1924314</v>
      </c>
      <c r="AB130" s="989"/>
      <c r="AC130" s="989"/>
      <c r="AD130" s="989"/>
      <c r="AE130" s="990"/>
      <c r="AF130" s="991">
        <v>1905200</v>
      </c>
      <c r="AG130" s="989"/>
      <c r="AH130" s="989"/>
      <c r="AI130" s="989"/>
      <c r="AJ130" s="990"/>
      <c r="AK130" s="991">
        <v>1944415</v>
      </c>
      <c r="AL130" s="989"/>
      <c r="AM130" s="989"/>
      <c r="AN130" s="989"/>
      <c r="AO130" s="990"/>
      <c r="AP130" s="1106"/>
      <c r="AQ130" s="1107"/>
      <c r="AR130" s="1107"/>
      <c r="AS130" s="1107"/>
      <c r="AT130" s="1108"/>
      <c r="AU130" s="237"/>
      <c r="AV130" s="237"/>
      <c r="AW130" s="237"/>
      <c r="AX130" s="1097" t="s">
        <v>465</v>
      </c>
      <c r="AY130" s="980"/>
      <c r="AZ130" s="980"/>
      <c r="BA130" s="980"/>
      <c r="BB130" s="980"/>
      <c r="BC130" s="980"/>
      <c r="BD130" s="980"/>
      <c r="BE130" s="981"/>
      <c r="BF130" s="1134">
        <v>12.7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466</v>
      </c>
      <c r="X131" s="1142"/>
      <c r="Y131" s="1142"/>
      <c r="Z131" s="1143"/>
      <c r="AA131" s="1035">
        <v>8288822</v>
      </c>
      <c r="AB131" s="1014"/>
      <c r="AC131" s="1014"/>
      <c r="AD131" s="1014"/>
      <c r="AE131" s="1015"/>
      <c r="AF131" s="1013">
        <v>8407133</v>
      </c>
      <c r="AG131" s="1014"/>
      <c r="AH131" s="1014"/>
      <c r="AI131" s="1014"/>
      <c r="AJ131" s="1015"/>
      <c r="AK131" s="1013">
        <v>8226147</v>
      </c>
      <c r="AL131" s="1014"/>
      <c r="AM131" s="1014"/>
      <c r="AN131" s="1014"/>
      <c r="AO131" s="1015"/>
      <c r="AP131" s="1144"/>
      <c r="AQ131" s="1145"/>
      <c r="AR131" s="1145"/>
      <c r="AS131" s="1145"/>
      <c r="AT131" s="1146"/>
      <c r="AU131" s="237"/>
      <c r="AV131" s="237"/>
      <c r="AW131" s="237"/>
      <c r="AX131" s="1116" t="s">
        <v>467</v>
      </c>
      <c r="AY131" s="1067"/>
      <c r="AZ131" s="1067"/>
      <c r="BA131" s="1067"/>
      <c r="BB131" s="1067"/>
      <c r="BC131" s="1067"/>
      <c r="BD131" s="1067"/>
      <c r="BE131" s="1068"/>
      <c r="BF131" s="1117">
        <v>134.69999999999999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468</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469</v>
      </c>
      <c r="W132" s="1127"/>
      <c r="X132" s="1127"/>
      <c r="Y132" s="1127"/>
      <c r="Z132" s="1128"/>
      <c r="AA132" s="1129">
        <v>13.008902279999999</v>
      </c>
      <c r="AB132" s="1130"/>
      <c r="AC132" s="1130"/>
      <c r="AD132" s="1130"/>
      <c r="AE132" s="1131"/>
      <c r="AF132" s="1132">
        <v>11.791915270000001</v>
      </c>
      <c r="AG132" s="1130"/>
      <c r="AH132" s="1130"/>
      <c r="AI132" s="1130"/>
      <c r="AJ132" s="1131"/>
      <c r="AK132" s="1132">
        <v>13.38906295</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470</v>
      </c>
      <c r="W133" s="1110"/>
      <c r="X133" s="1110"/>
      <c r="Y133" s="1110"/>
      <c r="Z133" s="1111"/>
      <c r="AA133" s="1112">
        <v>13.5</v>
      </c>
      <c r="AB133" s="1113"/>
      <c r="AC133" s="1113"/>
      <c r="AD133" s="1113"/>
      <c r="AE133" s="1114"/>
      <c r="AF133" s="1112">
        <v>12.8</v>
      </c>
      <c r="AG133" s="1113"/>
      <c r="AH133" s="1113"/>
      <c r="AI133" s="1113"/>
      <c r="AJ133" s="1114"/>
      <c r="AK133" s="1112">
        <v>12.7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9" scale="26" orientation="portrait"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5"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50" t="s">
        <v>473</v>
      </c>
      <c r="L7" s="256"/>
      <c r="M7" s="257" t="s">
        <v>474</v>
      </c>
      <c r="N7" s="258"/>
    </row>
    <row r="8" spans="1:16">
      <c r="A8" s="250"/>
      <c r="B8" s="246"/>
      <c r="C8" s="246"/>
      <c r="D8" s="246"/>
      <c r="E8" s="246"/>
      <c r="F8" s="246"/>
      <c r="G8" s="259"/>
      <c r="H8" s="260"/>
      <c r="I8" s="260"/>
      <c r="J8" s="261"/>
      <c r="K8" s="1151"/>
      <c r="L8" s="262" t="s">
        <v>475</v>
      </c>
      <c r="M8" s="263" t="s">
        <v>476</v>
      </c>
      <c r="N8" s="264" t="s">
        <v>477</v>
      </c>
    </row>
    <row r="9" spans="1:16">
      <c r="A9" s="250"/>
      <c r="B9" s="246"/>
      <c r="C9" s="246"/>
      <c r="D9" s="246"/>
      <c r="E9" s="246"/>
      <c r="F9" s="246"/>
      <c r="G9" s="1152" t="s">
        <v>478</v>
      </c>
      <c r="H9" s="1153"/>
      <c r="I9" s="1153"/>
      <c r="J9" s="1154"/>
      <c r="K9" s="265">
        <v>2373044</v>
      </c>
      <c r="L9" s="266">
        <v>72160</v>
      </c>
      <c r="M9" s="267">
        <v>88814</v>
      </c>
      <c r="N9" s="268">
        <v>-18.8</v>
      </c>
    </row>
    <row r="10" spans="1:16">
      <c r="A10" s="250"/>
      <c r="B10" s="246"/>
      <c r="C10" s="246"/>
      <c r="D10" s="246"/>
      <c r="E10" s="246"/>
      <c r="F10" s="246"/>
      <c r="G10" s="1152" t="s">
        <v>479</v>
      </c>
      <c r="H10" s="1153"/>
      <c r="I10" s="1153"/>
      <c r="J10" s="1154"/>
      <c r="K10" s="269">
        <v>352126</v>
      </c>
      <c r="L10" s="270">
        <v>10707</v>
      </c>
      <c r="M10" s="271">
        <v>7348</v>
      </c>
      <c r="N10" s="272">
        <v>45.7</v>
      </c>
    </row>
    <row r="11" spans="1:16" ht="13.5" customHeight="1">
      <c r="A11" s="250"/>
      <c r="B11" s="246"/>
      <c r="C11" s="246"/>
      <c r="D11" s="246"/>
      <c r="E11" s="246"/>
      <c r="F11" s="246"/>
      <c r="G11" s="1152" t="s">
        <v>480</v>
      </c>
      <c r="H11" s="1153"/>
      <c r="I11" s="1153"/>
      <c r="J11" s="1154"/>
      <c r="K11" s="269">
        <v>408904</v>
      </c>
      <c r="L11" s="270">
        <v>12434</v>
      </c>
      <c r="M11" s="271">
        <v>9064</v>
      </c>
      <c r="N11" s="272">
        <v>37.200000000000003</v>
      </c>
    </row>
    <row r="12" spans="1:16" ht="13.5" customHeight="1">
      <c r="A12" s="250"/>
      <c r="B12" s="246"/>
      <c r="C12" s="246"/>
      <c r="D12" s="246"/>
      <c r="E12" s="246"/>
      <c r="F12" s="246"/>
      <c r="G12" s="1152" t="s">
        <v>481</v>
      </c>
      <c r="H12" s="1153"/>
      <c r="I12" s="1153"/>
      <c r="J12" s="1154"/>
      <c r="K12" s="269" t="s">
        <v>482</v>
      </c>
      <c r="L12" s="270" t="s">
        <v>482</v>
      </c>
      <c r="M12" s="271">
        <v>917</v>
      </c>
      <c r="N12" s="272" t="s">
        <v>482</v>
      </c>
    </row>
    <row r="13" spans="1:16" ht="13.5" customHeight="1">
      <c r="A13" s="250"/>
      <c r="B13" s="246"/>
      <c r="C13" s="246"/>
      <c r="D13" s="246"/>
      <c r="E13" s="246"/>
      <c r="F13" s="246"/>
      <c r="G13" s="1152" t="s">
        <v>483</v>
      </c>
      <c r="H13" s="1153"/>
      <c r="I13" s="1153"/>
      <c r="J13" s="1154"/>
      <c r="K13" s="269" t="s">
        <v>482</v>
      </c>
      <c r="L13" s="270" t="s">
        <v>482</v>
      </c>
      <c r="M13" s="271">
        <v>11</v>
      </c>
      <c r="N13" s="272" t="s">
        <v>482</v>
      </c>
    </row>
    <row r="14" spans="1:16" ht="13.5" customHeight="1">
      <c r="A14" s="250"/>
      <c r="B14" s="246"/>
      <c r="C14" s="246"/>
      <c r="D14" s="246"/>
      <c r="E14" s="246"/>
      <c r="F14" s="246"/>
      <c r="G14" s="1152" t="s">
        <v>484</v>
      </c>
      <c r="H14" s="1153"/>
      <c r="I14" s="1153"/>
      <c r="J14" s="1154"/>
      <c r="K14" s="269">
        <v>138567</v>
      </c>
      <c r="L14" s="270">
        <v>4214</v>
      </c>
      <c r="M14" s="271">
        <v>3976</v>
      </c>
      <c r="N14" s="272">
        <v>6</v>
      </c>
    </row>
    <row r="15" spans="1:16" ht="13.5" customHeight="1">
      <c r="A15" s="250"/>
      <c r="B15" s="246"/>
      <c r="C15" s="246"/>
      <c r="D15" s="246"/>
      <c r="E15" s="246"/>
      <c r="F15" s="246"/>
      <c r="G15" s="1152" t="s">
        <v>485</v>
      </c>
      <c r="H15" s="1153"/>
      <c r="I15" s="1153"/>
      <c r="J15" s="1154"/>
      <c r="K15" s="269">
        <v>16981</v>
      </c>
      <c r="L15" s="270">
        <v>516</v>
      </c>
      <c r="M15" s="271">
        <v>2094</v>
      </c>
      <c r="N15" s="272">
        <v>-75.400000000000006</v>
      </c>
    </row>
    <row r="16" spans="1:16">
      <c r="A16" s="250"/>
      <c r="B16" s="246"/>
      <c r="C16" s="246"/>
      <c r="D16" s="246"/>
      <c r="E16" s="246"/>
      <c r="F16" s="246"/>
      <c r="G16" s="1155" t="s">
        <v>486</v>
      </c>
      <c r="H16" s="1156"/>
      <c r="I16" s="1156"/>
      <c r="J16" s="1157"/>
      <c r="K16" s="270">
        <v>-224810</v>
      </c>
      <c r="L16" s="270">
        <v>-6836</v>
      </c>
      <c r="M16" s="271">
        <v>-9674</v>
      </c>
      <c r="N16" s="272">
        <v>-29.3</v>
      </c>
    </row>
    <row r="17" spans="1:16">
      <c r="A17" s="250"/>
      <c r="B17" s="246"/>
      <c r="C17" s="246"/>
      <c r="D17" s="246"/>
      <c r="E17" s="246"/>
      <c r="F17" s="246"/>
      <c r="G17" s="1155" t="s">
        <v>170</v>
      </c>
      <c r="H17" s="1156"/>
      <c r="I17" s="1156"/>
      <c r="J17" s="1157"/>
      <c r="K17" s="270">
        <v>3064812</v>
      </c>
      <c r="L17" s="270">
        <v>93195</v>
      </c>
      <c r="M17" s="271">
        <v>102550</v>
      </c>
      <c r="N17" s="272">
        <v>-9.1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47" t="s">
        <v>491</v>
      </c>
      <c r="H21" s="1148"/>
      <c r="I21" s="1148"/>
      <c r="J21" s="1149"/>
      <c r="K21" s="282">
        <v>9.4600000000000009</v>
      </c>
      <c r="L21" s="283">
        <v>9.9600000000000009</v>
      </c>
      <c r="M21" s="284">
        <v>-0.5</v>
      </c>
      <c r="N21" s="251"/>
      <c r="O21" s="285"/>
      <c r="P21" s="281"/>
    </row>
    <row r="22" spans="1:16" s="286" customFormat="1">
      <c r="A22" s="281"/>
      <c r="B22" s="251"/>
      <c r="C22" s="251"/>
      <c r="D22" s="251"/>
      <c r="E22" s="251"/>
      <c r="F22" s="251"/>
      <c r="G22" s="1147" t="s">
        <v>492</v>
      </c>
      <c r="H22" s="1148"/>
      <c r="I22" s="1148"/>
      <c r="J22" s="1149"/>
      <c r="K22" s="287">
        <v>94.6</v>
      </c>
      <c r="L22" s="288">
        <v>97.8</v>
      </c>
      <c r="M22" s="289">
        <v>-3.2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50" t="s">
        <v>473</v>
      </c>
      <c r="L30" s="256"/>
      <c r="M30" s="257" t="s">
        <v>474</v>
      </c>
      <c r="N30" s="258"/>
    </row>
    <row r="31" spans="1:16">
      <c r="A31" s="250"/>
      <c r="B31" s="246"/>
      <c r="C31" s="246"/>
      <c r="D31" s="246"/>
      <c r="E31" s="246"/>
      <c r="F31" s="246"/>
      <c r="G31" s="259"/>
      <c r="H31" s="260"/>
      <c r="I31" s="260"/>
      <c r="J31" s="261"/>
      <c r="K31" s="1151"/>
      <c r="L31" s="262" t="s">
        <v>475</v>
      </c>
      <c r="M31" s="263" t="s">
        <v>476</v>
      </c>
      <c r="N31" s="264" t="s">
        <v>477</v>
      </c>
    </row>
    <row r="32" spans="1:16" ht="27" customHeight="1">
      <c r="A32" s="250"/>
      <c r="B32" s="246"/>
      <c r="C32" s="246"/>
      <c r="D32" s="246"/>
      <c r="E32" s="246"/>
      <c r="F32" s="246"/>
      <c r="G32" s="1163" t="s">
        <v>496</v>
      </c>
      <c r="H32" s="1164"/>
      <c r="I32" s="1164"/>
      <c r="J32" s="1165"/>
      <c r="K32" s="296">
        <v>2165706</v>
      </c>
      <c r="L32" s="296">
        <v>65855</v>
      </c>
      <c r="M32" s="297">
        <v>68120</v>
      </c>
      <c r="N32" s="298">
        <v>-3.3</v>
      </c>
    </row>
    <row r="33" spans="1:16" ht="13.5" customHeight="1">
      <c r="A33" s="250"/>
      <c r="B33" s="246"/>
      <c r="C33" s="246"/>
      <c r="D33" s="246"/>
      <c r="E33" s="246"/>
      <c r="F33" s="246"/>
      <c r="G33" s="1163" t="s">
        <v>497</v>
      </c>
      <c r="H33" s="1164"/>
      <c r="I33" s="1164"/>
      <c r="J33" s="1165"/>
      <c r="K33" s="296" t="s">
        <v>482</v>
      </c>
      <c r="L33" s="296" t="s">
        <v>482</v>
      </c>
      <c r="M33" s="297" t="s">
        <v>482</v>
      </c>
      <c r="N33" s="298" t="s">
        <v>482</v>
      </c>
    </row>
    <row r="34" spans="1:16" ht="27" customHeight="1">
      <c r="A34" s="250"/>
      <c r="B34" s="246"/>
      <c r="C34" s="246"/>
      <c r="D34" s="246"/>
      <c r="E34" s="246"/>
      <c r="F34" s="246"/>
      <c r="G34" s="1163" t="s">
        <v>498</v>
      </c>
      <c r="H34" s="1164"/>
      <c r="I34" s="1164"/>
      <c r="J34" s="1165"/>
      <c r="K34" s="296" t="s">
        <v>482</v>
      </c>
      <c r="L34" s="296" t="s">
        <v>482</v>
      </c>
      <c r="M34" s="297">
        <v>13</v>
      </c>
      <c r="N34" s="298" t="s">
        <v>482</v>
      </c>
    </row>
    <row r="35" spans="1:16" ht="27" customHeight="1">
      <c r="A35" s="250"/>
      <c r="B35" s="246"/>
      <c r="C35" s="246"/>
      <c r="D35" s="246"/>
      <c r="E35" s="246"/>
      <c r="F35" s="246"/>
      <c r="G35" s="1163" t="s">
        <v>499</v>
      </c>
      <c r="H35" s="1164"/>
      <c r="I35" s="1164"/>
      <c r="J35" s="1165"/>
      <c r="K35" s="296">
        <v>713038</v>
      </c>
      <c r="L35" s="296">
        <v>21682</v>
      </c>
      <c r="M35" s="297">
        <v>17609</v>
      </c>
      <c r="N35" s="298">
        <v>23.1</v>
      </c>
    </row>
    <row r="36" spans="1:16" ht="27" customHeight="1">
      <c r="A36" s="250"/>
      <c r="B36" s="246"/>
      <c r="C36" s="246"/>
      <c r="D36" s="246"/>
      <c r="E36" s="246"/>
      <c r="F36" s="246"/>
      <c r="G36" s="1163" t="s">
        <v>500</v>
      </c>
      <c r="H36" s="1164"/>
      <c r="I36" s="1164"/>
      <c r="J36" s="1165"/>
      <c r="K36" s="296">
        <v>107619</v>
      </c>
      <c r="L36" s="296">
        <v>3272</v>
      </c>
      <c r="M36" s="297">
        <v>2944</v>
      </c>
      <c r="N36" s="298">
        <v>11.1</v>
      </c>
    </row>
    <row r="37" spans="1:16" ht="13.5" customHeight="1">
      <c r="A37" s="250"/>
      <c r="B37" s="246"/>
      <c r="C37" s="246"/>
      <c r="D37" s="246"/>
      <c r="E37" s="246"/>
      <c r="F37" s="246"/>
      <c r="G37" s="1163" t="s">
        <v>501</v>
      </c>
      <c r="H37" s="1164"/>
      <c r="I37" s="1164"/>
      <c r="J37" s="1165"/>
      <c r="K37" s="296">
        <v>97878</v>
      </c>
      <c r="L37" s="296">
        <v>2976</v>
      </c>
      <c r="M37" s="297">
        <v>1200</v>
      </c>
      <c r="N37" s="298">
        <v>148</v>
      </c>
    </row>
    <row r="38" spans="1:16" ht="27" customHeight="1">
      <c r="A38" s="250"/>
      <c r="B38" s="246"/>
      <c r="C38" s="246"/>
      <c r="D38" s="246"/>
      <c r="E38" s="246"/>
      <c r="F38" s="246"/>
      <c r="G38" s="1166" t="s">
        <v>502</v>
      </c>
      <c r="H38" s="1167"/>
      <c r="I38" s="1167"/>
      <c r="J38" s="1168"/>
      <c r="K38" s="299">
        <v>345</v>
      </c>
      <c r="L38" s="299">
        <v>10</v>
      </c>
      <c r="M38" s="300">
        <v>5</v>
      </c>
      <c r="N38" s="301">
        <v>100</v>
      </c>
      <c r="O38" s="295"/>
    </row>
    <row r="39" spans="1:16">
      <c r="A39" s="250"/>
      <c r="B39" s="246"/>
      <c r="C39" s="246"/>
      <c r="D39" s="246"/>
      <c r="E39" s="246"/>
      <c r="F39" s="246"/>
      <c r="G39" s="1166" t="s">
        <v>503</v>
      </c>
      <c r="H39" s="1167"/>
      <c r="I39" s="1167"/>
      <c r="J39" s="1168"/>
      <c r="K39" s="302">
        <v>-38767</v>
      </c>
      <c r="L39" s="302">
        <v>-1179</v>
      </c>
      <c r="M39" s="303">
        <v>-3946</v>
      </c>
      <c r="N39" s="304">
        <v>-70.099999999999994</v>
      </c>
      <c r="O39" s="295"/>
    </row>
    <row r="40" spans="1:16" ht="27" customHeight="1">
      <c r="A40" s="250"/>
      <c r="B40" s="246"/>
      <c r="C40" s="246"/>
      <c r="D40" s="246"/>
      <c r="E40" s="246"/>
      <c r="F40" s="246"/>
      <c r="G40" s="1163" t="s">
        <v>504</v>
      </c>
      <c r="H40" s="1164"/>
      <c r="I40" s="1164"/>
      <c r="J40" s="1165"/>
      <c r="K40" s="302">
        <v>-1944415</v>
      </c>
      <c r="L40" s="302">
        <v>-59126</v>
      </c>
      <c r="M40" s="303">
        <v>-59158</v>
      </c>
      <c r="N40" s="304">
        <v>-0.1</v>
      </c>
      <c r="O40" s="295"/>
    </row>
    <row r="41" spans="1:16">
      <c r="A41" s="250"/>
      <c r="B41" s="246"/>
      <c r="C41" s="246"/>
      <c r="D41" s="246"/>
      <c r="E41" s="246"/>
      <c r="F41" s="246"/>
      <c r="G41" s="1169" t="s">
        <v>281</v>
      </c>
      <c r="H41" s="1170"/>
      <c r="I41" s="1170"/>
      <c r="J41" s="1171"/>
      <c r="K41" s="296">
        <v>1101404</v>
      </c>
      <c r="L41" s="302">
        <v>33492</v>
      </c>
      <c r="M41" s="303">
        <v>26787</v>
      </c>
      <c r="N41" s="304">
        <v>25</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58" t="s">
        <v>473</v>
      </c>
      <c r="J49" s="1160" t="s">
        <v>508</v>
      </c>
      <c r="K49" s="1161"/>
      <c r="L49" s="1161"/>
      <c r="M49" s="1161"/>
      <c r="N49" s="1162"/>
    </row>
    <row r="50" spans="1:14">
      <c r="A50" s="250"/>
      <c r="B50" s="246"/>
      <c r="C50" s="246"/>
      <c r="D50" s="246"/>
      <c r="E50" s="246"/>
      <c r="F50" s="246"/>
      <c r="G50" s="314"/>
      <c r="H50" s="315"/>
      <c r="I50" s="1159"/>
      <c r="J50" s="316" t="s">
        <v>509</v>
      </c>
      <c r="K50" s="317" t="s">
        <v>510</v>
      </c>
      <c r="L50" s="318" t="s">
        <v>511</v>
      </c>
      <c r="M50" s="319" t="s">
        <v>512</v>
      </c>
      <c r="N50" s="320" t="s">
        <v>513</v>
      </c>
    </row>
    <row r="51" spans="1:14">
      <c r="A51" s="250"/>
      <c r="B51" s="246"/>
      <c r="C51" s="246"/>
      <c r="D51" s="246"/>
      <c r="E51" s="246"/>
      <c r="F51" s="246"/>
      <c r="G51" s="312" t="s">
        <v>514</v>
      </c>
      <c r="H51" s="313"/>
      <c r="I51" s="321">
        <v>2836625</v>
      </c>
      <c r="J51" s="322">
        <v>82190</v>
      </c>
      <c r="K51" s="323">
        <v>33.700000000000003</v>
      </c>
      <c r="L51" s="324">
        <v>70489</v>
      </c>
      <c r="M51" s="325">
        <v>5.0999999999999996</v>
      </c>
      <c r="N51" s="326">
        <v>28.6</v>
      </c>
    </row>
    <row r="52" spans="1:14">
      <c r="A52" s="250"/>
      <c r="B52" s="246"/>
      <c r="C52" s="246"/>
      <c r="D52" s="246"/>
      <c r="E52" s="246"/>
      <c r="F52" s="246"/>
      <c r="G52" s="327"/>
      <c r="H52" s="328" t="s">
        <v>515</v>
      </c>
      <c r="I52" s="329">
        <v>1716331</v>
      </c>
      <c r="J52" s="330">
        <v>49730</v>
      </c>
      <c r="K52" s="331">
        <v>37.200000000000003</v>
      </c>
      <c r="L52" s="332">
        <v>37817</v>
      </c>
      <c r="M52" s="333">
        <v>1.8</v>
      </c>
      <c r="N52" s="334">
        <v>35.4</v>
      </c>
    </row>
    <row r="53" spans="1:14">
      <c r="A53" s="250"/>
      <c r="B53" s="246"/>
      <c r="C53" s="246"/>
      <c r="D53" s="246"/>
      <c r="E53" s="246"/>
      <c r="F53" s="246"/>
      <c r="G53" s="312" t="s">
        <v>516</v>
      </c>
      <c r="H53" s="313"/>
      <c r="I53" s="321">
        <v>4068910</v>
      </c>
      <c r="J53" s="322">
        <v>119037</v>
      </c>
      <c r="K53" s="323">
        <v>44.8</v>
      </c>
      <c r="L53" s="324">
        <v>84389</v>
      </c>
      <c r="M53" s="325">
        <v>19.7</v>
      </c>
      <c r="N53" s="326">
        <v>25.1</v>
      </c>
    </row>
    <row r="54" spans="1:14">
      <c r="A54" s="250"/>
      <c r="B54" s="246"/>
      <c r="C54" s="246"/>
      <c r="D54" s="246"/>
      <c r="E54" s="246"/>
      <c r="F54" s="246"/>
      <c r="G54" s="327"/>
      <c r="H54" s="328" t="s">
        <v>515</v>
      </c>
      <c r="I54" s="329">
        <v>2742934</v>
      </c>
      <c r="J54" s="330">
        <v>80245</v>
      </c>
      <c r="K54" s="331">
        <v>61.4</v>
      </c>
      <c r="L54" s="332">
        <v>44339</v>
      </c>
      <c r="M54" s="333">
        <v>17.2</v>
      </c>
      <c r="N54" s="334">
        <v>44.2</v>
      </c>
    </row>
    <row r="55" spans="1:14">
      <c r="A55" s="250"/>
      <c r="B55" s="246"/>
      <c r="C55" s="246"/>
      <c r="D55" s="246"/>
      <c r="E55" s="246"/>
      <c r="F55" s="246"/>
      <c r="G55" s="312" t="s">
        <v>517</v>
      </c>
      <c r="H55" s="313"/>
      <c r="I55" s="321">
        <v>3540011</v>
      </c>
      <c r="J55" s="322">
        <v>104948</v>
      </c>
      <c r="K55" s="323">
        <v>-11.8</v>
      </c>
      <c r="L55" s="324">
        <v>83623</v>
      </c>
      <c r="M55" s="325">
        <v>-0.9</v>
      </c>
      <c r="N55" s="326">
        <v>-10.9</v>
      </c>
    </row>
    <row r="56" spans="1:14">
      <c r="A56" s="250"/>
      <c r="B56" s="246"/>
      <c r="C56" s="246"/>
      <c r="D56" s="246"/>
      <c r="E56" s="246"/>
      <c r="F56" s="246"/>
      <c r="G56" s="327"/>
      <c r="H56" s="328" t="s">
        <v>515</v>
      </c>
      <c r="I56" s="329">
        <v>2228537</v>
      </c>
      <c r="J56" s="330">
        <v>66068</v>
      </c>
      <c r="K56" s="331">
        <v>-17.7</v>
      </c>
      <c r="L56" s="332">
        <v>48787</v>
      </c>
      <c r="M56" s="333">
        <v>10</v>
      </c>
      <c r="N56" s="334">
        <v>-27.7</v>
      </c>
    </row>
    <row r="57" spans="1:14">
      <c r="A57" s="250"/>
      <c r="B57" s="246"/>
      <c r="C57" s="246"/>
      <c r="D57" s="246"/>
      <c r="E57" s="246"/>
      <c r="F57" s="246"/>
      <c r="G57" s="312" t="s">
        <v>518</v>
      </c>
      <c r="H57" s="313"/>
      <c r="I57" s="321">
        <v>2431045</v>
      </c>
      <c r="J57" s="322">
        <v>72991</v>
      </c>
      <c r="K57" s="323">
        <v>-30.5</v>
      </c>
      <c r="L57" s="324">
        <v>87974</v>
      </c>
      <c r="M57" s="325">
        <v>5.2</v>
      </c>
      <c r="N57" s="326">
        <v>-35.700000000000003</v>
      </c>
    </row>
    <row r="58" spans="1:14">
      <c r="A58" s="250"/>
      <c r="B58" s="246"/>
      <c r="C58" s="246"/>
      <c r="D58" s="246"/>
      <c r="E58" s="246"/>
      <c r="F58" s="246"/>
      <c r="G58" s="327"/>
      <c r="H58" s="328" t="s">
        <v>515</v>
      </c>
      <c r="I58" s="329">
        <v>1166419</v>
      </c>
      <c r="J58" s="330">
        <v>35021</v>
      </c>
      <c r="K58" s="331">
        <v>-47</v>
      </c>
      <c r="L58" s="332">
        <v>48183</v>
      </c>
      <c r="M58" s="333">
        <v>-1.2</v>
      </c>
      <c r="N58" s="334">
        <v>-45.8</v>
      </c>
    </row>
    <row r="59" spans="1:14">
      <c r="A59" s="250"/>
      <c r="B59" s="246"/>
      <c r="C59" s="246"/>
      <c r="D59" s="246"/>
      <c r="E59" s="246"/>
      <c r="F59" s="246"/>
      <c r="G59" s="312" t="s">
        <v>519</v>
      </c>
      <c r="H59" s="313"/>
      <c r="I59" s="321">
        <v>2097271</v>
      </c>
      <c r="J59" s="322">
        <v>63774</v>
      </c>
      <c r="K59" s="323">
        <v>-12.6</v>
      </c>
      <c r="L59" s="324">
        <v>83280</v>
      </c>
      <c r="M59" s="325">
        <v>-5.3</v>
      </c>
      <c r="N59" s="326">
        <v>-7.3</v>
      </c>
    </row>
    <row r="60" spans="1:14">
      <c r="A60" s="250"/>
      <c r="B60" s="246"/>
      <c r="C60" s="246"/>
      <c r="D60" s="246"/>
      <c r="E60" s="246"/>
      <c r="F60" s="246"/>
      <c r="G60" s="327"/>
      <c r="H60" s="328" t="s">
        <v>515</v>
      </c>
      <c r="I60" s="335">
        <v>1233720</v>
      </c>
      <c r="J60" s="330">
        <v>37515</v>
      </c>
      <c r="K60" s="331">
        <v>7.1</v>
      </c>
      <c r="L60" s="332">
        <v>43123</v>
      </c>
      <c r="M60" s="333">
        <v>-10.5</v>
      </c>
      <c r="N60" s="334">
        <v>17.600000000000001</v>
      </c>
    </row>
    <row r="61" spans="1:14">
      <c r="A61" s="250"/>
      <c r="B61" s="246"/>
      <c r="C61" s="246"/>
      <c r="D61" s="246"/>
      <c r="E61" s="246"/>
      <c r="F61" s="246"/>
      <c r="G61" s="312" t="s">
        <v>520</v>
      </c>
      <c r="H61" s="336"/>
      <c r="I61" s="337">
        <v>2994772</v>
      </c>
      <c r="J61" s="338">
        <v>88588</v>
      </c>
      <c r="K61" s="339">
        <v>4.7</v>
      </c>
      <c r="L61" s="340">
        <v>81951</v>
      </c>
      <c r="M61" s="341">
        <v>4.8</v>
      </c>
      <c r="N61" s="326">
        <v>-0.1</v>
      </c>
    </row>
    <row r="62" spans="1:14">
      <c r="A62" s="250"/>
      <c r="B62" s="246"/>
      <c r="C62" s="246"/>
      <c r="D62" s="246"/>
      <c r="E62" s="246"/>
      <c r="F62" s="246"/>
      <c r="G62" s="327"/>
      <c r="H62" s="328" t="s">
        <v>515</v>
      </c>
      <c r="I62" s="329">
        <v>1817588</v>
      </c>
      <c r="J62" s="330">
        <v>53716</v>
      </c>
      <c r="K62" s="331">
        <v>8.1999999999999993</v>
      </c>
      <c r="L62" s="332">
        <v>44450</v>
      </c>
      <c r="M62" s="333">
        <v>3.5</v>
      </c>
      <c r="N62" s="334">
        <v>4.7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110" zoomScaleNormal="11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2" t="s">
        <v>3</v>
      </c>
      <c r="D47" s="1172"/>
      <c r="E47" s="1173"/>
      <c r="F47" s="11">
        <v>14.88</v>
      </c>
      <c r="G47" s="12">
        <v>14.69</v>
      </c>
      <c r="H47" s="12">
        <v>8.9700000000000006</v>
      </c>
      <c r="I47" s="12">
        <v>8.89</v>
      </c>
      <c r="J47" s="13">
        <v>9.81</v>
      </c>
    </row>
    <row r="48" spans="2:10" ht="57.75" customHeight="1">
      <c r="B48" s="14"/>
      <c r="C48" s="1174" t="s">
        <v>4</v>
      </c>
      <c r="D48" s="1174"/>
      <c r="E48" s="1175"/>
      <c r="F48" s="15">
        <v>7.02</v>
      </c>
      <c r="G48" s="16">
        <v>9.18</v>
      </c>
      <c r="H48" s="16">
        <v>5.12</v>
      </c>
      <c r="I48" s="16">
        <v>8.36</v>
      </c>
      <c r="J48" s="17">
        <v>5.26</v>
      </c>
    </row>
    <row r="49" spans="2:10" ht="57.75" customHeight="1" thickBot="1">
      <c r="B49" s="18"/>
      <c r="C49" s="1176" t="s">
        <v>5</v>
      </c>
      <c r="D49" s="1176"/>
      <c r="E49" s="1177"/>
      <c r="F49" s="19">
        <v>1.27</v>
      </c>
      <c r="G49" s="20">
        <v>2.25</v>
      </c>
      <c r="H49" s="20" t="s">
        <v>527</v>
      </c>
      <c r="I49" s="20">
        <v>3.29</v>
      </c>
      <c r="J49" s="21" t="s">
        <v>528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2018-11-15T04:10:09Z</cp:lastPrinted>
  <dcterms:created xsi:type="dcterms:W3CDTF">2018-01-24T04:51:25Z</dcterms:created>
  <dcterms:modified xsi:type="dcterms:W3CDTF">2018-11-15T04:10:58Z</dcterms:modified>
</cp:coreProperties>
</file>