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2001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R6" i="5"/>
  <c r="AL8" i="4" s="1"/>
  <c r="Q6" i="5"/>
  <c r="P6" i="5"/>
  <c r="O6" i="5"/>
  <c r="I10" i="4" s="1"/>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AL10" i="4"/>
  <c r="W10" i="4"/>
  <c r="P10" i="4"/>
  <c r="BB8" i="4"/>
  <c r="AT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<sst xmlns="http://schemas.openxmlformats.org/spreadsheetml/2006/main" count="237" uniqueCount="123">
  <si>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</si>
  <si>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</si>
  <si>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</si>
  <si>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</si>
  <si>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</si>
  <si>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</si>
  <si>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</si>
  <si>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</si>
  <si>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</si>
  <si>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</si>
  <si>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</si>
  <si>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</si>
  <si>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</si>
  <si>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</si>
  <si>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</si>
  <si>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</si>
  <si>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</si>
  <si>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</si>
  <si>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</si>
  <si>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</si>
  <si>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</si>
  <si>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</si>
  <si>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</si>
  <si>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</si>
  <si>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</si>
  <si>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</si>
  <si>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</si>
  <si>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</si>
  <si>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</si>
  <si>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</si>
  <si>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</si>
  <si>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</si>
  <si>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</si>
  <si>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</si>
  <si>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</si>
  <si>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</si>
  <si>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</si>
  <si>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</si>
  <si>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</si>
  <si>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</si>
  <si>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</si>
  <si>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</si>
  <si>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</si>
  <si>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</si>
  <si>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</si>
  <si>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</si>
  <si>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</si>
  <si>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</si>
  <si>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</si>
  <si>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</si>
  <si>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</si>
  <si>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</si>
  <si>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</si>
  <si>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</si>
  <si>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</si>
  <si>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</si>
  <si>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</si>
  <si>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</si>
  <si>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</si>
  <si>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</si>
  <si>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</si>
  <si>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</si>
  <si>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</si>
  <si>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</si>
  <si>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</si>
  <si>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</si>
  <si>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</si>
  <si>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</si>
  <si>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</si>
  <si>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</si>
  <si>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</si>
  <si>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</si>
  <si>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</si>
  <si>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</si>
  <si>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</si>
  <si>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</si>
  <si>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</si>
  <si>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</si>
  <si>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</si>
  <si>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</si>
  <si>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</si>
  <si>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</si>
  <si>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</si>
  <si>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</si>
  <si>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</si>
  <si>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</si>
  <si>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</si>
  <si>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</si>
  <si>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</si>
  <si>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</si>
  <si>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</si>
  <si>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</si>
  <si>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</si>
  <si>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</si>
  <si>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</si>
  <si>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</si>
  <si>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</si>
  <si>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</si>
  <si>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</si>
  <si>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</si>
  <si>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</si>
  <si>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</si>
  <si>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</si>
  <si>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</si>
  <si>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</si>
  <si>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</si>
  <si>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</si>
  <si>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甲府市</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</si>
  <si>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</si>
  <si>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</si>
  <si>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</si>
  <si>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</si>
  <si>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</si>
  <si>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</si>
  <si>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</si>
  <si>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</si>
  <si>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</si>
  <si>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</si>
  <si>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</si>
  <si>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</si>
  <si>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収益的収支比率が100％を割り込んでおり、経営規模に比べ企業債残高が大きいことなどが、収益圧迫の要因となっている。これは、広範囲に多数点在する小規模集落ごとに設置している水道施設における近年の施設整備費の投資が影響している。また、料金回収率が類似団体平均値に比べ低くなっているが、これは、給水収益以外の収入（繰入金）で賄われていることによる。　　　　　　　　　　　　　</t>
    <rPh sb="1" eb="4">
      <t>シュウエキテキ</t>
    </rPh>
    <rPh sb="4" eb="6">
      <t>シュウシ</t>
    </rPh>
    <rPh sb="6" eb="8">
      <t>ヒリツ</t>
    </rPh>
    <rPh sb="14" eb="15">
      <t>ワ</t>
    </rPh>
    <rPh sb="16" eb="17">
      <t>コ</t>
    </rPh>
    <rPh sb="22" eb="24">
      <t>ケイエイ</t>
    </rPh>
    <rPh sb="24" eb="26">
      <t>キボ</t>
    </rPh>
    <rPh sb="27" eb="28">
      <t>クラ</t>
    </rPh>
    <rPh sb="29" eb="31">
      <t>キギョウ</t>
    </rPh>
    <rPh sb="31" eb="32">
      <t>サイ</t>
    </rPh>
    <rPh sb="32" eb="34">
      <t>ザンダカ</t>
    </rPh>
    <rPh sb="35" eb="36">
      <t>オオ</t>
    </rPh>
    <rPh sb="44" eb="46">
      <t>シュウエキ</t>
    </rPh>
    <rPh sb="46" eb="48">
      <t>アッパク</t>
    </rPh>
    <rPh sb="49" eb="51">
      <t>ヨウイン</t>
    </rPh>
    <rPh sb="62" eb="65">
      <t>コウハンイ</t>
    </rPh>
    <rPh sb="66" eb="68">
      <t>タスウ</t>
    </rPh>
    <rPh sb="68" eb="70">
      <t>テンザイ</t>
    </rPh>
    <rPh sb="72" eb="75">
      <t>ショウキボ</t>
    </rPh>
    <rPh sb="75" eb="77">
      <t>シュウラク</t>
    </rPh>
    <rPh sb="80" eb="82">
      <t>セッチ</t>
    </rPh>
    <rPh sb="86" eb="88">
      <t>スイドウ</t>
    </rPh>
    <rPh sb="88" eb="90">
      <t>シセツ</t>
    </rPh>
    <rPh sb="94" eb="96">
      <t>キンネン</t>
    </rPh>
    <rPh sb="97" eb="99">
      <t>シセツ</t>
    </rPh>
    <rPh sb="99" eb="101">
      <t>セイビ</t>
    </rPh>
    <rPh sb="101" eb="102">
      <t>ヒ</t>
    </rPh>
    <rPh sb="103" eb="105">
      <t>トウシ</t>
    </rPh>
    <rPh sb="106" eb="108">
      <t>エイキョウ</t>
    </rPh>
    <rPh sb="116" eb="118">
      <t>リョウキン</t>
    </rPh>
    <rPh sb="118" eb="120">
      <t>カイシュウ</t>
    </rPh>
    <rPh sb="120" eb="121">
      <t>リツ</t>
    </rPh>
    <rPh sb="122" eb="124">
      <t>ルイジ</t>
    </rPh>
    <rPh sb="124" eb="126">
      <t>ダンタイ</t>
    </rPh>
    <rPh sb="126" eb="129">
      <t>ヘイキンチ</t>
    </rPh>
    <rPh sb="130" eb="131">
      <t>クラ</t>
    </rPh>
    <rPh sb="132" eb="133">
      <t>ヒク</t>
    </rPh>
    <rPh sb="145" eb="147">
      <t>キュウスイ</t>
    </rPh>
    <rPh sb="147" eb="149">
      <t>シュウエキ</t>
    </rPh>
    <rPh sb="149" eb="151">
      <t>イガイ</t>
    </rPh>
    <rPh sb="152" eb="154">
      <t>シュウニュウ</t>
    </rPh>
    <rPh sb="155" eb="157">
      <t>クリイレ</t>
    </rPh>
    <rPh sb="157" eb="158">
      <t>キン</t>
    </rPh>
    <rPh sb="160" eb="161">
      <t>マカナ</t>
    </rPh>
    <phoneticPr fontId="7"/>
  </si>
  <si>
    <t>　施設は、広範囲に多数点在しているものの、近年の投資によりまだ新しい。しかし、人口減少が進行していることから、今後、施設規模の縮小（ﾀﾞｳﾝｻｲｼﾞﾝｸﾞ）及び統廃合も視野にいれた施設更新を検討する。</t>
    <rPh sb="1" eb="2">
      <t>シ</t>
    </rPh>
    <rPh sb="2" eb="3">
      <t>セツ</t>
    </rPh>
    <rPh sb="5" eb="8">
      <t>コウハンイ</t>
    </rPh>
    <rPh sb="9" eb="11">
      <t>タスウ</t>
    </rPh>
    <rPh sb="11" eb="13">
      <t>テンザイ</t>
    </rPh>
    <rPh sb="21" eb="23">
      <t>キンネン</t>
    </rPh>
    <rPh sb="24" eb="26">
      <t>トウシ</t>
    </rPh>
    <rPh sb="31" eb="32">
      <t>アタラ</t>
    </rPh>
    <rPh sb="39" eb="41">
      <t>ジンコウ</t>
    </rPh>
    <rPh sb="41" eb="43">
      <t>ゲンショウ</t>
    </rPh>
    <rPh sb="44" eb="46">
      <t>シンコウ</t>
    </rPh>
    <rPh sb="55" eb="57">
      <t>コンゴ</t>
    </rPh>
    <rPh sb="58" eb="60">
      <t>シセツ</t>
    </rPh>
    <rPh sb="60" eb="62">
      <t>キボ</t>
    </rPh>
    <rPh sb="63" eb="65">
      <t>シュクショウ</t>
    </rPh>
    <rPh sb="78" eb="79">
      <t>オヨ</t>
    </rPh>
    <rPh sb="80" eb="83">
      <t>トウハイゴウ</t>
    </rPh>
    <rPh sb="84" eb="86">
      <t>シヤ</t>
    </rPh>
    <rPh sb="90" eb="92">
      <t>シセツ</t>
    </rPh>
    <rPh sb="92" eb="94">
      <t>コウシン</t>
    </rPh>
    <rPh sb="95" eb="97">
      <t>ケントウ</t>
    </rPh>
    <phoneticPr fontId="7"/>
  </si>
  <si>
    <t>　施設は比較的新しいものの、各施設の給水人口が少ないことから、料金回収率・施設利用率が低い要因となっている。また、有収率も類似団体平均値や全国平均値と比較して低くなっている。こうしたことから、今後も給水区域の人口減少等を注視しながらがら、適正規模による施設更新、管路や施設の維持管理方法を検討し、計画的に経費の縮減などを含めた施設運営効率の改善に取組んでいく。</t>
    <rPh sb="1" eb="2">
      <t>シ</t>
    </rPh>
    <rPh sb="2" eb="3">
      <t>セツ</t>
    </rPh>
    <rPh sb="4" eb="7">
      <t>ヒカクテキ</t>
    </rPh>
    <rPh sb="7" eb="8">
      <t>アタラ</t>
    </rPh>
    <rPh sb="14" eb="17">
      <t>カクシセツ</t>
    </rPh>
    <rPh sb="18" eb="20">
      <t>キュウスイ</t>
    </rPh>
    <rPh sb="20" eb="22">
      <t>ジンコウ</t>
    </rPh>
    <rPh sb="23" eb="24">
      <t>スク</t>
    </rPh>
    <rPh sb="31" eb="33">
      <t>リョウキン</t>
    </rPh>
    <rPh sb="33" eb="35">
      <t>カイシュウ</t>
    </rPh>
    <rPh sb="35" eb="36">
      <t>リツ</t>
    </rPh>
    <rPh sb="37" eb="38">
      <t>シ</t>
    </rPh>
    <rPh sb="38" eb="39">
      <t>セツ</t>
    </rPh>
    <rPh sb="39" eb="42">
      <t>リヨウリツ</t>
    </rPh>
    <rPh sb="43" eb="44">
      <t>ヒク</t>
    </rPh>
    <rPh sb="45" eb="47">
      <t>ヨウイン</t>
    </rPh>
    <rPh sb="57" eb="58">
      <t>ユウ</t>
    </rPh>
    <rPh sb="58" eb="60">
      <t>シュウリツ</t>
    </rPh>
    <rPh sb="61" eb="63">
      <t>ルイジ</t>
    </rPh>
    <rPh sb="63" eb="65">
      <t>ダンタイ</t>
    </rPh>
    <rPh sb="65" eb="68">
      <t>ヘイキンチ</t>
    </rPh>
    <rPh sb="69" eb="71">
      <t>ゼンコク</t>
    </rPh>
    <rPh sb="71" eb="73">
      <t>ヘイキン</t>
    </rPh>
    <rPh sb="73" eb="74">
      <t>アタイ</t>
    </rPh>
    <rPh sb="75" eb="77">
      <t>ヒカク</t>
    </rPh>
    <rPh sb="79" eb="80">
      <t>ヒク</t>
    </rPh>
    <rPh sb="96" eb="98">
      <t>コンゴ</t>
    </rPh>
    <rPh sb="99" eb="101">
      <t>キュウスイ</t>
    </rPh>
    <rPh sb="101" eb="103">
      <t>クイキ</t>
    </rPh>
    <rPh sb="104" eb="106">
      <t>ジンコウ</t>
    </rPh>
    <rPh sb="106" eb="108">
      <t>ゲンショウ</t>
    </rPh>
    <rPh sb="108" eb="109">
      <t>ナド</t>
    </rPh>
    <rPh sb="110" eb="112">
      <t>チュウシ</t>
    </rPh>
    <rPh sb="119" eb="121">
      <t>テキセイ</t>
    </rPh>
    <rPh sb="121" eb="123">
      <t>キボ</t>
    </rPh>
    <rPh sb="126" eb="127">
      <t>シ</t>
    </rPh>
    <rPh sb="127" eb="128">
      <t>セツ</t>
    </rPh>
    <rPh sb="128" eb="130">
      <t>コウシン</t>
    </rPh>
    <rPh sb="131" eb="133">
      <t>カンロ</t>
    </rPh>
    <rPh sb="134" eb="136">
      <t>シセツ</t>
    </rPh>
    <rPh sb="137" eb="139">
      <t>イジ</t>
    </rPh>
    <rPh sb="139" eb="141">
      <t>カンリ</t>
    </rPh>
    <rPh sb="141" eb="143">
      <t>ホウホウ</t>
    </rPh>
    <rPh sb="144" eb="146">
      <t>ケントウ</t>
    </rPh>
    <rPh sb="148" eb="151">
      <t>ケイカクテキ</t>
    </rPh>
    <rPh sb="152" eb="154">
      <t>ケイヒ</t>
    </rPh>
    <rPh sb="155" eb="157">
      <t>シュクゲン</t>
    </rPh>
    <rPh sb="160" eb="161">
      <t>フク</t>
    </rPh>
    <rPh sb="163" eb="165">
      <t>シセツ</t>
    </rPh>
    <rPh sb="165" eb="167">
      <t>ウンエイ</t>
    </rPh>
    <rPh sb="167" eb="169">
      <t>コウリツ</t>
    </rPh>
    <rPh sb="170" eb="172">
      <t>カイゼン</t>
    </rPh>
    <rPh sb="173" eb="175">
      <t>トリク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</si>
</sst>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0.31</c:v>
                </c:pt>
                <c:pt idx="3" formatCode="#,##0.00;&quot;△&quot;#,##0.00;&quot;-&quot;">
                  <c:v>0.51</c:v>
                </c:pt>
                <c:pt idx="4">
                  <c:v>0</c:v>
                </c:pt>
              </c:numCache>
            </c:numRef>
          </c:val>
        </c:ser>
        <c:dLbls>
          <c:showLegendKey val="0"/>
          <c:showVal val="0"/>
          <c:showCatName val="0"/>
          <c:showSerName val="0"/>
          <c:showPercent val="0"/>
          <c:showBubbleSize val="0"/>
        </c:dLbls>
        <c:gapWidth val="150"/>
        <c:axId val="105759488"/>
        <c:axId val="10576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105759488"/>
        <c:axId val="105761408"/>
      </c:lineChart>
      <c:dateAx>
        <c:axId val="105759488"/>
        <c:scaling>
          <c:orientation val="minMax"/>
        </c:scaling>
        <c:delete val="1"/>
        <c:axPos val="b"/>
        <c:numFmt formatCode="ge" sourceLinked="1"/>
        <c:majorTickMark val="none"/>
        <c:minorTickMark val="none"/>
        <c:tickLblPos val="none"/>
        <c:crossAx val="105761408"/>
        <c:crosses val="autoZero"/>
        <c:auto val="1"/>
        <c:lblOffset val="100"/>
        <c:baseTimeUnit val="years"/>
      </c:dateAx>
      <c:valAx>
        <c:axId val="10576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7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62.28</c:v>
                </c:pt>
                <c:pt idx="1">
                  <c:v>56.92</c:v>
                </c:pt>
                <c:pt idx="2">
                  <c:v>54.81</c:v>
                </c:pt>
                <c:pt idx="3">
                  <c:v>58.06</c:v>
                </c:pt>
                <c:pt idx="4">
                  <c:v>61.5</c:v>
                </c:pt>
              </c:numCache>
            </c:numRef>
          </c:val>
        </c:ser>
        <c:dLbls>
          <c:showLegendKey val="0"/>
          <c:showVal val="0"/>
          <c:showCatName val="0"/>
          <c:showSerName val="0"/>
          <c:showPercent val="0"/>
          <c:showBubbleSize val="0"/>
        </c:dLbls>
        <c:gapWidth val="150"/>
        <c:axId val="111162496"/>
        <c:axId val="11116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111162496"/>
        <c:axId val="111164416"/>
      </c:lineChart>
      <c:dateAx>
        <c:axId val="111162496"/>
        <c:scaling>
          <c:orientation val="minMax"/>
        </c:scaling>
        <c:delete val="1"/>
        <c:axPos val="b"/>
        <c:numFmt formatCode="ge" sourceLinked="1"/>
        <c:majorTickMark val="none"/>
        <c:minorTickMark val="none"/>
        <c:tickLblPos val="none"/>
        <c:crossAx val="111164416"/>
        <c:crosses val="autoZero"/>
        <c:auto val="1"/>
        <c:lblOffset val="100"/>
        <c:baseTimeUnit val="years"/>
      </c:dateAx>
      <c:valAx>
        <c:axId val="11116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6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40.58</c:v>
                </c:pt>
                <c:pt idx="1">
                  <c:v>38.93</c:v>
                </c:pt>
                <c:pt idx="2">
                  <c:v>37.72</c:v>
                </c:pt>
                <c:pt idx="3">
                  <c:v>51.49</c:v>
                </c:pt>
                <c:pt idx="4">
                  <c:v>56.07</c:v>
                </c:pt>
              </c:numCache>
            </c:numRef>
          </c:val>
        </c:ser>
        <c:dLbls>
          <c:showLegendKey val="0"/>
          <c:showVal val="0"/>
          <c:showCatName val="0"/>
          <c:showSerName val="0"/>
          <c:showPercent val="0"/>
          <c:showBubbleSize val="0"/>
        </c:dLbls>
        <c:gapWidth val="150"/>
        <c:axId val="111207168"/>
        <c:axId val="11120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111207168"/>
        <c:axId val="111209088"/>
      </c:lineChart>
      <c:dateAx>
        <c:axId val="111207168"/>
        <c:scaling>
          <c:orientation val="minMax"/>
        </c:scaling>
        <c:delete val="1"/>
        <c:axPos val="b"/>
        <c:numFmt formatCode="ge" sourceLinked="1"/>
        <c:majorTickMark val="none"/>
        <c:minorTickMark val="none"/>
        <c:tickLblPos val="none"/>
        <c:crossAx val="111209088"/>
        <c:crosses val="autoZero"/>
        <c:auto val="1"/>
        <c:lblOffset val="100"/>
        <c:baseTimeUnit val="years"/>
      </c:dateAx>
      <c:valAx>
        <c:axId val="111209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20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79.349999999999994</c:v>
                </c:pt>
                <c:pt idx="1">
                  <c:v>84.16</c:v>
                </c:pt>
                <c:pt idx="2">
                  <c:v>84.05</c:v>
                </c:pt>
                <c:pt idx="3">
                  <c:v>85.25</c:v>
                </c:pt>
                <c:pt idx="4">
                  <c:v>82.17</c:v>
                </c:pt>
              </c:numCache>
            </c:numRef>
          </c:val>
        </c:ser>
        <c:dLbls>
          <c:showLegendKey val="0"/>
          <c:showVal val="0"/>
          <c:showCatName val="0"/>
          <c:showSerName val="0"/>
          <c:showPercent val="0"/>
          <c:showBubbleSize val="0"/>
        </c:dLbls>
        <c:gapWidth val="150"/>
        <c:axId val="108765568"/>
        <c:axId val="10876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108765568"/>
        <c:axId val="108767488"/>
      </c:lineChart>
      <c:dateAx>
        <c:axId val="108765568"/>
        <c:scaling>
          <c:orientation val="minMax"/>
        </c:scaling>
        <c:delete val="1"/>
        <c:axPos val="b"/>
        <c:numFmt formatCode="ge" sourceLinked="1"/>
        <c:majorTickMark val="none"/>
        <c:minorTickMark val="none"/>
        <c:tickLblPos val="none"/>
        <c:crossAx val="108767488"/>
        <c:crosses val="autoZero"/>
        <c:auto val="1"/>
        <c:lblOffset val="100"/>
        <c:baseTimeUnit val="years"/>
      </c:dateAx>
      <c:valAx>
        <c:axId val="10876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666880"/>
        <c:axId val="10866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666880"/>
        <c:axId val="108668800"/>
      </c:lineChart>
      <c:dateAx>
        <c:axId val="108666880"/>
        <c:scaling>
          <c:orientation val="minMax"/>
        </c:scaling>
        <c:delete val="1"/>
        <c:axPos val="b"/>
        <c:numFmt formatCode="ge" sourceLinked="1"/>
        <c:majorTickMark val="none"/>
        <c:minorTickMark val="none"/>
        <c:tickLblPos val="none"/>
        <c:crossAx val="108668800"/>
        <c:crosses val="autoZero"/>
        <c:auto val="1"/>
        <c:lblOffset val="100"/>
        <c:baseTimeUnit val="years"/>
      </c:dateAx>
      <c:valAx>
        <c:axId val="10866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66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704896"/>
        <c:axId val="10870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704896"/>
        <c:axId val="108706816"/>
      </c:lineChart>
      <c:dateAx>
        <c:axId val="108704896"/>
        <c:scaling>
          <c:orientation val="minMax"/>
        </c:scaling>
        <c:delete val="1"/>
        <c:axPos val="b"/>
        <c:numFmt formatCode="ge" sourceLinked="1"/>
        <c:majorTickMark val="none"/>
        <c:minorTickMark val="none"/>
        <c:tickLblPos val="none"/>
        <c:crossAx val="108706816"/>
        <c:crosses val="autoZero"/>
        <c:auto val="1"/>
        <c:lblOffset val="100"/>
        <c:baseTimeUnit val="years"/>
      </c:dateAx>
      <c:valAx>
        <c:axId val="10870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70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04832"/>
        <c:axId val="11090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04832"/>
        <c:axId val="110906752"/>
      </c:lineChart>
      <c:dateAx>
        <c:axId val="110904832"/>
        <c:scaling>
          <c:orientation val="minMax"/>
        </c:scaling>
        <c:delete val="1"/>
        <c:axPos val="b"/>
        <c:numFmt formatCode="ge" sourceLinked="1"/>
        <c:majorTickMark val="none"/>
        <c:minorTickMark val="none"/>
        <c:tickLblPos val="none"/>
        <c:crossAx val="110906752"/>
        <c:crosses val="autoZero"/>
        <c:auto val="1"/>
        <c:lblOffset val="100"/>
        <c:baseTimeUnit val="years"/>
      </c:dateAx>
      <c:valAx>
        <c:axId val="11090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0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0957696"/>
        <c:axId val="11095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0957696"/>
        <c:axId val="110959616"/>
      </c:lineChart>
      <c:dateAx>
        <c:axId val="110957696"/>
        <c:scaling>
          <c:orientation val="minMax"/>
        </c:scaling>
        <c:delete val="1"/>
        <c:axPos val="b"/>
        <c:numFmt formatCode="ge" sourceLinked="1"/>
        <c:majorTickMark val="none"/>
        <c:minorTickMark val="none"/>
        <c:tickLblPos val="none"/>
        <c:crossAx val="110959616"/>
        <c:crosses val="autoZero"/>
        <c:auto val="1"/>
        <c:lblOffset val="100"/>
        <c:baseTimeUnit val="years"/>
      </c:dateAx>
      <c:valAx>
        <c:axId val="11095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5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4861.24</c:v>
                </c:pt>
                <c:pt idx="1">
                  <c:v>4741.82</c:v>
                </c:pt>
                <c:pt idx="2">
                  <c:v>4679.3500000000004</c:v>
                </c:pt>
                <c:pt idx="3">
                  <c:v>4659.12</c:v>
                </c:pt>
                <c:pt idx="4">
                  <c:v>4426.28</c:v>
                </c:pt>
              </c:numCache>
            </c:numRef>
          </c:val>
        </c:ser>
        <c:dLbls>
          <c:showLegendKey val="0"/>
          <c:showVal val="0"/>
          <c:showCatName val="0"/>
          <c:showSerName val="0"/>
          <c:showPercent val="0"/>
          <c:showBubbleSize val="0"/>
        </c:dLbls>
        <c:gapWidth val="150"/>
        <c:axId val="110994176"/>
        <c:axId val="110996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110994176"/>
        <c:axId val="110996096"/>
      </c:lineChart>
      <c:dateAx>
        <c:axId val="110994176"/>
        <c:scaling>
          <c:orientation val="minMax"/>
        </c:scaling>
        <c:delete val="1"/>
        <c:axPos val="b"/>
        <c:numFmt formatCode="ge" sourceLinked="1"/>
        <c:majorTickMark val="none"/>
        <c:minorTickMark val="none"/>
        <c:tickLblPos val="none"/>
        <c:crossAx val="110996096"/>
        <c:crosses val="autoZero"/>
        <c:auto val="1"/>
        <c:lblOffset val="100"/>
        <c:baseTimeUnit val="years"/>
      </c:dateAx>
      <c:valAx>
        <c:axId val="11099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99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7.02</c:v>
                </c:pt>
                <c:pt idx="1">
                  <c:v>5.59</c:v>
                </c:pt>
                <c:pt idx="2">
                  <c:v>5.31</c:v>
                </c:pt>
                <c:pt idx="3">
                  <c:v>5.16</c:v>
                </c:pt>
                <c:pt idx="4">
                  <c:v>5.23</c:v>
                </c:pt>
              </c:numCache>
            </c:numRef>
          </c:val>
        </c:ser>
        <c:dLbls>
          <c:showLegendKey val="0"/>
          <c:showVal val="0"/>
          <c:showCatName val="0"/>
          <c:showSerName val="0"/>
          <c:showPercent val="0"/>
          <c:showBubbleSize val="0"/>
        </c:dLbls>
        <c:gapWidth val="150"/>
        <c:axId val="111008000"/>
        <c:axId val="11109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111008000"/>
        <c:axId val="111096192"/>
      </c:lineChart>
      <c:dateAx>
        <c:axId val="111008000"/>
        <c:scaling>
          <c:orientation val="minMax"/>
        </c:scaling>
        <c:delete val="1"/>
        <c:axPos val="b"/>
        <c:numFmt formatCode="ge" sourceLinked="1"/>
        <c:majorTickMark val="none"/>
        <c:minorTickMark val="none"/>
        <c:tickLblPos val="none"/>
        <c:crossAx val="111096192"/>
        <c:crosses val="autoZero"/>
        <c:auto val="1"/>
        <c:lblOffset val="100"/>
        <c:baseTimeUnit val="years"/>
      </c:dateAx>
      <c:valAx>
        <c:axId val="11109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0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490.53</c:v>
                </c:pt>
                <c:pt idx="1">
                  <c:v>689.03</c:v>
                </c:pt>
                <c:pt idx="2">
                  <c:v>784.6</c:v>
                </c:pt>
                <c:pt idx="3">
                  <c:v>550.38</c:v>
                </c:pt>
                <c:pt idx="4">
                  <c:v>464.08</c:v>
                </c:pt>
              </c:numCache>
            </c:numRef>
          </c:val>
        </c:ser>
        <c:dLbls>
          <c:showLegendKey val="0"/>
          <c:showVal val="0"/>
          <c:showCatName val="0"/>
          <c:showSerName val="0"/>
          <c:showPercent val="0"/>
          <c:showBubbleSize val="0"/>
        </c:dLbls>
        <c:gapWidth val="150"/>
        <c:axId val="111130112"/>
        <c:axId val="11113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111130112"/>
        <c:axId val="111132032"/>
      </c:lineChart>
      <c:dateAx>
        <c:axId val="111130112"/>
        <c:scaling>
          <c:orientation val="minMax"/>
        </c:scaling>
        <c:delete val="1"/>
        <c:axPos val="b"/>
        <c:numFmt formatCode="ge" sourceLinked="1"/>
        <c:majorTickMark val="none"/>
        <c:minorTickMark val="none"/>
        <c:tickLblPos val="none"/>
        <c:crossAx val="111132032"/>
        <c:crosses val="autoZero"/>
        <c:auto val="1"/>
        <c:lblOffset val="100"/>
        <c:baseTimeUnit val="years"/>
      </c:dateAx>
      <c:valAx>
        <c:axId val="11113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13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0" zoomScaleNormal="80" workbookViewId="0">
      <selection activeCell="BL83" sqref="BL83"/>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山梨県　甲府市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4" t="s">
        <v>119</v>
      </c>
      <c r="AE8" s="74"/>
      <c r="AF8" s="74"/>
      <c r="AG8" s="74"/>
      <c r="AH8" s="74"/>
      <c r="AI8" s="74"/>
      <c r="AJ8" s="74"/>
      <c r="AK8" s="2"/>
      <c r="AL8" s="67">
        <f>データ!$R$6</f>
        <v>191673</v>
      </c>
      <c r="AM8" s="67"/>
      <c r="AN8" s="67"/>
      <c r="AO8" s="67"/>
      <c r="AP8" s="67"/>
      <c r="AQ8" s="67"/>
      <c r="AR8" s="67"/>
      <c r="AS8" s="67"/>
      <c r="AT8" s="66">
        <f>データ!$S$6</f>
        <v>212.47</v>
      </c>
      <c r="AU8" s="66"/>
      <c r="AV8" s="66"/>
      <c r="AW8" s="66"/>
      <c r="AX8" s="66"/>
      <c r="AY8" s="66"/>
      <c r="AZ8" s="66"/>
      <c r="BA8" s="66"/>
      <c r="BB8" s="66">
        <f>データ!$T$6</f>
        <v>902.12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0.22</v>
      </c>
      <c r="Q10" s="66"/>
      <c r="R10" s="66"/>
      <c r="S10" s="66"/>
      <c r="T10" s="66"/>
      <c r="U10" s="66"/>
      <c r="V10" s="66"/>
      <c r="W10" s="67">
        <f>データ!$Q$6</f>
        <v>1050</v>
      </c>
      <c r="X10" s="67"/>
      <c r="Y10" s="67"/>
      <c r="Z10" s="67"/>
      <c r="AA10" s="67"/>
      <c r="AB10" s="67"/>
      <c r="AC10" s="67"/>
      <c r="AD10" s="2"/>
      <c r="AE10" s="2"/>
      <c r="AF10" s="2"/>
      <c r="AG10" s="2"/>
      <c r="AH10" s="2"/>
      <c r="AI10" s="2"/>
      <c r="AJ10" s="2"/>
      <c r="AK10" s="2"/>
      <c r="AL10" s="67">
        <f>データ!$U$6</f>
        <v>423</v>
      </c>
      <c r="AM10" s="67"/>
      <c r="AN10" s="67"/>
      <c r="AO10" s="67"/>
      <c r="AP10" s="67"/>
      <c r="AQ10" s="67"/>
      <c r="AR10" s="67"/>
      <c r="AS10" s="67"/>
      <c r="AT10" s="66">
        <f>データ!$V$6</f>
        <v>2.21</v>
      </c>
      <c r="AU10" s="66"/>
      <c r="AV10" s="66"/>
      <c r="AW10" s="66"/>
      <c r="AX10" s="66"/>
      <c r="AY10" s="66"/>
      <c r="AZ10" s="66"/>
      <c r="BA10" s="66"/>
      <c r="BB10" s="66">
        <f>データ!$W$6</f>
        <v>191.4</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192015</v>
      </c>
      <c r="D6" s="34">
        <f t="shared" si="3"/>
        <v>47</v>
      </c>
      <c r="E6" s="34">
        <f t="shared" si="3"/>
        <v>1</v>
      </c>
      <c r="F6" s="34">
        <f t="shared" si="3"/>
        <v>0</v>
      </c>
      <c r="G6" s="34">
        <f t="shared" si="3"/>
        <v>0</v>
      </c>
      <c r="H6" s="34" t="str">
        <f t="shared" si="3"/>
        <v>山梨県　甲府市</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0.22</v>
      </c>
      <c r="Q6" s="35">
        <f t="shared" si="3"/>
        <v>1050</v>
      </c>
      <c r="R6" s="35">
        <f t="shared" si="3"/>
        <v>191673</v>
      </c>
      <c r="S6" s="35">
        <f t="shared" si="3"/>
        <v>212.47</v>
      </c>
      <c r="T6" s="35">
        <f t="shared" si="3"/>
        <v>902.12</v>
      </c>
      <c r="U6" s="35">
        <f t="shared" si="3"/>
        <v>423</v>
      </c>
      <c r="V6" s="35">
        <f t="shared" si="3"/>
        <v>2.21</v>
      </c>
      <c r="W6" s="35">
        <f t="shared" si="3"/>
        <v>191.4</v>
      </c>
      <c r="X6" s="36">
        <f>IF(X7="",NA(),X7)</f>
        <v>79.349999999999994</v>
      </c>
      <c r="Y6" s="36">
        <f t="shared" ref="Y6:AG6" si="4">IF(Y7="",NA(),Y7)</f>
        <v>84.16</v>
      </c>
      <c r="Z6" s="36">
        <f t="shared" si="4"/>
        <v>84.05</v>
      </c>
      <c r="AA6" s="36">
        <f t="shared" si="4"/>
        <v>85.25</v>
      </c>
      <c r="AB6" s="36">
        <f t="shared" si="4"/>
        <v>82.17</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4861.24</v>
      </c>
      <c r="BF6" s="36">
        <f t="shared" ref="BF6:BN6" si="7">IF(BF7="",NA(),BF7)</f>
        <v>4741.82</v>
      </c>
      <c r="BG6" s="36">
        <f t="shared" si="7"/>
        <v>4679.3500000000004</v>
      </c>
      <c r="BH6" s="36">
        <f t="shared" si="7"/>
        <v>4659.12</v>
      </c>
      <c r="BI6" s="36">
        <f t="shared" si="7"/>
        <v>4426.28</v>
      </c>
      <c r="BJ6" s="36">
        <f t="shared" si="7"/>
        <v>1496.15</v>
      </c>
      <c r="BK6" s="36">
        <f t="shared" si="7"/>
        <v>1462.56</v>
      </c>
      <c r="BL6" s="36">
        <f t="shared" si="7"/>
        <v>1486.62</v>
      </c>
      <c r="BM6" s="36">
        <f t="shared" si="7"/>
        <v>1510.14</v>
      </c>
      <c r="BN6" s="36">
        <f t="shared" si="7"/>
        <v>1595.62</v>
      </c>
      <c r="BO6" s="35" t="str">
        <f>IF(BO7="","",IF(BO7="-","【-】","【"&amp;SUBSTITUTE(TEXT(BO7,"#,##0.00"),"-","△")&amp;"】"))</f>
        <v>【1,280.76】</v>
      </c>
      <c r="BP6" s="36">
        <f>IF(BP7="",NA(),BP7)</f>
        <v>7.02</v>
      </c>
      <c r="BQ6" s="36">
        <f t="shared" ref="BQ6:BY6" si="8">IF(BQ7="",NA(),BQ7)</f>
        <v>5.59</v>
      </c>
      <c r="BR6" s="36">
        <f t="shared" si="8"/>
        <v>5.31</v>
      </c>
      <c r="BS6" s="36">
        <f t="shared" si="8"/>
        <v>5.16</v>
      </c>
      <c r="BT6" s="36">
        <f t="shared" si="8"/>
        <v>5.23</v>
      </c>
      <c r="BU6" s="36">
        <f t="shared" si="8"/>
        <v>33.01</v>
      </c>
      <c r="BV6" s="36">
        <f t="shared" si="8"/>
        <v>32.39</v>
      </c>
      <c r="BW6" s="36">
        <f t="shared" si="8"/>
        <v>24.39</v>
      </c>
      <c r="BX6" s="36">
        <f t="shared" si="8"/>
        <v>22.67</v>
      </c>
      <c r="BY6" s="36">
        <f t="shared" si="8"/>
        <v>37.92</v>
      </c>
      <c r="BZ6" s="35" t="str">
        <f>IF(BZ7="","",IF(BZ7="-","【-】","【"&amp;SUBSTITUTE(TEXT(BZ7,"#,##0.00"),"-","△")&amp;"】"))</f>
        <v>【53.06】</v>
      </c>
      <c r="CA6" s="36">
        <f>IF(CA7="",NA(),CA7)</f>
        <v>490.53</v>
      </c>
      <c r="CB6" s="36">
        <f t="shared" ref="CB6:CJ6" si="9">IF(CB7="",NA(),CB7)</f>
        <v>689.03</v>
      </c>
      <c r="CC6" s="36">
        <f t="shared" si="9"/>
        <v>784.6</v>
      </c>
      <c r="CD6" s="36">
        <f t="shared" si="9"/>
        <v>550.38</v>
      </c>
      <c r="CE6" s="36">
        <f t="shared" si="9"/>
        <v>464.08</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62.28</v>
      </c>
      <c r="CM6" s="36">
        <f t="shared" ref="CM6:CU6" si="10">IF(CM7="",NA(),CM7)</f>
        <v>56.92</v>
      </c>
      <c r="CN6" s="36">
        <f t="shared" si="10"/>
        <v>54.81</v>
      </c>
      <c r="CO6" s="36">
        <f t="shared" si="10"/>
        <v>58.06</v>
      </c>
      <c r="CP6" s="36">
        <f t="shared" si="10"/>
        <v>61.5</v>
      </c>
      <c r="CQ6" s="36">
        <f t="shared" si="10"/>
        <v>51.11</v>
      </c>
      <c r="CR6" s="36">
        <f t="shared" si="10"/>
        <v>50.49</v>
      </c>
      <c r="CS6" s="36">
        <f t="shared" si="10"/>
        <v>48.36</v>
      </c>
      <c r="CT6" s="36">
        <f t="shared" si="10"/>
        <v>48.7</v>
      </c>
      <c r="CU6" s="36">
        <f t="shared" si="10"/>
        <v>46.9</v>
      </c>
      <c r="CV6" s="35" t="str">
        <f>IF(CV7="","",IF(CV7="-","【-】","【"&amp;SUBSTITUTE(TEXT(CV7,"#,##0.00"),"-","△")&amp;"】"))</f>
        <v>【56.28】</v>
      </c>
      <c r="CW6" s="36">
        <f>IF(CW7="",NA(),CW7)</f>
        <v>40.58</v>
      </c>
      <c r="CX6" s="36">
        <f t="shared" ref="CX6:DF6" si="11">IF(CX7="",NA(),CX7)</f>
        <v>38.93</v>
      </c>
      <c r="CY6" s="36">
        <f t="shared" si="11"/>
        <v>37.72</v>
      </c>
      <c r="CZ6" s="36">
        <f t="shared" si="11"/>
        <v>51.49</v>
      </c>
      <c r="DA6" s="36">
        <f t="shared" si="11"/>
        <v>56.07</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0.31</v>
      </c>
      <c r="EG6" s="36">
        <f t="shared" si="14"/>
        <v>0.51</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192015</v>
      </c>
      <c r="D7" s="38">
        <v>47</v>
      </c>
      <c r="E7" s="38">
        <v>1</v>
      </c>
      <c r="F7" s="38">
        <v>0</v>
      </c>
      <c r="G7" s="38">
        <v>0</v>
      </c>
      <c r="H7" s="38" t="s">
        <v>107</v>
      </c>
      <c r="I7" s="38" t="s">
        <v>108</v>
      </c>
      <c r="J7" s="38" t="s">
        <v>109</v>
      </c>
      <c r="K7" s="38" t="s">
        <v>110</v>
      </c>
      <c r="L7" s="38" t="s">
        <v>111</v>
      </c>
      <c r="M7" s="38"/>
      <c r="N7" s="39" t="s">
        <v>112</v>
      </c>
      <c r="O7" s="39" t="s">
        <v>113</v>
      </c>
      <c r="P7" s="39">
        <v>0.22</v>
      </c>
      <c r="Q7" s="39">
        <v>1050</v>
      </c>
      <c r="R7" s="39">
        <v>191673</v>
      </c>
      <c r="S7" s="39">
        <v>212.47</v>
      </c>
      <c r="T7" s="39">
        <v>902.12</v>
      </c>
      <c r="U7" s="39">
        <v>423</v>
      </c>
      <c r="V7" s="39">
        <v>2.21</v>
      </c>
      <c r="W7" s="39">
        <v>191.4</v>
      </c>
      <c r="X7" s="39">
        <v>79.349999999999994</v>
      </c>
      <c r="Y7" s="39">
        <v>84.16</v>
      </c>
      <c r="Z7" s="39">
        <v>84.05</v>
      </c>
      <c r="AA7" s="39">
        <v>85.25</v>
      </c>
      <c r="AB7" s="39">
        <v>82.17</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4861.24</v>
      </c>
      <c r="BF7" s="39">
        <v>4741.82</v>
      </c>
      <c r="BG7" s="39">
        <v>4679.3500000000004</v>
      </c>
      <c r="BH7" s="39">
        <v>4659.12</v>
      </c>
      <c r="BI7" s="39">
        <v>4426.28</v>
      </c>
      <c r="BJ7" s="39">
        <v>1496.15</v>
      </c>
      <c r="BK7" s="39">
        <v>1462.56</v>
      </c>
      <c r="BL7" s="39">
        <v>1486.62</v>
      </c>
      <c r="BM7" s="39">
        <v>1510.14</v>
      </c>
      <c r="BN7" s="39">
        <v>1595.62</v>
      </c>
      <c r="BO7" s="39">
        <v>1280.76</v>
      </c>
      <c r="BP7" s="39">
        <v>7.02</v>
      </c>
      <c r="BQ7" s="39">
        <v>5.59</v>
      </c>
      <c r="BR7" s="39">
        <v>5.31</v>
      </c>
      <c r="BS7" s="39">
        <v>5.16</v>
      </c>
      <c r="BT7" s="39">
        <v>5.23</v>
      </c>
      <c r="BU7" s="39">
        <v>33.01</v>
      </c>
      <c r="BV7" s="39">
        <v>32.39</v>
      </c>
      <c r="BW7" s="39">
        <v>24.39</v>
      </c>
      <c r="BX7" s="39">
        <v>22.67</v>
      </c>
      <c r="BY7" s="39">
        <v>37.92</v>
      </c>
      <c r="BZ7" s="39">
        <v>53.06</v>
      </c>
      <c r="CA7" s="39">
        <v>490.53</v>
      </c>
      <c r="CB7" s="39">
        <v>689.03</v>
      </c>
      <c r="CC7" s="39">
        <v>784.6</v>
      </c>
      <c r="CD7" s="39">
        <v>550.38</v>
      </c>
      <c r="CE7" s="39">
        <v>464.08</v>
      </c>
      <c r="CF7" s="39">
        <v>523.08000000000004</v>
      </c>
      <c r="CG7" s="39">
        <v>530.83000000000004</v>
      </c>
      <c r="CH7" s="39">
        <v>734.18</v>
      </c>
      <c r="CI7" s="39">
        <v>789.62</v>
      </c>
      <c r="CJ7" s="39">
        <v>423.18</v>
      </c>
      <c r="CK7" s="39">
        <v>314.83</v>
      </c>
      <c r="CL7" s="39">
        <v>62.28</v>
      </c>
      <c r="CM7" s="39">
        <v>56.92</v>
      </c>
      <c r="CN7" s="39">
        <v>54.81</v>
      </c>
      <c r="CO7" s="39">
        <v>58.06</v>
      </c>
      <c r="CP7" s="39">
        <v>61.5</v>
      </c>
      <c r="CQ7" s="39">
        <v>51.11</v>
      </c>
      <c r="CR7" s="39">
        <v>50.49</v>
      </c>
      <c r="CS7" s="39">
        <v>48.36</v>
      </c>
      <c r="CT7" s="39">
        <v>48.7</v>
      </c>
      <c r="CU7" s="39">
        <v>46.9</v>
      </c>
      <c r="CV7" s="39">
        <v>56.28</v>
      </c>
      <c r="CW7" s="39">
        <v>40.58</v>
      </c>
      <c r="CX7" s="39">
        <v>38.93</v>
      </c>
      <c r="CY7" s="39">
        <v>37.72</v>
      </c>
      <c r="CZ7" s="39">
        <v>51.49</v>
      </c>
      <c r="DA7" s="39">
        <v>56.07</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0.31</v>
      </c>
      <c r="EG7" s="39">
        <v>0.51</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2018-02-09T07:23:07Z</cp:lastPrinted>
  <dcterms:created xsi:type="dcterms:W3CDTF">2017-12-25T01:43:08Z</dcterms:created>
  <dcterms:modified xsi:type="dcterms:W3CDTF">2018-02-27T05:02:07Z</dcterms:modified>
</cp:coreProperties>
</file>