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<sst xmlns="http://schemas.openxmlformats.org/spreadsheetml/2006/main" count="218" uniqueCount="108">
  <si>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</si>
  <si>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</si>
  <si>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</si>
  <si>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</si>
  <si>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</si>
  <si>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</si>
  <si>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</si>
  <si>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</si>
  <si>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</si>
  <si>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</si>
  <si>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</si>
  <si>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</si>
  <si>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</si>
  <si>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</si>
  <si>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</si>
  <si>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</si>
  <si>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</si>
  <si>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</si>
  <si>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</si>
  <si>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</si>
  <si>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</si>
  <si>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</si>
  <si>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</si>
  <si>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</si>
  <si>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</si>
  <si>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</si>
  <si>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</si>
  <si>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</si>
  <si>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</si>
  <si>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</si>
  <si>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</si>
  <si>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</si>
  <si>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</si>
  <si>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</si>
  <si>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</si>
  <si>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</si>
  <si>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</si>
  <si>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</si>
  <si>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</si>
  <si>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</si>
  <si>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</si>
  <si>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</si>
  <si>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</si>
  <si>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</si>
  <si>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</si>
  <si>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</si>
  <si>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</si>
  <si>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</si>
  <si>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</si>
  <si>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</si>
  <si>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</si>
  <si>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</si>
  <si>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</si>
  <si>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</si>
  <si>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</si>
  <si>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</si>
  <si>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</si>
  <si>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</si>
  <si>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</si>
  <si>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</si>
  <si>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</si>
  <si>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</si>
  <si>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</si>
  <si>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</si>
  <si>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</si>
  <si>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</si>
  <si>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</si>
  <si>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</si>
  <si>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</si>
  <si>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</si>
  <si>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</si>
  <si>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</si>
  <si>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</si>
  <si>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</si>
  <si>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</si>
  <si>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</si>
  <si>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</si>
  <si>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</si>
  <si>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</si>
  <si>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</si>
  <si>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</si>
  <si>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</si>
  <si>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</si>
  <si>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</si>
  <si>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</si>
  <si>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</si>
  <si>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</si>
  <si>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</si>
  <si>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</si>
  <si>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</si>
  <si>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</si>
  <si>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</si>
  <si>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</si>
  <si>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南アルプス市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</si>
  <si>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</si>
  <si>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</si>
  <si>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</si>
  <si>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</si>
  <si>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</si>
  <si>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</si>
  <si>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</si>
  <si>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</si>
  <si>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</si>
  <si>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</si>
  <si>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</si>
  <si>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平成14年度に芦安簡易水道の施設整備を開始し、また、平成16年度に白根簡易水道の施設整備を開始した。このため、該当する指標値はない。</t>
    <rPh sb="0" eb="2">
      <t>ヘイセイ</t>
    </rPh>
    <rPh sb="4" eb="6">
      <t>ネンド</t>
    </rPh>
    <rPh sb="7" eb="9">
      <t>アシヤス</t>
    </rPh>
    <rPh sb="9" eb="11">
      <t>カンイ</t>
    </rPh>
    <rPh sb="11" eb="13">
      <t>スイドウ</t>
    </rPh>
    <rPh sb="14" eb="16">
      <t>シセツ</t>
    </rPh>
    <rPh sb="16" eb="18">
      <t>セイビ</t>
    </rPh>
    <rPh sb="19" eb="21">
      <t>カイシ</t>
    </rPh>
    <rPh sb="26" eb="28">
      <t>ヘイセイ</t>
    </rPh>
    <rPh sb="30" eb="32">
      <t>ネンド</t>
    </rPh>
    <rPh sb="33" eb="35">
      <t>シラネ</t>
    </rPh>
    <rPh sb="35" eb="37">
      <t>カンイ</t>
    </rPh>
    <rPh sb="37" eb="39">
      <t>スイドウ</t>
    </rPh>
    <rPh sb="40" eb="42">
      <t>シセツ</t>
    </rPh>
    <rPh sb="42" eb="44">
      <t>セイビ</t>
    </rPh>
    <rPh sb="45" eb="47">
      <t>カイシ</t>
    </rPh>
    <rPh sb="55" eb="57">
      <t>ガイトウ</t>
    </rPh>
    <rPh sb="59" eb="61">
      <t>シヒョウ</t>
    </rPh>
    <rPh sb="61" eb="62">
      <t>アタイ</t>
    </rPh>
    <phoneticPr fontId="4"/>
  </si>
  <si>
    <t>　南アルプス市では、白根簡易水道事業と芦安簡易水道事業を行っている。
　本事業は、山間地域の極めて少ない給水人口により事業運営が行われていることから、投資額に対する給水収益（料金収入）の割合は非常に少ない。
　また、「企業債残高対給水収益比率」については、芦安浄水場の建設工事、及び白根簡易水道の上水道事業への統合事業等、企業債を財源とした建設的投資を実施したことにより、近年高い値となってきた。
　また、「収益的収支比率」、「料金回収率」においても、本来の自主財源である給水収益（料金収入）で費用を賄えていないことから、一般会計繰入金で補われているのが現状である。</t>
    <rPh sb="96" eb="98">
      <t>ヒジョウ</t>
    </rPh>
    <rPh sb="128" eb="130">
      <t>アシヤス</t>
    </rPh>
    <rPh sb="130" eb="133">
      <t>ジョウスイジョウ</t>
    </rPh>
    <rPh sb="134" eb="136">
      <t>ケンセツ</t>
    </rPh>
    <rPh sb="136" eb="138">
      <t>コウジ</t>
    </rPh>
    <rPh sb="139" eb="140">
      <t>オヨ</t>
    </rPh>
    <rPh sb="141" eb="143">
      <t>シラネ</t>
    </rPh>
    <rPh sb="143" eb="145">
      <t>カンイ</t>
    </rPh>
    <rPh sb="145" eb="147">
      <t>スイドウ</t>
    </rPh>
    <rPh sb="148" eb="149">
      <t>ジョウ</t>
    </rPh>
    <rPh sb="149" eb="151">
      <t>スイドウ</t>
    </rPh>
    <rPh sb="151" eb="153">
      <t>ジギョウ</t>
    </rPh>
    <rPh sb="155" eb="157">
      <t>トウゴウ</t>
    </rPh>
    <rPh sb="157" eb="159">
      <t>ジギョウ</t>
    </rPh>
    <rPh sb="159" eb="160">
      <t>トウ</t>
    </rPh>
    <rPh sb="161" eb="163">
      <t>キギョウ</t>
    </rPh>
    <rPh sb="163" eb="164">
      <t>サイ</t>
    </rPh>
    <rPh sb="165" eb="167">
      <t>ザイゲン</t>
    </rPh>
    <rPh sb="170" eb="173">
      <t>ケンセツテキ</t>
    </rPh>
    <rPh sb="173" eb="175">
      <t>トウシ</t>
    </rPh>
    <rPh sb="176" eb="178">
      <t>ジッシ</t>
    </rPh>
    <rPh sb="186" eb="188">
      <t>キンネン</t>
    </rPh>
    <rPh sb="269" eb="270">
      <t>オギナ</t>
    </rPh>
    <phoneticPr fontId="4"/>
  </si>
  <si>
    <t xml:space="preserve">　経営の健全性・効率性は、収益的収支比率、料金回収率の状況から、一般会計からの繰入金により経営を持続している状況であり、また、企業債残高も高く、とても厳しい状況である。
　経営基盤強化の観点から、2事業ある簡易水道の内１つの簡易水道を平成27年度末に廃止し、上水道に統合する。残る簡易水道については、経営の健全化を目指すために、適正な料金設定、財政計画を検討していく。
</t>
    <rPh sb="13" eb="16">
      <t>シュウエキテキ</t>
    </rPh>
    <rPh sb="16" eb="18">
      <t>シュウシ</t>
    </rPh>
    <rPh sb="18" eb="20">
      <t>ヒリツ</t>
    </rPh>
    <rPh sb="21" eb="23">
      <t>リョウキン</t>
    </rPh>
    <rPh sb="23" eb="25">
      <t>カイシュウ</t>
    </rPh>
    <rPh sb="25" eb="26">
      <t>リツ</t>
    </rPh>
    <rPh sb="27" eb="29">
      <t>ジョウキョウ</t>
    </rPh>
    <rPh sb="32" eb="34">
      <t>イッパン</t>
    </rPh>
    <rPh sb="34" eb="36">
      <t>カイケイ</t>
    </rPh>
    <rPh sb="39" eb="41">
      <t>クリイレ</t>
    </rPh>
    <rPh sb="41" eb="42">
      <t>キン</t>
    </rPh>
    <rPh sb="45" eb="47">
      <t>ケイエイ</t>
    </rPh>
    <rPh sb="48" eb="50">
      <t>ジゾク</t>
    </rPh>
    <rPh sb="54" eb="56">
      <t>ジョウキョウ</t>
    </rPh>
    <rPh sb="63" eb="65">
      <t>キギョウ</t>
    </rPh>
    <rPh sb="65" eb="66">
      <t>サイ</t>
    </rPh>
    <rPh sb="66" eb="68">
      <t>ザンダカ</t>
    </rPh>
    <rPh sb="69" eb="70">
      <t>タカ</t>
    </rPh>
    <rPh sb="75" eb="76">
      <t>キビ</t>
    </rPh>
    <rPh sb="78" eb="80">
      <t>ジョウキョウ</t>
    </rPh>
    <rPh sb="86" eb="88">
      <t>ケイエイ</t>
    </rPh>
    <rPh sb="88" eb="90">
      <t>キバン</t>
    </rPh>
    <rPh sb="90" eb="92">
      <t>キョウカ</t>
    </rPh>
    <rPh sb="93" eb="95">
      <t>カンテン</t>
    </rPh>
    <rPh sb="99" eb="101">
      <t>ジギョウ</t>
    </rPh>
    <rPh sb="103" eb="105">
      <t>カンイ</t>
    </rPh>
    <rPh sb="105" eb="107">
      <t>スイドウ</t>
    </rPh>
    <rPh sb="108" eb="109">
      <t>ウチ</t>
    </rPh>
    <rPh sb="138" eb="139">
      <t>ノコ</t>
    </rPh>
    <rPh sb="140" eb="142">
      <t>カンイ</t>
    </rPh>
    <rPh sb="142" eb="144">
      <t>スイドウ</t>
    </rPh>
    <rPh sb="150" eb="152">
      <t>ケイエイ</t>
    </rPh>
    <rPh sb="153" eb="155">
      <t>ケンゼン</t>
    </rPh>
    <rPh sb="155" eb="156">
      <t>カ</t>
    </rPh>
    <rPh sb="157" eb="159">
      <t>メザ</t>
    </rPh>
    <rPh sb="164" eb="166">
      <t>テキセイ</t>
    </rPh>
    <rPh sb="167" eb="169">
      <t>リョウキン</t>
    </rPh>
    <rPh sb="169" eb="171">
      <t>セッテイ</t>
    </rPh>
    <rPh sb="172" eb="174">
      <t>ザイセイ</t>
    </rPh>
    <rPh sb="174" eb="176">
      <t>ケイカク</t>
    </rPh>
    <rPh sb="177" eb="17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</si>
</sst>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917760"/>
        <c:axId val="72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2917760"/>
        <c:axId val="72919680"/>
      </c:lineChart>
      <c:dateAx>
        <c:axId val="72917760"/>
        <c:scaling>
          <c:orientation val="minMax"/>
        </c:scaling>
        <c:delete val="1"/>
        <c:axPos val="b"/>
        <c:numFmt formatCode="ge" sourceLinked="1"/>
        <c:majorTickMark val="none"/>
        <c:minorTickMark val="none"/>
        <c:tickLblPos val="none"/>
        <c:crossAx val="72919680"/>
        <c:crosses val="autoZero"/>
        <c:auto val="1"/>
        <c:lblOffset val="100"/>
        <c:baseTimeUnit val="years"/>
      </c:dateAx>
      <c:valAx>
        <c:axId val="72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51.11</c:v>
                </c:pt>
                <c:pt idx="1">
                  <c:v>48</c:v>
                </c:pt>
                <c:pt idx="2">
                  <c:v>46.77</c:v>
                </c:pt>
                <c:pt idx="3">
                  <c:v>43.27</c:v>
                </c:pt>
                <c:pt idx="4">
                  <c:v>41.35</c:v>
                </c:pt>
              </c:numCache>
            </c:numRef>
          </c:val>
        </c:ser>
        <c:dLbls>
          <c:showLegendKey val="0"/>
          <c:showVal val="0"/>
          <c:showCatName val="0"/>
          <c:showSerName val="0"/>
          <c:showPercent val="0"/>
          <c:showBubbleSize val="0"/>
        </c:dLbls>
        <c:gapWidth val="150"/>
        <c:axId val="33329536"/>
        <c:axId val="33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33329536"/>
        <c:axId val="33331456"/>
      </c:lineChart>
      <c:dateAx>
        <c:axId val="33329536"/>
        <c:scaling>
          <c:orientation val="minMax"/>
        </c:scaling>
        <c:delete val="1"/>
        <c:axPos val="b"/>
        <c:numFmt formatCode="ge" sourceLinked="1"/>
        <c:majorTickMark val="none"/>
        <c:minorTickMark val="none"/>
        <c:tickLblPos val="none"/>
        <c:crossAx val="33331456"/>
        <c:crosses val="autoZero"/>
        <c:auto val="1"/>
        <c:lblOffset val="100"/>
        <c:baseTimeUnit val="years"/>
      </c:dateAx>
      <c:valAx>
        <c:axId val="333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69.06</c:v>
                </c:pt>
                <c:pt idx="1">
                  <c:v>92.66</c:v>
                </c:pt>
                <c:pt idx="2">
                  <c:v>85.32</c:v>
                </c:pt>
                <c:pt idx="3">
                  <c:v>89.82</c:v>
                </c:pt>
                <c:pt idx="4">
                  <c:v>87.86</c:v>
                </c:pt>
              </c:numCache>
            </c:numRef>
          </c:val>
        </c:ser>
        <c:dLbls>
          <c:showLegendKey val="0"/>
          <c:showVal val="0"/>
          <c:showCatName val="0"/>
          <c:showSerName val="0"/>
          <c:showPercent val="0"/>
          <c:showBubbleSize val="0"/>
        </c:dLbls>
        <c:gapWidth val="150"/>
        <c:axId val="33357824"/>
        <c:axId val="33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33357824"/>
        <c:axId val="33359744"/>
      </c:lineChart>
      <c:dateAx>
        <c:axId val="33357824"/>
        <c:scaling>
          <c:orientation val="minMax"/>
        </c:scaling>
        <c:delete val="1"/>
        <c:axPos val="b"/>
        <c:numFmt formatCode="ge" sourceLinked="1"/>
        <c:majorTickMark val="none"/>
        <c:minorTickMark val="none"/>
        <c:tickLblPos val="none"/>
        <c:crossAx val="33359744"/>
        <c:crosses val="autoZero"/>
        <c:auto val="1"/>
        <c:lblOffset val="100"/>
        <c:baseTimeUnit val="years"/>
      </c:dateAx>
      <c:valAx>
        <c:axId val="33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61.21</c:v>
                </c:pt>
                <c:pt idx="1">
                  <c:v>56.86</c:v>
                </c:pt>
                <c:pt idx="2">
                  <c:v>59.21</c:v>
                </c:pt>
                <c:pt idx="3">
                  <c:v>55.74</c:v>
                </c:pt>
                <c:pt idx="4">
                  <c:v>58.43</c:v>
                </c:pt>
              </c:numCache>
            </c:numRef>
          </c:val>
        </c:ser>
        <c:dLbls>
          <c:showLegendKey val="0"/>
          <c:showVal val="0"/>
          <c:showCatName val="0"/>
          <c:showSerName val="0"/>
          <c:showPercent val="0"/>
          <c:showBubbleSize val="0"/>
        </c:dLbls>
        <c:gapWidth val="150"/>
        <c:axId val="104985728"/>
        <c:axId val="104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04985728"/>
        <c:axId val="104987648"/>
      </c:lineChart>
      <c:dateAx>
        <c:axId val="104985728"/>
        <c:scaling>
          <c:orientation val="minMax"/>
        </c:scaling>
        <c:delete val="1"/>
        <c:axPos val="b"/>
        <c:numFmt formatCode="ge" sourceLinked="1"/>
        <c:majorTickMark val="none"/>
        <c:minorTickMark val="none"/>
        <c:tickLblPos val="none"/>
        <c:crossAx val="104987648"/>
        <c:crosses val="autoZero"/>
        <c:auto val="1"/>
        <c:lblOffset val="100"/>
        <c:baseTimeUnit val="years"/>
      </c:dateAx>
      <c:valAx>
        <c:axId val="104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137728"/>
        <c:axId val="11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137728"/>
        <c:axId val="113062272"/>
      </c:lineChart>
      <c:dateAx>
        <c:axId val="112137728"/>
        <c:scaling>
          <c:orientation val="minMax"/>
        </c:scaling>
        <c:delete val="1"/>
        <c:axPos val="b"/>
        <c:numFmt formatCode="ge" sourceLinked="1"/>
        <c:majorTickMark val="none"/>
        <c:minorTickMark val="none"/>
        <c:tickLblPos val="none"/>
        <c:crossAx val="113062272"/>
        <c:crosses val="autoZero"/>
        <c:auto val="1"/>
        <c:lblOffset val="100"/>
        <c:baseTimeUnit val="years"/>
      </c:dateAx>
      <c:valAx>
        <c:axId val="113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05248"/>
        <c:axId val="113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05248"/>
        <c:axId val="113390336"/>
      </c:lineChart>
      <c:dateAx>
        <c:axId val="113205248"/>
        <c:scaling>
          <c:orientation val="minMax"/>
        </c:scaling>
        <c:delete val="1"/>
        <c:axPos val="b"/>
        <c:numFmt formatCode="ge" sourceLinked="1"/>
        <c:majorTickMark val="none"/>
        <c:minorTickMark val="none"/>
        <c:tickLblPos val="none"/>
        <c:crossAx val="113390336"/>
        <c:crosses val="autoZero"/>
        <c:auto val="1"/>
        <c:lblOffset val="100"/>
        <c:baseTimeUnit val="years"/>
      </c:dateAx>
      <c:valAx>
        <c:axId val="113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40640"/>
        <c:axId val="113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40640"/>
        <c:axId val="113451008"/>
      </c:lineChart>
      <c:dateAx>
        <c:axId val="113440640"/>
        <c:scaling>
          <c:orientation val="minMax"/>
        </c:scaling>
        <c:delete val="1"/>
        <c:axPos val="b"/>
        <c:numFmt formatCode="ge" sourceLinked="1"/>
        <c:majorTickMark val="none"/>
        <c:minorTickMark val="none"/>
        <c:tickLblPos val="none"/>
        <c:crossAx val="113451008"/>
        <c:crosses val="autoZero"/>
        <c:auto val="1"/>
        <c:lblOffset val="100"/>
        <c:baseTimeUnit val="years"/>
      </c:dateAx>
      <c:valAx>
        <c:axId val="113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205888"/>
        <c:axId val="1296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205888"/>
        <c:axId val="129655168"/>
      </c:lineChart>
      <c:dateAx>
        <c:axId val="123205888"/>
        <c:scaling>
          <c:orientation val="minMax"/>
        </c:scaling>
        <c:delete val="1"/>
        <c:axPos val="b"/>
        <c:numFmt formatCode="ge" sourceLinked="1"/>
        <c:majorTickMark val="none"/>
        <c:minorTickMark val="none"/>
        <c:tickLblPos val="none"/>
        <c:crossAx val="129655168"/>
        <c:crosses val="autoZero"/>
        <c:auto val="1"/>
        <c:lblOffset val="100"/>
        <c:baseTimeUnit val="years"/>
      </c:dateAx>
      <c:valAx>
        <c:axId val="129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7642.75</c:v>
                </c:pt>
                <c:pt idx="1">
                  <c:v>7228.45</c:v>
                </c:pt>
                <c:pt idx="2">
                  <c:v>7751.4</c:v>
                </c:pt>
                <c:pt idx="3">
                  <c:v>8841.42</c:v>
                </c:pt>
                <c:pt idx="4">
                  <c:v>10088.129999999999</c:v>
                </c:pt>
              </c:numCache>
            </c:numRef>
          </c:val>
        </c:ser>
        <c:dLbls>
          <c:showLegendKey val="0"/>
          <c:showVal val="0"/>
          <c:showCatName val="0"/>
          <c:showSerName val="0"/>
          <c:showPercent val="0"/>
          <c:showBubbleSize val="0"/>
        </c:dLbls>
        <c:gapWidth val="150"/>
        <c:axId val="169079936"/>
        <c:axId val="169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9079936"/>
        <c:axId val="169223296"/>
      </c:lineChart>
      <c:dateAx>
        <c:axId val="169079936"/>
        <c:scaling>
          <c:orientation val="minMax"/>
        </c:scaling>
        <c:delete val="1"/>
        <c:axPos val="b"/>
        <c:numFmt formatCode="ge" sourceLinked="1"/>
        <c:majorTickMark val="none"/>
        <c:minorTickMark val="none"/>
        <c:tickLblPos val="none"/>
        <c:crossAx val="169223296"/>
        <c:crosses val="autoZero"/>
        <c:auto val="1"/>
        <c:lblOffset val="100"/>
        <c:baseTimeUnit val="years"/>
      </c:dateAx>
      <c:valAx>
        <c:axId val="169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14.42</c:v>
                </c:pt>
                <c:pt idx="1">
                  <c:v>15.24</c:v>
                </c:pt>
                <c:pt idx="2">
                  <c:v>13.62</c:v>
                </c:pt>
                <c:pt idx="3">
                  <c:v>13.11</c:v>
                </c:pt>
                <c:pt idx="4">
                  <c:v>11.92</c:v>
                </c:pt>
              </c:numCache>
            </c:numRef>
          </c:val>
        </c:ser>
        <c:dLbls>
          <c:showLegendKey val="0"/>
          <c:showVal val="0"/>
          <c:showCatName val="0"/>
          <c:showSerName val="0"/>
          <c:showPercent val="0"/>
          <c:showBubbleSize val="0"/>
        </c:dLbls>
        <c:gapWidth val="150"/>
        <c:axId val="33187328"/>
        <c:axId val="33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33187328"/>
        <c:axId val="33189248"/>
      </c:lineChart>
      <c:dateAx>
        <c:axId val="33187328"/>
        <c:scaling>
          <c:orientation val="minMax"/>
        </c:scaling>
        <c:delete val="1"/>
        <c:axPos val="b"/>
        <c:numFmt formatCode="ge" sourceLinked="1"/>
        <c:majorTickMark val="none"/>
        <c:minorTickMark val="none"/>
        <c:tickLblPos val="none"/>
        <c:crossAx val="33189248"/>
        <c:crosses val="autoZero"/>
        <c:auto val="1"/>
        <c:lblOffset val="100"/>
        <c:baseTimeUnit val="years"/>
      </c:dateAx>
      <c:valAx>
        <c:axId val="33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905.52</c:v>
                </c:pt>
                <c:pt idx="1">
                  <c:v>697.21</c:v>
                </c:pt>
                <c:pt idx="2">
                  <c:v>813.75</c:v>
                </c:pt>
                <c:pt idx="3">
                  <c:v>855.68</c:v>
                </c:pt>
                <c:pt idx="4">
                  <c:v>958.06</c:v>
                </c:pt>
              </c:numCache>
            </c:numRef>
          </c:val>
        </c:ser>
        <c:dLbls>
          <c:showLegendKey val="0"/>
          <c:showVal val="0"/>
          <c:showCatName val="0"/>
          <c:showSerName val="0"/>
          <c:showPercent val="0"/>
          <c:showBubbleSize val="0"/>
        </c:dLbls>
        <c:gapWidth val="150"/>
        <c:axId val="33318016"/>
        <c:axId val="33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3318016"/>
        <c:axId val="33319936"/>
      </c:lineChart>
      <c:dateAx>
        <c:axId val="33318016"/>
        <c:scaling>
          <c:orientation val="minMax"/>
        </c:scaling>
        <c:delete val="1"/>
        <c:axPos val="b"/>
        <c:numFmt formatCode="ge" sourceLinked="1"/>
        <c:majorTickMark val="none"/>
        <c:minorTickMark val="none"/>
        <c:tickLblPos val="none"/>
        <c:crossAx val="33319936"/>
        <c:crosses val="autoZero"/>
        <c:auto val="1"/>
        <c:lblOffset val="100"/>
        <c:baseTimeUnit val="years"/>
      </c:dateAx>
      <c:valAx>
        <c:axId val="33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58"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南アルプス市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72529</v>
      </c>
      <c r="AJ8" s="74"/>
      <c r="AK8" s="74"/>
      <c r="AL8" s="74"/>
      <c r="AM8" s="74"/>
      <c r="AN8" s="74"/>
      <c r="AO8" s="74"/>
      <c r="AP8" s="75"/>
      <c r="AQ8" s="56">
        <f>データ!R6</f>
        <v>264.14</v>
      </c>
      <c r="AR8" s="56"/>
      <c r="AS8" s="56"/>
      <c r="AT8" s="56"/>
      <c r="AU8" s="56"/>
      <c r="AV8" s="56"/>
      <c r="AW8" s="56"/>
      <c r="AX8" s="56"/>
      <c r="AY8" s="56">
        <f>データ!S6</f>
        <v>274.58999999999997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0.65</v>
      </c>
      <c r="S10" s="56"/>
      <c r="T10" s="56"/>
      <c r="U10" s="56"/>
      <c r="V10" s="56"/>
      <c r="W10" s="56"/>
      <c r="X10" s="56"/>
      <c r="Y10" s="56"/>
      <c r="Z10" s="64">
        <f>データ!P6</f>
        <v>1900</v>
      </c>
      <c r="AA10" s="64"/>
      <c r="AB10" s="64"/>
      <c r="AC10" s="64"/>
      <c r="AD10" s="64"/>
      <c r="AE10" s="64"/>
      <c r="AF10" s="64"/>
      <c r="AG10" s="64"/>
      <c r="AH10" s="2"/>
      <c r="AI10" s="64">
        <f>データ!T6</f>
        <v>473</v>
      </c>
      <c r="AJ10" s="64"/>
      <c r="AK10" s="64"/>
      <c r="AL10" s="64"/>
      <c r="AM10" s="64"/>
      <c r="AN10" s="64"/>
      <c r="AO10" s="64"/>
      <c r="AP10" s="64"/>
      <c r="AQ10" s="56">
        <f>データ!U6</f>
        <v>2.35</v>
      </c>
      <c r="AR10" s="56"/>
      <c r="AS10" s="56"/>
      <c r="AT10" s="56"/>
      <c r="AU10" s="56"/>
      <c r="AV10" s="56"/>
      <c r="AW10" s="56"/>
      <c r="AX10" s="56"/>
      <c r="AY10" s="56">
        <f>データ!V6</f>
        <v>201.28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192082</v>
      </c>
      <c r="D6" s="31">
        <f t="shared" si="3"/>
        <v>47</v>
      </c>
      <c r="E6" s="31">
        <f t="shared" si="3"/>
        <v>1</v>
      </c>
      <c r="F6" s="31">
        <f t="shared" si="3"/>
        <v>0</v>
      </c>
      <c r="G6" s="31">
        <f t="shared" si="3"/>
        <v>0</v>
      </c>
      <c r="H6" s="31" t="str">
        <f t="shared" si="3"/>
        <v>山梨県　南アルプス市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0.65</v>
      </c>
      <c r="P6" s="32">
        <f t="shared" si="3"/>
        <v>1900</v>
      </c>
      <c r="Q6" s="32">
        <f t="shared" si="3"/>
        <v>72529</v>
      </c>
      <c r="R6" s="32">
        <f t="shared" si="3"/>
        <v>264.14</v>
      </c>
      <c r="S6" s="32">
        <f t="shared" si="3"/>
        <v>274.58999999999997</v>
      </c>
      <c r="T6" s="32">
        <f t="shared" si="3"/>
        <v>473</v>
      </c>
      <c r="U6" s="32">
        <f t="shared" si="3"/>
        <v>2.35</v>
      </c>
      <c r="V6" s="32">
        <f t="shared" si="3"/>
        <v>201.28</v>
      </c>
      <c r="W6" s="33">
        <f>IF(W7="",NA(),W7)</f>
        <v>61.21</v>
      </c>
      <c r="X6" s="33">
        <f t="shared" ref="X6:AF6" si="4">IF(X7="",NA(),X7)</f>
        <v>56.86</v>
      </c>
      <c r="Y6" s="33">
        <f t="shared" si="4"/>
        <v>59.21</v>
      </c>
      <c r="Z6" s="33">
        <f t="shared" si="4"/>
        <v>55.74</v>
      </c>
      <c r="AA6" s="33">
        <f t="shared" si="4"/>
        <v>58.43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7642.75</v>
      </c>
      <c r="BE6" s="33">
        <f t="shared" ref="BE6:BM6" si="7">IF(BE7="",NA(),BE7)</f>
        <v>7228.45</v>
      </c>
      <c r="BF6" s="33">
        <f t="shared" si="7"/>
        <v>7751.4</v>
      </c>
      <c r="BG6" s="33">
        <f t="shared" si="7"/>
        <v>8841.42</v>
      </c>
      <c r="BH6" s="33">
        <f t="shared" si="7"/>
        <v>10088.129999999999</v>
      </c>
      <c r="BI6" s="33">
        <f t="shared" si="7"/>
        <v>1442.51</v>
      </c>
      <c r="BJ6" s="33">
        <f t="shared" si="7"/>
        <v>1496.15</v>
      </c>
      <c r="BK6" s="33">
        <f t="shared" si="7"/>
        <v>1462.56</v>
      </c>
      <c r="BL6" s="33">
        <f t="shared" si="7"/>
        <v>1486.62</v>
      </c>
      <c r="BM6" s="33">
        <f t="shared" si="7"/>
        <v>1510.14</v>
      </c>
      <c r="BN6" s="32" t="str">
        <f>IF(BN7="","",IF(BN7="-","【-】","【"&amp;SUBSTITUTE(TEXT(BN7,"#,##0.00"),"-","△")&amp;"】"))</f>
        <v>【1,242.90】</v>
      </c>
      <c r="BO6" s="33">
        <f>IF(BO7="",NA(),BO7)</f>
        <v>14.42</v>
      </c>
      <c r="BP6" s="33">
        <f t="shared" ref="BP6:BX6" si="8">IF(BP7="",NA(),BP7)</f>
        <v>15.24</v>
      </c>
      <c r="BQ6" s="33">
        <f t="shared" si="8"/>
        <v>13.62</v>
      </c>
      <c r="BR6" s="33">
        <f t="shared" si="8"/>
        <v>13.11</v>
      </c>
      <c r="BS6" s="33">
        <f t="shared" si="8"/>
        <v>11.92</v>
      </c>
      <c r="BT6" s="33">
        <f t="shared" si="8"/>
        <v>33.299999999999997</v>
      </c>
      <c r="BU6" s="33">
        <f t="shared" si="8"/>
        <v>33.01</v>
      </c>
      <c r="BV6" s="33">
        <f t="shared" si="8"/>
        <v>32.39</v>
      </c>
      <c r="BW6" s="33">
        <f t="shared" si="8"/>
        <v>24.39</v>
      </c>
      <c r="BX6" s="33">
        <f t="shared" si="8"/>
        <v>22.67</v>
      </c>
      <c r="BY6" s="32" t="str">
        <f>IF(BY7="","",IF(BY7="-","【-】","【"&amp;SUBSTITUTE(TEXT(BY7,"#,##0.00"),"-","△")&amp;"】"))</f>
        <v>【33.35】</v>
      </c>
      <c r="BZ6" s="33">
        <f>IF(BZ7="",NA(),BZ7)</f>
        <v>905.52</v>
      </c>
      <c r="CA6" s="33">
        <f t="shared" ref="CA6:CI6" si="9">IF(CA7="",NA(),CA7)</f>
        <v>697.21</v>
      </c>
      <c r="CB6" s="33">
        <f t="shared" si="9"/>
        <v>813.75</v>
      </c>
      <c r="CC6" s="33">
        <f t="shared" si="9"/>
        <v>855.68</v>
      </c>
      <c r="CD6" s="33">
        <f t="shared" si="9"/>
        <v>958.06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51.11</v>
      </c>
      <c r="CL6" s="33">
        <f t="shared" ref="CL6:CT6" si="10">IF(CL7="",NA(),CL7)</f>
        <v>48</v>
      </c>
      <c r="CM6" s="33">
        <f t="shared" si="10"/>
        <v>46.77</v>
      </c>
      <c r="CN6" s="33">
        <f t="shared" si="10"/>
        <v>43.27</v>
      </c>
      <c r="CO6" s="33">
        <f t="shared" si="10"/>
        <v>41.35</v>
      </c>
      <c r="CP6" s="33">
        <f t="shared" si="10"/>
        <v>50.66</v>
      </c>
      <c r="CQ6" s="33">
        <f t="shared" si="10"/>
        <v>51.11</v>
      </c>
      <c r="CR6" s="33">
        <f t="shared" si="10"/>
        <v>50.49</v>
      </c>
      <c r="CS6" s="33">
        <f t="shared" si="10"/>
        <v>48.36</v>
      </c>
      <c r="CT6" s="33">
        <f t="shared" si="10"/>
        <v>48.7</v>
      </c>
      <c r="CU6" s="32" t="str">
        <f>IF(CU7="","",IF(CU7="-","【-】","【"&amp;SUBSTITUTE(TEXT(CU7,"#,##0.00"),"-","△")&amp;"】"))</f>
        <v>【57.58】</v>
      </c>
      <c r="CV6" s="33">
        <f>IF(CV7="",NA(),CV7)</f>
        <v>69.06</v>
      </c>
      <c r="CW6" s="33">
        <f t="shared" ref="CW6:DE6" si="11">IF(CW7="",NA(),CW7)</f>
        <v>92.66</v>
      </c>
      <c r="CX6" s="33">
        <f t="shared" si="11"/>
        <v>85.32</v>
      </c>
      <c r="CY6" s="33">
        <f t="shared" si="11"/>
        <v>89.82</v>
      </c>
      <c r="CZ6" s="33">
        <f t="shared" si="11"/>
        <v>87.86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192082</v>
      </c>
      <c r="D7" s="35">
        <v>47</v>
      </c>
      <c r="E7" s="35">
        <v>1</v>
      </c>
      <c r="F7" s="35">
        <v>0</v>
      </c>
      <c r="G7" s="35">
        <v>0</v>
      </c>
      <c r="H7" s="35" t="s">
        <v>93</v>
      </c>
      <c r="I7" s="35" t="s">
        <v>94</v>
      </c>
      <c r="J7" s="35" t="s">
        <v>95</v>
      </c>
      <c r="K7" s="35" t="s">
        <v>96</v>
      </c>
      <c r="L7" s="35" t="s">
        <v>97</v>
      </c>
      <c r="M7" s="36" t="s">
        <v>98</v>
      </c>
      <c r="N7" s="36" t="s">
        <v>99</v>
      </c>
      <c r="O7" s="36">
        <v>0.65</v>
      </c>
      <c r="P7" s="36">
        <v>1900</v>
      </c>
      <c r="Q7" s="36">
        <v>72529</v>
      </c>
      <c r="R7" s="36">
        <v>264.14</v>
      </c>
      <c r="S7" s="36">
        <v>274.58999999999997</v>
      </c>
      <c r="T7" s="36">
        <v>473</v>
      </c>
      <c r="U7" s="36">
        <v>2.35</v>
      </c>
      <c r="V7" s="36">
        <v>201.28</v>
      </c>
      <c r="W7" s="36">
        <v>61.21</v>
      </c>
      <c r="X7" s="36">
        <v>56.86</v>
      </c>
      <c r="Y7" s="36">
        <v>59.21</v>
      </c>
      <c r="Z7" s="36">
        <v>55.74</v>
      </c>
      <c r="AA7" s="36">
        <v>58.43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7642.75</v>
      </c>
      <c r="BE7" s="36">
        <v>7228.45</v>
      </c>
      <c r="BF7" s="36">
        <v>7751.4</v>
      </c>
      <c r="BG7" s="36">
        <v>8841.42</v>
      </c>
      <c r="BH7" s="36">
        <v>10088.129999999999</v>
      </c>
      <c r="BI7" s="36">
        <v>1442.51</v>
      </c>
      <c r="BJ7" s="36">
        <v>1496.15</v>
      </c>
      <c r="BK7" s="36">
        <v>1462.56</v>
      </c>
      <c r="BL7" s="36">
        <v>1486.62</v>
      </c>
      <c r="BM7" s="36">
        <v>1510.14</v>
      </c>
      <c r="BN7" s="36">
        <v>1242.9000000000001</v>
      </c>
      <c r="BO7" s="36">
        <v>14.42</v>
      </c>
      <c r="BP7" s="36">
        <v>15.24</v>
      </c>
      <c r="BQ7" s="36">
        <v>13.62</v>
      </c>
      <c r="BR7" s="36">
        <v>13.11</v>
      </c>
      <c r="BS7" s="36">
        <v>11.92</v>
      </c>
      <c r="BT7" s="36">
        <v>33.299999999999997</v>
      </c>
      <c r="BU7" s="36">
        <v>33.01</v>
      </c>
      <c r="BV7" s="36">
        <v>32.39</v>
      </c>
      <c r="BW7" s="36">
        <v>24.39</v>
      </c>
      <c r="BX7" s="36">
        <v>22.67</v>
      </c>
      <c r="BY7" s="36">
        <v>33.35</v>
      </c>
      <c r="BZ7" s="36">
        <v>905.52</v>
      </c>
      <c r="CA7" s="36">
        <v>697.21</v>
      </c>
      <c r="CB7" s="36">
        <v>813.75</v>
      </c>
      <c r="CC7" s="36">
        <v>855.68</v>
      </c>
      <c r="CD7" s="36">
        <v>958.06</v>
      </c>
      <c r="CE7" s="36">
        <v>526.57000000000005</v>
      </c>
      <c r="CF7" s="36">
        <v>523.08000000000004</v>
      </c>
      <c r="CG7" s="36">
        <v>530.83000000000004</v>
      </c>
      <c r="CH7" s="36">
        <v>734.18</v>
      </c>
      <c r="CI7" s="36">
        <v>789.62</v>
      </c>
      <c r="CJ7" s="36">
        <v>524.69000000000005</v>
      </c>
      <c r="CK7" s="36">
        <v>51.11</v>
      </c>
      <c r="CL7" s="36">
        <v>48</v>
      </c>
      <c r="CM7" s="36">
        <v>46.77</v>
      </c>
      <c r="CN7" s="36">
        <v>43.27</v>
      </c>
      <c r="CO7" s="36">
        <v>41.35</v>
      </c>
      <c r="CP7" s="36">
        <v>50.66</v>
      </c>
      <c r="CQ7" s="36">
        <v>51.11</v>
      </c>
      <c r="CR7" s="36">
        <v>50.49</v>
      </c>
      <c r="CS7" s="36">
        <v>48.36</v>
      </c>
      <c r="CT7" s="36">
        <v>48.7</v>
      </c>
      <c r="CU7" s="36">
        <v>57.58</v>
      </c>
      <c r="CV7" s="36">
        <v>69.06</v>
      </c>
      <c r="CW7" s="36">
        <v>92.66</v>
      </c>
      <c r="CX7" s="36">
        <v>85.32</v>
      </c>
      <c r="CY7" s="36">
        <v>89.82</v>
      </c>
      <c r="CZ7" s="36">
        <v>87.86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2017-02-14T09:42:39Z</cp:lastPrinted>
  <dcterms:created xsi:type="dcterms:W3CDTF">2016-12-02T02:17:50Z</dcterms:created>
  <dcterms:modified xsi:type="dcterms:W3CDTF">2017-02-17T00:01:25Z</dcterms:modified>
</cp:coreProperties>
</file>