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B037A80B-1421-4D18-AC44-91494C35FAEA}"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31" i="12" l="1"/>
  <c r="AZ32" i="12"/>
  <c r="AZ33" i="12"/>
  <c r="AZ34" i="12"/>
  <c r="AZ35" i="12"/>
  <c r="AZ36" i="12"/>
  <c r="AZ37" i="12"/>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O41" i="10"/>
  <c r="BE41" i="10"/>
  <c r="AM41" i="10"/>
  <c r="U41" i="10"/>
  <c r="CO40" i="10"/>
  <c r="BE40" i="10"/>
  <c r="AM40" i="10"/>
  <c r="U40" i="10"/>
  <c r="CO39" i="10"/>
  <c r="BE39" i="10"/>
  <c r="AM39" i="10"/>
  <c r="U39" i="10"/>
  <c r="CO38" i="10"/>
  <c r="AM38" i="10"/>
  <c r="U38" i="10"/>
  <c r="CO37" i="10"/>
  <c r="AM37" i="10"/>
  <c r="CO36" i="10"/>
  <c r="AM36" i="10"/>
  <c r="CO35" i="10"/>
  <c r="AM35" i="10"/>
  <c r="C34" i="10"/>
  <c r="C35" i="10" s="1"/>
  <c r="C36" i="10" l="1"/>
  <c r="C37" i="10" s="1"/>
  <c r="C38" i="10" s="1"/>
  <c r="C39" i="10" s="1"/>
  <c r="C40" i="10" s="1"/>
  <c r="C41" i="10" s="1"/>
  <c r="C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l="1"/>
  <c r="BE35" i="10" s="1"/>
  <c r="BE36" i="10" s="1"/>
  <c r="BE37" i="10" s="1"/>
  <c r="BE38"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<sst xmlns="http://schemas.openxmlformats.org/spreadsheetml/2006/main" count="1114" uniqueCount="622">
  <si>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</si>
  <si>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</si>
  <si>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</si>
  <si>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</si>
  <si>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</si>
  <si>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</si>
  <si>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</si>
  <si>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</si>
  <si>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</si>
  <si>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</si>
  <si>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</si>
  <si>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</si>
  <si>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</si>
  <si>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</si>
  <si>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</si>
  <si>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</si>
  <si>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</si>
  <si>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</si>
  <si>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</si>
  <si>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</si>
  <si>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</si>
  <si>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</si>
  <si>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</si>
  <si>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</si>
  <si>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</si>
  <si>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</si>
  <si>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</si>
  <si>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</si>
  <si>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</si>
  <si>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</si>
  <si>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</si>
  <si>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</si>
  <si>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</si>
  <si>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</si>
  <si>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</si>
  <si>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</si>
  <si>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</si>
  <si>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</si>
  <si>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</si>
  <si>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</si>
  <si>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</si>
  <si>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</si>
  <si>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</si>
  <si>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</si>
  <si>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</si>
  <si>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</si>
  <si>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</si>
  <si>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</si>
  <si>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</si>
  <si>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</si>
  <si>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</si>
  <si>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</si>
  <si>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</si>
  <si>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</si>
  <si>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</si>
  <si>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</si>
  <si>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</si>
  <si>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</si>
  <si>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</si>
  <si>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</si>
  <si>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</si>
  <si>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</si>
  <si>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</si>
  <si>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</si>
  <si>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</si>
  <si>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</si>
  <si>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</si>
  <si>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</si>
  <si>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</si>
  <si>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</si>
  <si>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</si>
  <si>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</si>
  <si>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</si>
  <si>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</si>
  <si>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</si>
  <si>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</si>
  <si>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</si>
  <si>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</si>
  <si>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</si>
  <si>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</si>
  <si>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</si>
  <si>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</si>
  <si>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</si>
  <si>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</si>
  <si>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</si>
  <si>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</si>
  <si>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</si>
  <si>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</si>
  <si>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</si>
  <si>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</si>
  <si>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</si>
  <si>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</si>
  <si>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</si>
  <si>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</si>
  <si>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</si>
  <si>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</si>
  <si>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</si>
  <si>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</si>
  <si>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</si>
  <si>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</si>
  <si>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</si>
  <si>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</si>
  <si>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</si>
  <si>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</si>
  <si>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</si>
  <si>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</si>
  <si>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</si>
  <si>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</si>
  <si>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</si>
  <si>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</si>
  <si>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</si>
  <si>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</si>
  <si>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</si>
  <si>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</si>
  <si>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</si>
  <si>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</si>
  <si>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</si>
  <si>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</si>
  <si>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</si>
  <si>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</si>
  <si>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</si>
  <si>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</si>
  <si>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</si>
  <si>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</si>
  <si>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</si>
  <si>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</si>
  <si>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</si>
  <si>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</si>
  <si>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</si>
  <si>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</si>
  <si>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</si>
  <si>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</si>
  <si>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</si>
  <si>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</si>
  <si>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</si>
  <si>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</si>
  <si>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</si>
  <si>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</si>
  <si>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</si>
  <si>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</si>
  <si>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</si>
  <si>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</si>
  <si>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</si>
  <si>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</si>
  <si>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</si>
  <si>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</si>
  <si>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</si>
  <si>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</si>
  <si>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</si>
  <si>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</si>
  <si>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</si>
  <si>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</si>
  <si>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</si>
  <si>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</si>
  <si>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</si>
  <si>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</si>
  <si>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</si>
  <si>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</si>
  <si>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</si>
  <si>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</si>
  <si>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</si>
  <si>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</si>
  <si>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</si>
  <si>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</si>
  <si>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</si>
  <si>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</si>
  <si>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</si>
  <si>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</si>
  <si>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</si>
  <si>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</si>
  <si>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</si>
  <si>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</si>
  <si>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</si>
  <si>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</si>
  <si>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</si>
  <si>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</si>
  <si>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</si>
  <si>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</si>
  <si>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</si>
  <si>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</si>
  <si>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</si>
  <si>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</si>
  <si>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</si>
  <si>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</si>
  <si>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</si>
  <si>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</si>
  <si>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</si>
  <si>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</si>
  <si>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</si>
  <si>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</si>
  <si>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</si>
  <si>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</si>
  <si>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</si>
  <si>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</si>
  <si>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</si>
  <si>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</si>
  <si>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</si>
  <si>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</si>
  <si>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</si>
  <si>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</si>
  <si>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</si>
  <si>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</si>
  <si>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</si>
  <si>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</si>
  <si>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</si>
  <si>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</si>
  <si>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</si>
  <si>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</si>
  <si>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</si>
  <si>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</si>
  <si>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</si>
  <si>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</si>
  <si>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</si>
  <si>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</si>
  <si>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</si>
  <si>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</si>
  <si>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</si>
  <si>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</si>
  <si>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</si>
  <si>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</si>
  <si>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山梨県富士河口湖町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</si>
  <si>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</si>
  <si>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</si>
  <si>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</si>
  <si>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</si>
  <si>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</si>
  <si>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</si>
  <si>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</si>
  <si>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</si>
  <si>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</si>
  <si>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</si>
  <si>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</si>
  <si>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</si>
  <si>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</si>
  <si>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</si>
  <si>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</si>
  <si>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</si>
  <si>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</si>
  <si>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</si>
  <si>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</si>
  <si>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</si>
  <si>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</si>
  <si>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</si>
  <si>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</si>
  <si>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</si>
  <si>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</si>
  <si>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</si>
  <si>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</si>
  <si>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</si>
  <si>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</si>
  <si>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</si>
  <si>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</si>
  <si>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</si>
  <si>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</si>
  <si>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</si>
  <si>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</si>
  <si>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</si>
  <si>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</si>
  <si>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</si>
  <si>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</si>
  <si>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</si>
  <si>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</si>
  <si>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</si>
  <si>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</si>
  <si>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</si>
  <si>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</si>
  <si>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</si>
  <si>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</si>
  <si>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</si>
  <si>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</si>
  <si>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</si>
  <si>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</si>
  <si>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</si>
  <si>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</si>
  <si>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</si>
  <si>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</si>
  <si>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</si>
  <si>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</si>
  <si>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</si>
  <si>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</si>
  <si>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</si>
  <si>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</si>
  <si>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</si>
  <si>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</si>
  <si>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</si>
  <si>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</si>
  <si>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</si>
  <si>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</si>
  <si>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</si>
  <si>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</si>
  <si>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</si>
  <si>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</si>
  <si>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</si>
  <si>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</si>
  <si>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</si>
  <si>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</si>
  <si>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</si>
  <si>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</si>
  <si>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</si>
  <si>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</si>
  <si>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</si>
  <si>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</si>
  <si>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</si>
  <si>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</si>
  <si>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</si>
  <si>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</si>
  <si>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</si>
  <si>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</si>
  <si>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</si>
  <si>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</si>
  <si>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</si>
  <si>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</si>
  <si>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</si>
  <si>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</si>
  <si>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</si>
  <si>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</si>
  <si>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</si>
  <si>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</si>
  <si>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</si>
  <si>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</si>
  <si>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</si>
  <si>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</si>
  <si>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</si>
  <si>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</si>
  <si>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</si>
  <si>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</si>
  <si>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</si>
  <si>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</si>
  <si>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</si>
  <si>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</si>
  <si>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</si>
  <si>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</si>
  <si>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</si>
  <si>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</si>
  <si>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</si>
  <si>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</si>
  <si>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</si>
  <si>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</si>
  <si>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</si>
  <si>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</si>
  <si>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</si>
  <si>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</si>
  <si>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</si>
  <si>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</si>
  <si>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</si>
  <si>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</si>
  <si>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</si>
  <si>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</si>
  <si>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</si>
  <si>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</si>
  <si>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</si>
  <si>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</si>
  <si>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</si>
  <si>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</si>
  <si>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</si>
  <si>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</si>
  <si>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</si>
  <si>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</si>
  <si>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</si>
  <si>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</si>
  <si>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</si>
  <si>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</si>
  <si>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</si>
  <si>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</si>
  <si>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</si>
  <si>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</si>
  <si>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</si>
  <si>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</si>
  <si>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</si>
  <si>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</si>
  <si>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</si>
  <si>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</si>
  <si>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</si>
  <si>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</si>
  <si>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山梨県富士河口湖町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</si>
  <si>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</si>
  <si>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</si>
  <si>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</si>
  <si>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</si>
  <si>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</si>
  <si>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</si>
  <si>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</si>
  <si>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</si>
  <si>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</si>
  <si>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</si>
  <si>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</si>
  <si>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</si>
  <si>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</si>
  <si>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</si>
  <si>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</si>
  <si>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</si>
  <si>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</si>
  <si>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</si>
  <si>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</si>
  <si>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</si>
  <si>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</si>
  <si>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</si>
  <si>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</si>
  <si>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</si>
  <si>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</si>
  <si>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</si>
  <si>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</si>
  <si>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</si>
  <si>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</si>
  <si>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</si>
  <si>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</si>
  <si>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</si>
  <si>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</si>
  <si>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</si>
  <si>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</si>
  <si>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</si>
  <si>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</si>
  <si>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</si>
  <si>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</si>
  <si>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</si>
  <si>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</si>
  <si>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</si>
  <si>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</si>
  <si>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</si>
  <si>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</si>
  <si>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</si>
  <si>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</si>
  <si>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</si>
  <si>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</si>
  <si>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</si>
  <si>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</si>
  <si>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</si>
  <si>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</si>
  <si>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</si>
  <si>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</si>
  <si>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</si>
  <si>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</si>
  <si>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</si>
  <si>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</si>
  <si>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</si>
  <si>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</si>
  <si>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</si>
  <si>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</si>
  <si>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</si>
  <si>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</si>
  <si>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</si>
  <si>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</si>
  <si>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</si>
  <si>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</si>
  <si>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</si>
  <si>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</si>
  <si>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</si>
  <si>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</si>
  <si>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</si>
  <si>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</si>
  <si>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</si>
  <si>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</si>
  <si>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</si>
  <si>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</si>
  <si>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</si>
  <si>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</si>
  <si>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</si>
  <si>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</si>
  <si>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</si>
  <si>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</si>
  <si>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</si>
  <si>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</si>
  <si>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</si>
  <si>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</si>
  <si>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</si>
  <si>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</si>
  <si>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</si>
  <si>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</si>
  <si>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</si>
  <si>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</si>
  <si>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</si>
  <si>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</si>
  <si>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</si>
  <si>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</si>
  <si>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</si>
  <si>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</si>
  <si>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</si>
  <si>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</si>
  <si>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</si>
  <si>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</si>
  <si>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</si>
  <si>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</si>
  <si>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</si>
  <si>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</si>
  <si>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</si>
  <si>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</si>
  <si>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</si>
  <si>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</si>
  <si>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</si>
  <si>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</si>
  <si>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</si>
  <si>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</si>
  <si>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</si>
  <si>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</si>
  <si>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河口湖簡易水道事業特別会計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</si>
  <si>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</si>
  <si>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上九一色簡易水道事業特別会計</t>
    <phoneticPr fontId="5"/>
  </si>
  <si>
    <t>(Ｆ)</t>
    <phoneticPr fontId="5"/>
  </si>
  <si>
    <t>足和田簡易水道事業特別会計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</si>
  <si>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</si>
  <si>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</si>
  <si>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</si>
  <si>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</si>
  <si>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</si>
  <si>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</si>
  <si>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</si>
  <si>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</si>
  <si>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</si>
  <si>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</si>
  <si>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</si>
  <si>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</si>
  <si>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</si>
  <si>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</si>
  <si>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</si>
  <si>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</si>
  <si>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</si>
  <si>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</si>
  <si>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</si>
  <si>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</si>
  <si>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</si>
  <si>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</si>
  <si>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</si>
  <si>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</si>
  <si>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</si>
  <si>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</si>
  <si>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</si>
  <si>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</si>
  <si>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</si>
  <si>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</si>
  <si>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</si>
  <si>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</si>
  <si>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</si>
  <si>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</si>
  <si>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</si>
  <si>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</si>
  <si>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</si>
  <si>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</si>
  <si>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</si>
  <si>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</si>
  <si>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</si>
  <si>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</si>
  <si>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</si>
  <si>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</si>
  <si>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</si>
  <si>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</si>
  <si>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</si>
  <si>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</si>
  <si>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</si>
  <si>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</si>
  <si>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</si>
  <si>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</si>
  <si>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</si>
  <si>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</si>
  <si>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</si>
  <si>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</si>
  <si>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</si>
  <si>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</si>
  <si>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</si>
  <si>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</si>
  <si>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</si>
  <si>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</si>
  <si>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</si>
  <si>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</si>
  <si>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</si>
  <si>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</si>
  <si>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</si>
  <si>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</si>
  <si>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</si>
  <si>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</si>
  <si>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</si>
  <si>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</si>
  <si>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</si>
  <si>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</si>
  <si>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</si>
  <si>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</si>
  <si>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</si>
  <si>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</si>
  <si>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</si>
  <si>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</si>
  <si>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</si>
  <si>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</si>
  <si>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</si>
  <si>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2.84</t>
  </si>
  <si>
    <t>▲ 3.95</t>
  </si>
  <si>
    <t>▲ 1.22</t>
  </si>
  <si>
    <t>一般会計</t>
  </si>
  <si>
    <t>水道事業会計</t>
  </si>
  <si>
    <t>介護保険特別会計</t>
  </si>
  <si>
    <t>下水道事業特別会計</t>
  </si>
  <si>
    <t>国民健康保険特別会計</t>
  </si>
  <si>
    <t>河口湖治水事業特別会計</t>
  </si>
  <si>
    <t>河口湖簡易水道事業特別会計</t>
  </si>
  <si>
    <t>小立公園墓地事業特別会計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</si>
  <si>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</si>
  <si>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</si>
  <si>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</si>
  <si>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</si>
  <si>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</si>
  <si>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</si>
  <si>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</si>
  <si>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</si>
  <si>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富士五湖広域行政事務組合（一般会計）</t>
    <rPh sb="13" eb="15">
      <t>イッパン</t>
    </rPh>
    <rPh sb="15" eb="17">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</si>
  <si>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</si>
  <si>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</si>
  <si>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</si>
  <si>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</si>
  <si>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</si>
  <si>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</si>
  <si>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</si>
  <si>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</si>
  <si>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</si>
  <si>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</si>
  <si>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</si>
  <si>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</si>
  <si>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富士・東部広域環境事務組合</t>
    <rPh sb="0" eb="2">
      <t>フジ</t>
    </rPh>
    <rPh sb="3" eb="5">
      <t>トウブ</t>
    </rPh>
    <rPh sb="5" eb="7">
      <t>コウイキ</t>
    </rPh>
    <rPh sb="7" eb="9">
      <t>カンキョウ</t>
    </rPh>
    <rPh sb="9" eb="11">
      <t>ジム</t>
    </rPh>
    <rPh sb="11" eb="13">
      <t>クミアイ</t>
    </rPh>
    <phoneticPr fontId="2"/>
  </si>
  <si>
    <t>一般財団法人　富士河口湖ふるさと振興財団</t>
  </si>
  <si>
    <t>-</t>
    <phoneticPr fontId="5"/>
  </si>
  <si>
    <t>地域振興基金</t>
    <rPh sb="0" eb="2">
      <t>チイキ</t>
    </rPh>
    <rPh sb="2" eb="4">
      <t>シンコウ</t>
    </rPh>
    <rPh sb="4" eb="6">
      <t>キキン</t>
    </rPh>
    <phoneticPr fontId="34"/>
  </si>
  <si>
    <t>公共施設建設基金</t>
    <rPh sb="0" eb="2">
      <t>コウキョウ</t>
    </rPh>
    <rPh sb="2" eb="4">
      <t>シセツ</t>
    </rPh>
    <rPh sb="4" eb="6">
      <t>ケンセツ</t>
    </rPh>
    <rPh sb="6" eb="8">
      <t>キキン</t>
    </rPh>
    <phoneticPr fontId="34"/>
  </si>
  <si>
    <t>ふるさと応援寄附基金</t>
    <rPh sb="4" eb="6">
      <t>オウエン</t>
    </rPh>
    <rPh sb="6" eb="8">
      <t>キフ</t>
    </rPh>
    <rPh sb="8" eb="10">
      <t>キキン</t>
    </rPh>
    <phoneticPr fontId="34"/>
  </si>
  <si>
    <t>地域福祉基金</t>
    <rPh sb="0" eb="2">
      <t>チイキ</t>
    </rPh>
    <rPh sb="2" eb="4">
      <t>フクシ</t>
    </rPh>
    <rPh sb="4" eb="6">
      <t>キキン</t>
    </rPh>
    <phoneticPr fontId="34"/>
  </si>
  <si>
    <t>小立土地区画整理事業地内道路整備基金</t>
    <rPh sb="0" eb="2">
      <t>コダチ</t>
    </rPh>
    <rPh sb="2" eb="4">
      <t>トチ</t>
    </rPh>
    <rPh sb="4" eb="6">
      <t>クカク</t>
    </rPh>
    <rPh sb="6" eb="8">
      <t>セイリ</t>
    </rPh>
    <rPh sb="8" eb="10">
      <t>ジギョウ</t>
    </rPh>
    <rPh sb="10" eb="11">
      <t>チ</t>
    </rPh>
    <rPh sb="11" eb="12">
      <t>ナイ</t>
    </rPh>
    <rPh sb="12" eb="14">
      <t>ドウロ</t>
    </rPh>
    <rPh sb="14" eb="16">
      <t>セイビ</t>
    </rPh>
    <rPh sb="16" eb="18">
      <t>キキン</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</si>
</sst>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2DF5-4400-B432-98C153A604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64549</c:v>
                </c:pt>
                <c:pt idx="1">
                  <c:v>79237</c:v>
                </c:pt>
                <c:pt idx="2">
                  <c:v>128983</c:v>
                </c:pt>
                <c:pt idx="3">
                  <c:v>37998</c:v>
                </c:pt>
                <c:pt idx="4">
                  <c:v>29598</c:v>
                </c:pt>
              </c:numCache>
            </c:numRef>
          </c:val>
          <c:smooth val="0"/>
          <c:extLst>
            <c:ext xmlns:c16="http://schemas.microsoft.com/office/drawing/2014/chart" uri="{C3380CC4-5D6E-409C-BE32-E72D297353CC}">
              <c16:uniqueId val="{00000001-2DF5-4400-B432-98C153A604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14.15</c:v>
                </c:pt>
                <c:pt idx="1">
                  <c:v>11.25</c:v>
                </c:pt>
                <c:pt idx="2">
                  <c:v>10.47</c:v>
                </c:pt>
                <c:pt idx="3">
                  <c:v>17.71</c:v>
                </c:pt>
                <c:pt idx="4">
                  <c:v>17.059999999999999</c:v>
                </c:pt>
              </c:numCache>
            </c:numRef>
          </c:val>
          <c:extLst>
            <c:ext xmlns:c16="http://schemas.microsoft.com/office/drawing/2014/chart" uri="{C3380CC4-5D6E-409C-BE32-E72D297353CC}">
              <c16:uniqueId val="{00000000-93ED-48A6-8774-54EC0A6C2A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20.350000000000001</c:v>
                </c:pt>
                <c:pt idx="1">
                  <c:v>20.309999999999999</c:v>
                </c:pt>
                <c:pt idx="2">
                  <c:v>15.67</c:v>
                </c:pt>
                <c:pt idx="3">
                  <c:v>20.62</c:v>
                </c:pt>
                <c:pt idx="4">
                  <c:v>20.78</c:v>
                </c:pt>
              </c:numCache>
            </c:numRef>
          </c:val>
          <c:extLst>
            <c:ext xmlns:c16="http://schemas.microsoft.com/office/drawing/2014/chart" uri="{C3380CC4-5D6E-409C-BE32-E72D297353CC}">
              <c16:uniqueId val="{00000001-93ED-48A6-8774-54EC0A6C2A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0.37</c:v>
                </c:pt>
                <c:pt idx="1">
                  <c:v>-2.84</c:v>
                </c:pt>
                <c:pt idx="2">
                  <c:v>-3.95</c:v>
                </c:pt>
                <c:pt idx="3">
                  <c:v>13.82</c:v>
                </c:pt>
                <c:pt idx="4">
                  <c:v>-1.22</c:v>
                </c:pt>
              </c:numCache>
            </c:numRef>
          </c:val>
          <c:smooth val="0"/>
          <c:extLst>
            <c:ext xmlns:c16="http://schemas.microsoft.com/office/drawing/2014/chart" uri="{C3380CC4-5D6E-409C-BE32-E72D297353CC}">
              <c16:uniqueId val="{00000002-93ED-48A6-8774-54EC0A6C2A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0.65</c:v>
                </c:pt>
                <c:pt idx="2">
                  <c:v>#N/A</c:v>
                </c:pt>
                <c:pt idx="3">
                  <c:v>0.55000000000000004</c:v>
                </c:pt>
                <c:pt idx="4">
                  <c:v>#N/A</c:v>
                </c:pt>
                <c:pt idx="5">
                  <c:v>0.69</c:v>
                </c:pt>
                <c:pt idx="6">
                  <c:v>#N/A</c:v>
                </c:pt>
                <c:pt idx="7">
                  <c:v>0.67</c:v>
                </c:pt>
                <c:pt idx="8">
                  <c:v>#N/A</c:v>
                </c:pt>
                <c:pt idx="9">
                  <c:v>0.53</c:v>
                </c:pt>
              </c:numCache>
            </c:numRef>
          </c:val>
          <c:extLst>
            <c:ext xmlns:c16="http://schemas.microsoft.com/office/drawing/2014/chart" uri="{C3380CC4-5D6E-409C-BE32-E72D297353CC}">
              <c16:uniqueId val="{00000000-B6A3-4DBF-BEB2-82B3009363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A3-4DBF-BEB2-82B300936314}"/>
            </c:ext>
          </c:extLst>
        </c:ser>
        <c:ser>
          <c:idx val="2"/>
          <c:order val="2"/>
          <c:tx>
            <c:strRef>
              <c:f>データシート!$A$29</c:f>
              <c:strCache>
                <c:ptCount val="1"/>
                <c:pt idx="0">
                  <c:v>小立公園墓地事業特別会計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0.08</c:v>
                </c:pt>
                <c:pt idx="4">
                  <c:v>#N/A</c:v>
                </c:pt>
                <c:pt idx="5">
                  <c:v>0.09</c:v>
                </c:pt>
                <c:pt idx="6">
                  <c:v>#N/A</c:v>
                </c:pt>
                <c:pt idx="7">
                  <c:v>0.11</c:v>
                </c:pt>
                <c:pt idx="8">
                  <c:v>#N/A</c:v>
                </c:pt>
                <c:pt idx="9">
                  <c:v>0.14000000000000001</c:v>
                </c:pt>
              </c:numCache>
            </c:numRef>
          </c:val>
          <c:extLst>
            <c:ext xmlns:c16="http://schemas.microsoft.com/office/drawing/2014/chart" uri="{C3380CC4-5D6E-409C-BE32-E72D297353CC}">
              <c16:uniqueId val="{00000002-B6A3-4DBF-BEB2-82B300936314}"/>
            </c:ext>
          </c:extLst>
        </c:ser>
        <c:ser>
          <c:idx val="3"/>
          <c:order val="3"/>
          <c:tx>
            <c:strRef>
              <c:f>データシート!$A$30</c:f>
              <c:strCache>
                <c:ptCount val="1"/>
                <c:pt idx="0">
                  <c:v>河口湖簡易水道事業特別会計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0.24</c:v>
                </c:pt>
                <c:pt idx="2">
                  <c:v>#N/A</c:v>
                </c:pt>
                <c:pt idx="3">
                  <c:v>0.21</c:v>
                </c:pt>
                <c:pt idx="4">
                  <c:v>#N/A</c:v>
                </c:pt>
                <c:pt idx="5">
                  <c:v>0.43</c:v>
                </c:pt>
                <c:pt idx="6">
                  <c:v>#N/A</c:v>
                </c:pt>
                <c:pt idx="7">
                  <c:v>0.11</c:v>
                </c:pt>
                <c:pt idx="8">
                  <c:v>#N/A</c:v>
                </c:pt>
                <c:pt idx="9">
                  <c:v>0.25</c:v>
                </c:pt>
              </c:numCache>
            </c:numRef>
          </c:val>
          <c:extLst>
            <c:ext xmlns:c16="http://schemas.microsoft.com/office/drawing/2014/chart" uri="{C3380CC4-5D6E-409C-BE32-E72D297353CC}">
              <c16:uniqueId val="{00000003-B6A3-4DBF-BEB2-82B300936314}"/>
            </c:ext>
          </c:extLst>
        </c:ser>
        <c:ser>
          <c:idx val="4"/>
          <c:order val="4"/>
          <c:tx>
            <c:strRef>
              <c:f>データシート!$A$31</c:f>
              <c:strCache>
                <c:ptCount val="1"/>
                <c:pt idx="0">
                  <c:v>河口湖治水事業特別会計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#N/A</c:v>
                </c:pt>
                <c:pt idx="3">
                  <c:v>0.28999999999999998</c:v>
                </c:pt>
                <c:pt idx="4">
                  <c:v>#N/A</c:v>
                </c:pt>
                <c:pt idx="5">
                  <c:v>0.28000000000000003</c:v>
                </c:pt>
                <c:pt idx="6">
                  <c:v>#N/A</c:v>
                </c:pt>
                <c:pt idx="7">
                  <c:v>0.28000000000000003</c:v>
                </c:pt>
                <c:pt idx="8">
                  <c:v>#N/A</c:v>
                </c:pt>
                <c:pt idx="9">
                  <c:v>0.31</c:v>
                </c:pt>
              </c:numCache>
            </c:numRef>
          </c:val>
          <c:extLst>
            <c:ext xmlns:c16="http://schemas.microsoft.com/office/drawing/2014/chart" uri="{C3380CC4-5D6E-409C-BE32-E72D297353CC}">
              <c16:uniqueId val="{00000004-B6A3-4DBF-BEB2-82B30093631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1.82</c:v>
                </c:pt>
                <c:pt idx="2">
                  <c:v>#N/A</c:v>
                </c:pt>
                <c:pt idx="3">
                  <c:v>0.95</c:v>
                </c:pt>
                <c:pt idx="4">
                  <c:v>#N/A</c:v>
                </c:pt>
                <c:pt idx="5">
                  <c:v>0.6</c:v>
                </c:pt>
                <c:pt idx="6">
                  <c:v>#N/A</c:v>
                </c:pt>
                <c:pt idx="7">
                  <c:v>0.42</c:v>
                </c:pt>
                <c:pt idx="8">
                  <c:v>#N/A</c:v>
                </c:pt>
                <c:pt idx="9">
                  <c:v>0.38</c:v>
                </c:pt>
              </c:numCache>
            </c:numRef>
          </c:val>
          <c:extLst>
            <c:ext xmlns:c16="http://schemas.microsoft.com/office/drawing/2014/chart" uri="{C3380CC4-5D6E-409C-BE32-E72D297353CC}">
              <c16:uniqueId val="{00000005-B6A3-4DBF-BEB2-82B30093631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c:v>
                </c:pt>
                <c:pt idx="2">
                  <c:v>#N/A</c:v>
                </c:pt>
                <c:pt idx="3">
                  <c:v>0.67</c:v>
                </c:pt>
                <c:pt idx="4">
                  <c:v>#N/A</c:v>
                </c:pt>
                <c:pt idx="5">
                  <c:v>0</c:v>
                </c:pt>
                <c:pt idx="6">
                  <c:v>#N/A</c:v>
                </c:pt>
                <c:pt idx="7">
                  <c:v>0</c:v>
                </c:pt>
                <c:pt idx="8">
                  <c:v>#N/A</c:v>
                </c:pt>
                <c:pt idx="9">
                  <c:v>0.49</c:v>
                </c:pt>
              </c:numCache>
            </c:numRef>
          </c:val>
          <c:extLst>
            <c:ext xmlns:c16="http://schemas.microsoft.com/office/drawing/2014/chart" uri="{C3380CC4-5D6E-409C-BE32-E72D297353CC}">
              <c16:uniqueId val="{00000006-B6A3-4DBF-BEB2-82B3009363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2.21</c:v>
                </c:pt>
                <c:pt idx="2">
                  <c:v>#N/A</c:v>
                </c:pt>
                <c:pt idx="3">
                  <c:v>1.33</c:v>
                </c:pt>
                <c:pt idx="4">
                  <c:v>#N/A</c:v>
                </c:pt>
                <c:pt idx="5">
                  <c:v>1.23</c:v>
                </c:pt>
                <c:pt idx="6">
                  <c:v>#N/A</c:v>
                </c:pt>
                <c:pt idx="7">
                  <c:v>1.0900000000000001</c:v>
                </c:pt>
                <c:pt idx="8">
                  <c:v>#N/A</c:v>
                </c:pt>
                <c:pt idx="9">
                  <c:v>1.37</c:v>
                </c:pt>
              </c:numCache>
            </c:numRef>
          </c:val>
          <c:extLst>
            <c:ext xmlns:c16="http://schemas.microsoft.com/office/drawing/2014/chart" uri="{C3380CC4-5D6E-409C-BE32-E72D297353CC}">
              <c16:uniqueId val="{00000007-B6A3-4DBF-BEB2-82B3009363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5.49</c:v>
                </c:pt>
                <c:pt idx="2">
                  <c:v>#N/A</c:v>
                </c:pt>
                <c:pt idx="3">
                  <c:v>6.9</c:v>
                </c:pt>
                <c:pt idx="4">
                  <c:v>#N/A</c:v>
                </c:pt>
                <c:pt idx="5">
                  <c:v>5.72</c:v>
                </c:pt>
                <c:pt idx="6">
                  <c:v>#N/A</c:v>
                </c:pt>
                <c:pt idx="7">
                  <c:v>6.09</c:v>
                </c:pt>
                <c:pt idx="8">
                  <c:v>#N/A</c:v>
                </c:pt>
                <c:pt idx="9">
                  <c:v>5.88</c:v>
                </c:pt>
              </c:numCache>
            </c:numRef>
          </c:val>
          <c:extLst>
            <c:ext xmlns:c16="http://schemas.microsoft.com/office/drawing/2014/chart" uri="{C3380CC4-5D6E-409C-BE32-E72D297353CC}">
              <c16:uniqueId val="{00000008-B6A3-4DBF-BEB2-82B3009363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13.46</c:v>
                </c:pt>
                <c:pt idx="2">
                  <c:v>#N/A</c:v>
                </c:pt>
                <c:pt idx="3">
                  <c:v>10.52</c:v>
                </c:pt>
                <c:pt idx="4">
                  <c:v>#N/A</c:v>
                </c:pt>
                <c:pt idx="5">
                  <c:v>9.6999999999999993</c:v>
                </c:pt>
                <c:pt idx="6">
                  <c:v>#N/A</c:v>
                </c:pt>
                <c:pt idx="7">
                  <c:v>16.98</c:v>
                </c:pt>
                <c:pt idx="8">
                  <c:v>#N/A</c:v>
                </c:pt>
                <c:pt idx="9">
                  <c:v>16.3</c:v>
                </c:pt>
              </c:numCache>
            </c:numRef>
          </c:val>
          <c:extLst>
            <c:ext xmlns:c16="http://schemas.microsoft.com/office/drawing/2014/chart" uri="{C3380CC4-5D6E-409C-BE32-E72D297353CC}">
              <c16:uniqueId val="{00000009-B6A3-4DBF-BEB2-82B3009363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1466</c:v>
                </c:pt>
                <c:pt idx="5">
                  <c:v>1452</c:v>
                </c:pt>
                <c:pt idx="8">
                  <c:v>1457</c:v>
                </c:pt>
                <c:pt idx="11">
                  <c:v>1502</c:v>
                </c:pt>
                <c:pt idx="14">
                  <c:v>1529</c:v>
                </c:pt>
              </c:numCache>
            </c:numRef>
          </c:val>
          <c:extLst>
            <c:ext xmlns:c16="http://schemas.microsoft.com/office/drawing/2014/chart" uri="{C3380CC4-5D6E-409C-BE32-E72D297353CC}">
              <c16:uniqueId val="{00000000-8F64-46B7-850C-8C14E8AA75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64-46B7-850C-8C14E8AA75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88</c:v>
                </c:pt>
                <c:pt idx="3">
                  <c:v>62</c:v>
                </c:pt>
                <c:pt idx="6">
                  <c:v>60</c:v>
                </c:pt>
                <c:pt idx="9">
                  <c:v>50</c:v>
                </c:pt>
                <c:pt idx="12">
                  <c:v>50</c:v>
                </c:pt>
              </c:numCache>
            </c:numRef>
          </c:val>
          <c:extLst>
            <c:ext xmlns:c16="http://schemas.microsoft.com/office/drawing/2014/chart" uri="{C3380CC4-5D6E-409C-BE32-E72D297353CC}">
              <c16:uniqueId val="{00000002-8F64-46B7-850C-8C14E8AA75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66</c:v>
                </c:pt>
                <c:pt idx="3">
                  <c:v>72</c:v>
                </c:pt>
                <c:pt idx="6">
                  <c:v>85</c:v>
                </c:pt>
                <c:pt idx="9">
                  <c:v>95</c:v>
                </c:pt>
                <c:pt idx="12">
                  <c:v>95</c:v>
                </c:pt>
              </c:numCache>
            </c:numRef>
          </c:val>
          <c:extLst>
            <c:ext xmlns:c16="http://schemas.microsoft.com/office/drawing/2014/chart" uri="{C3380CC4-5D6E-409C-BE32-E72D297353CC}">
              <c16:uniqueId val="{00000003-8F64-46B7-850C-8C14E8AA75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356</c:v>
                </c:pt>
                <c:pt idx="3">
                  <c:v>358</c:v>
                </c:pt>
                <c:pt idx="6">
                  <c:v>388</c:v>
                </c:pt>
                <c:pt idx="9">
                  <c:v>352</c:v>
                </c:pt>
                <c:pt idx="12">
                  <c:v>424</c:v>
                </c:pt>
              </c:numCache>
            </c:numRef>
          </c:val>
          <c:extLst>
            <c:ext xmlns:c16="http://schemas.microsoft.com/office/drawing/2014/chart" uri="{C3380CC4-5D6E-409C-BE32-E72D297353CC}">
              <c16:uniqueId val="{00000004-8F64-46B7-850C-8C14E8AA75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64-46B7-850C-8C14E8AA75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64-46B7-850C-8C14E8AA75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1540</c:v>
                </c:pt>
                <c:pt idx="3">
                  <c:v>1541</c:v>
                </c:pt>
                <c:pt idx="6">
                  <c:v>1620</c:v>
                </c:pt>
                <c:pt idx="9">
                  <c:v>1707</c:v>
                </c:pt>
                <c:pt idx="12">
                  <c:v>1779</c:v>
                </c:pt>
              </c:numCache>
            </c:numRef>
          </c:val>
          <c:extLst>
            <c:ext xmlns:c16="http://schemas.microsoft.com/office/drawing/2014/chart" uri="{C3380CC4-5D6E-409C-BE32-E72D297353CC}">
              <c16:uniqueId val="{00000007-8F64-46B7-850C-8C14E8AA75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584</c:v>
                </c:pt>
                <c:pt idx="2">
                  <c:v>#N/A</c:v>
                </c:pt>
                <c:pt idx="3">
                  <c:v>#N/A</c:v>
                </c:pt>
                <c:pt idx="4">
                  <c:v>581</c:v>
                </c:pt>
                <c:pt idx="5">
                  <c:v>#N/A</c:v>
                </c:pt>
                <c:pt idx="6">
                  <c:v>#N/A</c:v>
                </c:pt>
                <c:pt idx="7">
                  <c:v>696</c:v>
                </c:pt>
                <c:pt idx="8">
                  <c:v>#N/A</c:v>
                </c:pt>
                <c:pt idx="9">
                  <c:v>#N/A</c:v>
                </c:pt>
                <c:pt idx="10">
                  <c:v>702</c:v>
                </c:pt>
                <c:pt idx="11">
                  <c:v>#N/A</c:v>
                </c:pt>
                <c:pt idx="12">
                  <c:v>#N/A</c:v>
                </c:pt>
                <c:pt idx="13">
                  <c:v>819</c:v>
                </c:pt>
                <c:pt idx="14">
                  <c:v>#N/A</c:v>
                </c:pt>
              </c:numCache>
            </c:numRef>
          </c:val>
          <c:smooth val="0"/>
          <c:extLst>
            <c:ext xmlns:c16="http://schemas.microsoft.com/office/drawing/2014/chart" uri="{C3380CC4-5D6E-409C-BE32-E72D297353CC}">
              <c16:uniqueId val="{00000008-8F64-46B7-850C-8C14E8AA75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17443</c:v>
                </c:pt>
                <c:pt idx="5">
                  <c:v>17486</c:v>
                </c:pt>
                <c:pt idx="8">
                  <c:v>17681</c:v>
                </c:pt>
                <c:pt idx="11">
                  <c:v>16979</c:v>
                </c:pt>
                <c:pt idx="14">
                  <c:v>15944</c:v>
                </c:pt>
              </c:numCache>
            </c:numRef>
          </c:val>
          <c:extLst>
            <c:ext xmlns:c16="http://schemas.microsoft.com/office/drawing/2014/chart" uri="{C3380CC4-5D6E-409C-BE32-E72D297353CC}">
              <c16:uniqueId val="{00000000-0F08-44CB-A117-5C740202A6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c:v>
                </c:pt>
                <c:pt idx="5">
                  <c:v>170</c:v>
                </c:pt>
                <c:pt idx="8">
                  <c:v>156</c:v>
                </c:pt>
                <c:pt idx="11">
                  <c:v>143</c:v>
                </c:pt>
                <c:pt idx="14">
                  <c:v>115</c:v>
                </c:pt>
              </c:numCache>
            </c:numRef>
          </c:val>
          <c:extLst>
            <c:ext xmlns:c16="http://schemas.microsoft.com/office/drawing/2014/chart" uri="{C3380CC4-5D6E-409C-BE32-E72D297353CC}">
              <c16:uniqueId val="{00000001-0F08-44CB-A117-5C740202A6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4396</c:v>
                </c:pt>
                <c:pt idx="5">
                  <c:v>4789</c:v>
                </c:pt>
                <c:pt idx="8">
                  <c:v>4834</c:v>
                </c:pt>
                <c:pt idx="11">
                  <c:v>5673</c:v>
                </c:pt>
                <c:pt idx="14">
                  <c:v>6042</c:v>
                </c:pt>
              </c:numCache>
            </c:numRef>
          </c:val>
          <c:extLst>
            <c:ext xmlns:c16="http://schemas.microsoft.com/office/drawing/2014/chart" uri="{C3380CC4-5D6E-409C-BE32-E72D297353CC}">
              <c16:uniqueId val="{00000002-0F08-44CB-A117-5C740202A6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08-44CB-A117-5C740202A6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08-44CB-A117-5C740202A6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08-44CB-A117-5C740202A6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1410</c:v>
                </c:pt>
                <c:pt idx="3">
                  <c:v>1421</c:v>
                </c:pt>
                <c:pt idx="6">
                  <c:v>1422</c:v>
                </c:pt>
                <c:pt idx="9">
                  <c:v>1436</c:v>
                </c:pt>
                <c:pt idx="12">
                  <c:v>1423</c:v>
                </c:pt>
              </c:numCache>
            </c:numRef>
          </c:val>
          <c:extLst>
            <c:ext xmlns:c16="http://schemas.microsoft.com/office/drawing/2014/chart" uri="{C3380CC4-5D6E-409C-BE32-E72D297353CC}">
              <c16:uniqueId val="{00000006-0F08-44CB-A117-5C740202A6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809</c:v>
                </c:pt>
                <c:pt idx="3">
                  <c:v>806</c:v>
                </c:pt>
                <c:pt idx="6">
                  <c:v>749</c:v>
                </c:pt>
                <c:pt idx="9">
                  <c:v>833</c:v>
                </c:pt>
                <c:pt idx="12">
                  <c:v>958</c:v>
                </c:pt>
              </c:numCache>
            </c:numRef>
          </c:val>
          <c:extLst>
            <c:ext xmlns:c16="http://schemas.microsoft.com/office/drawing/2014/chart" uri="{C3380CC4-5D6E-409C-BE32-E72D297353CC}">
              <c16:uniqueId val="{00000007-0F08-44CB-A117-5C740202A6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4774</c:v>
                </c:pt>
                <c:pt idx="3">
                  <c:v>4801</c:v>
                </c:pt>
                <c:pt idx="6">
                  <c:v>4773</c:v>
                </c:pt>
                <c:pt idx="9">
                  <c:v>4634</c:v>
                </c:pt>
                <c:pt idx="12">
                  <c:v>4707</c:v>
                </c:pt>
              </c:numCache>
            </c:numRef>
          </c:val>
          <c:extLst>
            <c:ext xmlns:c16="http://schemas.microsoft.com/office/drawing/2014/chart" uri="{C3380CC4-5D6E-409C-BE32-E72D297353CC}">
              <c16:uniqueId val="{00000008-0F08-44CB-A117-5C740202A6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371</c:v>
                </c:pt>
                <c:pt idx="3">
                  <c:v>304</c:v>
                </c:pt>
                <c:pt idx="6">
                  <c:v>235</c:v>
                </c:pt>
                <c:pt idx="9">
                  <c:v>185</c:v>
                </c:pt>
                <c:pt idx="12">
                  <c:v>135</c:v>
                </c:pt>
              </c:numCache>
            </c:numRef>
          </c:val>
          <c:extLst>
            <c:ext xmlns:c16="http://schemas.microsoft.com/office/drawing/2014/chart" uri="{C3380CC4-5D6E-409C-BE32-E72D297353CC}">
              <c16:uniqueId val="{00000009-0F08-44CB-A117-5C740202A6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18344</c:v>
                </c:pt>
                <c:pt idx="3">
                  <c:v>18635</c:v>
                </c:pt>
                <c:pt idx="6">
                  <c:v>19616</c:v>
                </c:pt>
                <c:pt idx="9">
                  <c:v>18866</c:v>
                </c:pt>
                <c:pt idx="12">
                  <c:v>17508</c:v>
                </c:pt>
              </c:numCache>
            </c:numRef>
          </c:val>
          <c:extLst>
            <c:ext xmlns:c16="http://schemas.microsoft.com/office/drawing/2014/chart" uri="{C3380CC4-5D6E-409C-BE32-E72D297353CC}">
              <c16:uniqueId val="{0000000A-0F08-44CB-A117-5C740202A6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3686</c:v>
                </c:pt>
                <c:pt idx="2">
                  <c:v>#N/A</c:v>
                </c:pt>
                <c:pt idx="3">
                  <c:v>#N/A</c:v>
                </c:pt>
                <c:pt idx="4">
                  <c:v>3523</c:v>
                </c:pt>
                <c:pt idx="5">
                  <c:v>#N/A</c:v>
                </c:pt>
                <c:pt idx="6">
                  <c:v>#N/A</c:v>
                </c:pt>
                <c:pt idx="7">
                  <c:v>4124</c:v>
                </c:pt>
                <c:pt idx="8">
                  <c:v>#N/A</c:v>
                </c:pt>
                <c:pt idx="9">
                  <c:v>#N/A</c:v>
                </c:pt>
                <c:pt idx="10">
                  <c:v>3160</c:v>
                </c:pt>
                <c:pt idx="11">
                  <c:v>#N/A</c:v>
                </c:pt>
                <c:pt idx="12">
                  <c:v>#N/A</c:v>
                </c:pt>
                <c:pt idx="13">
                  <c:v>2630</c:v>
                </c:pt>
                <c:pt idx="14">
                  <c:v>#N/A</c:v>
                </c:pt>
              </c:numCache>
            </c:numRef>
          </c:val>
          <c:smooth val="0"/>
          <c:extLst>
            <c:ext xmlns:c16="http://schemas.microsoft.com/office/drawing/2014/chart" uri="{C3380CC4-5D6E-409C-BE32-E72D297353CC}">
              <c16:uniqueId val="{0000000B-0F08-44CB-A117-5C740202A6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1263</c:v>
                </c:pt>
                <c:pt idx="1">
                  <c:v>1774</c:v>
                </c:pt>
                <c:pt idx="2">
                  <c:v>1754</c:v>
                </c:pt>
              </c:numCache>
            </c:numRef>
          </c:val>
          <c:extLst>
            <c:ext xmlns:c16="http://schemas.microsoft.com/office/drawing/2014/chart" uri="{C3380CC4-5D6E-409C-BE32-E72D297353CC}">
              <c16:uniqueId val="{00000000-309F-451A-82BE-7466B388F0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1064</c:v>
                </c:pt>
                <c:pt idx="1">
                  <c:v>1214</c:v>
                </c:pt>
                <c:pt idx="2">
                  <c:v>1364</c:v>
                </c:pt>
              </c:numCache>
            </c:numRef>
          </c:val>
          <c:extLst>
            <c:ext xmlns:c16="http://schemas.microsoft.com/office/drawing/2014/chart" uri="{C3380CC4-5D6E-409C-BE32-E72D297353CC}">
              <c16:uniqueId val="{00000001-309F-451A-82BE-7466B388F0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4547</c:v>
                </c:pt>
                <c:pt idx="1">
                  <c:v>4684</c:v>
                </c:pt>
                <c:pt idx="2">
                  <c:v>4897</c:v>
                </c:pt>
              </c:numCache>
            </c:numRef>
          </c:val>
          <c:extLst>
            <c:ext xmlns:c16="http://schemas.microsoft.com/office/drawing/2014/chart" uri="{C3380CC4-5D6E-409C-BE32-E72D297353CC}">
              <c16:uniqueId val="{00000002-309F-451A-82BE-7466B388F0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）について、普通会計における地方債の元利償還金が前年度より約</a:t>
          </a:r>
          <a:r>
            <a:rPr kumimoji="1" lang="en-US" altLang="ja-JP" sz="1400">
              <a:latin typeface="ＭＳ ゴシック" pitchFamily="49" charset="-128"/>
              <a:ea typeface="ＭＳ ゴシック" pitchFamily="49" charset="-128"/>
            </a:rPr>
            <a:t>7,200</a:t>
          </a:r>
          <a:r>
            <a:rPr kumimoji="1" lang="ja-JP" altLang="en-US" sz="1400">
              <a:latin typeface="ＭＳ ゴシック" pitchFamily="49" charset="-128"/>
              <a:ea typeface="ＭＳ ゴシック" pitchFamily="49" charset="-128"/>
            </a:rPr>
            <a:t>万円増加したことや、公営企業債の元利償還金に対する繰入金が約</a:t>
          </a:r>
          <a:r>
            <a:rPr kumimoji="1" lang="en-US" altLang="ja-JP" sz="1400">
              <a:latin typeface="ＭＳ ゴシック" pitchFamily="49" charset="-128"/>
              <a:ea typeface="ＭＳ ゴシック" pitchFamily="49" charset="-128"/>
            </a:rPr>
            <a:t>7,100</a:t>
          </a:r>
          <a:r>
            <a:rPr kumimoji="1" lang="ja-JP" altLang="en-US" sz="1400">
              <a:latin typeface="ＭＳ ゴシック" pitchFamily="49" charset="-128"/>
              <a:ea typeface="ＭＳ ゴシック" pitchFamily="49" charset="-128"/>
            </a:rPr>
            <a:t>万円増加となったことにより、対前年比約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4,300</a:t>
          </a:r>
          <a:r>
            <a:rPr kumimoji="1" lang="ja-JP" altLang="en-US" sz="1400">
              <a:latin typeface="ＭＳ ゴシック" pitchFamily="49" charset="-128"/>
              <a:ea typeface="ＭＳ ゴシック" pitchFamily="49" charset="-128"/>
            </a:rPr>
            <a:t>万円の増加となった。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一方で補てん財源である算入公債費等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においては、主に災害復旧等に係る基準財政需要額に参入された公債費が約</a:t>
          </a:r>
          <a:r>
            <a:rPr kumimoji="1" lang="en-US" altLang="ja-JP" sz="1400">
              <a:latin typeface="ＭＳ ゴシック" pitchFamily="49" charset="-128"/>
              <a:ea typeface="ＭＳ ゴシック" pitchFamily="49" charset="-128"/>
            </a:rPr>
            <a:t>3,300</a:t>
          </a:r>
          <a:r>
            <a:rPr kumimoji="1" lang="ja-JP" altLang="en-US" sz="1400">
              <a:latin typeface="ＭＳ ゴシック" pitchFamily="49" charset="-128"/>
              <a:ea typeface="ＭＳ ゴシック" pitchFamily="49" charset="-128"/>
            </a:rPr>
            <a:t>万円の増加となったこと等により、最終的には分子が約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万円の増額となった。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は、公共下水道事業等公営企業への繰入予定額や一部事務組合の地方債残高に対する負担金見込額が増加になったものの、大型普通建設事業が終了したことにより地方債残高が約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5,800</a:t>
          </a:r>
          <a:r>
            <a:rPr kumimoji="1" lang="ja-JP" altLang="en-US" sz="1400">
              <a:latin typeface="ＭＳ ゴシック" pitchFamily="49" charset="-128"/>
              <a:ea typeface="ＭＳ ゴシック" pitchFamily="49" charset="-128"/>
            </a:rPr>
            <a:t>万円減少したことや、債務負担行為に基づく支出予定額や退職手当負担見込み額が約</a:t>
          </a:r>
          <a:r>
            <a:rPr kumimoji="1" lang="en-US" altLang="ja-JP" sz="1400">
              <a:latin typeface="ＭＳ ゴシック" pitchFamily="49" charset="-128"/>
              <a:ea typeface="ＭＳ ゴシック" pitchFamily="49" charset="-128"/>
            </a:rPr>
            <a:t>6,300</a:t>
          </a:r>
          <a:r>
            <a:rPr kumimoji="1" lang="ja-JP" altLang="en-US" sz="1400">
              <a:latin typeface="ＭＳ ゴシック" pitchFamily="49" charset="-128"/>
              <a:ea typeface="ＭＳ ゴシック" pitchFamily="49" charset="-128"/>
            </a:rPr>
            <a:t>万円減少したことにより、対前年度比約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2,300</a:t>
          </a:r>
          <a:r>
            <a:rPr kumimoji="1" lang="ja-JP" altLang="en-US" sz="1400">
              <a:latin typeface="ＭＳ ゴシック" pitchFamily="49" charset="-128"/>
              <a:ea typeface="ＭＳ ゴシック" pitchFamily="49" charset="-128"/>
            </a:rPr>
            <a:t>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においては、減債基金、公共施設建設基金及び、ふるさと応援寄附基金等の積立てにより充当可能基金が約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6,900</a:t>
          </a:r>
          <a:r>
            <a:rPr kumimoji="1" lang="ja-JP" altLang="en-US" sz="1400">
              <a:latin typeface="ＭＳ ゴシック" pitchFamily="49" charset="-128"/>
              <a:ea typeface="ＭＳ ゴシック" pitchFamily="49" charset="-128"/>
            </a:rPr>
            <a:t>万円となったものの、基準財政需要額見込額が約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万円減少したことにより、全体として約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9,300</a:t>
          </a:r>
          <a:r>
            <a:rPr kumimoji="1" lang="ja-JP" altLang="en-US" sz="1400">
              <a:latin typeface="ＭＳ ゴシック" pitchFamily="49" charset="-128"/>
              <a:ea typeface="ＭＳ ゴシック" pitchFamily="49" charset="-128"/>
            </a:rPr>
            <a:t>万円の減となり、実質的な将来負担額（分子）としては約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財政調整基金は宿泊支援事業により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万円の取り崩しを行ったが、前年度剰余金により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万円を積み立てることが出来たため、差引き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万円の減となった。また、減債基金は約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万円、公共施設建設基金は約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億円、ふるさと応援寄附金の増額に伴う基金を約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を脱し税収の回復が見込まれる中ではあるが、今後、物価高騰対策費として財政調整基金を取り崩しながら財政運営をすることが予想される。これに関連し商工振興等の活性化も踏まえ地域振興基金を活用しながら、町村合併における地域間の均衡を図る事業に充てていく。また、ふるさと応援寄附基金についても寄附金を財源に基金の積み立てを行うと同時に、当該基金を充てながら少子化対策・こども政策等の各種抜本強化事業を行っ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事業に反映することにより、様々な人々の参加による魅力あるふるさとづくりに資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・小立土地区画整理事業保留地内道路整備基金：小立土地区画整理事業保留内道路の復旧整備費の財源に充てるための基金。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ふるさと応援寄附金を財源とし目的にある各種事業を行うための基金として約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万円を積立てると同時に、当該目的事業として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万円を取り崩したこと等により、その他特定目的基金全体としては約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終了し、今後は計画的に当基金を活用しながら町村合併における地域間の均衡を図る事業に充てていく。公共施設建設基金は今後の公共事業の金額を考慮しながら基金を充当するほか、ふるさと応援寄附基金としては寄附金を財源に基金の積み立てを行うと同時に、当該基金を充てながら基金の目的に合致した各種事業を行っ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万円を取り崩して事業を実施することを計画していたが、地方消費税交付金の増額や、普通交付税の追加交付等により歳入全体が増額となったことにより取り崩しを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万円に抑えられた。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物価高騰対策費として財政調整基金を取り崩しながら財政運営をすることが予想されるが、行政の継続性や町民のニーズ等のバランスを重視しながら、財政調整基金の残高は、標準財政規模の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万円を積立てた。地方債の償還に伴う基金の取り崩しにおいては、他の基金の取崩状況等を鑑み、昨年度と同様行わなかったことにより、基金残高としては前年度より約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年間にわたり毎年度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万円の積立を行うほか、合併特例事業債の償還費のうち交付税措置される分（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％）を除いた一般財源分（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FB1FC1C-BB9A-4ADD-8A42-E20A619B419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EB7C662-852E-4FF6-8897-C614F44C28A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B82A6CA-1A23-40A3-8CE2-ED034D80C8F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113EBFC-EC4F-4BBF-AFD5-44833A22D1C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B300BA3-886A-485B-B1FC-C75AD9EEE45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E4C54A8-E40F-40D4-849B-B50EAFD828C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909079E-3D5B-4816-8AFD-F525A197136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723C281-4EF8-41EB-8645-EA5FC802672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575E90E-8BE1-4733-9A61-C9295866D73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2DCB92B-FBBF-405B-9027-5551EE05518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26,765
26,154
158.40
15,616,528
13,987,714
1,439,628
8,439,909
17,508,319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2A9B497-CB32-4423-837C-15187CDFE9A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8DE691A-4CB1-41B7-A547-810AA3B66AE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1713504-739F-420E-BD81-FFEB8E494F9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A5AE6FC-7B42-4D95-9F1B-4F1D23BAFD2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4C232EA-FC52-4284-BFF5-9010A0DEFC6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3450198-07C7-40A2-ADDF-6CFC30AF081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F1B5420-E8AD-4B5C-9D46-CB83A394082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197FB0D-5973-4ED6-AF6C-51A2D943F93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85CF2C5-E785-468B-B544-CCC1FDCACE4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59ACD3F-6B33-4820-BA74-D33DA06C29F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5BEFC32-30B7-4ABA-833E-40A393B6518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A4E8A15-35A4-430D-B9A5-E59E90A56DC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56C2DE4-E5F3-4207-8B4E-C8335A8314A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EB75BCE-D598-4833-A3D2-2FBE20A97A8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F5BBBD9-9B64-4074-8FA8-09A9D51058F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A66C109-F55D-4882-AFA1-BC9D2398FC8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5B664E1-4073-4946-8D6E-66C6265589B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8400413-A286-4DF4-B7BC-B439426F2F5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6984B27-9007-435C-BAB2-B405E595FD7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CA770B4-CCC9-4497-BB1D-FBF9C0958DE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84AE3E6-818B-4368-9E93-12B2E7B9DA9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C964600-AF3E-48EA-8CA3-8BC7F0734DF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2A6F1CD-4F73-40D1-AA2B-634A50D301C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6D1A6C2-4C44-4F6E-9F02-0A62C047E3C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4C8264D-D818-4640-8305-A2CA111A67E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5134012-6207-4DC0-8000-2C765B8F186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17BB7AD-6C7E-43E6-8E27-FB14F49A978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F485F6D-9AC1-4090-9DE7-F0D33C07231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7FCD313-A3FC-482E-B936-360D369C79B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1B60E4B-6BB8-4EC2-BA4E-85C70830B10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5716AAA-181D-40CC-BB33-D2528073F96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9D09DA9-9856-4178-871D-6A98CAAE10A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C17440F-3753-4CD4-836F-F876D589E77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80BC7CE-77F4-420D-87C6-82F7DED24E3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4C3FA35-C8E4-465F-BD85-5DBCCE86EC7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E86E64D-06DF-4C06-8BAA-63A50C8626D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0AA1E48-FAD6-4B45-9131-EC68313909F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症に係る行動制限が緩和されたことで景気が上向いたことから、個人・法人関係税が増収となったが、団塊世代の高齢化を背景に、年々増加していく社会保障経費や、依然として高い水準の公債費等の義務的経費の増加により、財政力指数は減少となった。今後も、数年は合併特例事業債等の償還による基準財政需要額の増加により、財政力指数は若干減少すると見込まれる中、行政改革をはじめ、厳格な優先順位付けによる事業の選択と集中、公民連携等を推進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98F8BF8-DA99-4510-ABC6-CE2CC0E71EF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5206BF6-FD9A-4D19-9D68-54E7FAE658C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C14547A-B022-416C-BB03-D7600B6F0BF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FA0EC98-861F-494E-BC2F-44BB53B1249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CCD51B6-7F53-4AC5-9AD5-A29AC2C79B2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B9A3D49-0CD5-414D-9B95-DC239E98E06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12CFBD9-D507-4606-A3D2-8D6FEAE245B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58ADF4D-7DEB-40D5-80D8-96B4B97D6BB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9CECEF2-71FD-4A7E-A5F8-E866EFB6262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5D24562-3FCF-464C-94B5-3DAC67FBFEF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2F10E1B-9049-4CDB-93A5-95C028A46D5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5366CD61-1C23-430C-9385-885C6F4E8A1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C980D6D-244B-4245-9394-C1896BD4667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D806E3E-BA3E-4BC8-9D4A-6EB10835F5B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3AC90CD-B6B4-4DEA-9B2F-CC3905FFE93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A3AFA069-BB29-41AA-9BC1-EBA4ADAE4685}"/>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B3C9515-7E77-4A96-8DC0-71405B2B6EE9}"/>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9D6EA9E4-0170-464E-A0D5-BA9DA4F457F7}"/>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2AB45B69-4D59-4F16-A911-CC803BD1F605}"/>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37FDBA68-CBCA-486C-9C84-A8D711CC85F3}"/>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B1DCB717-5ED0-411A-B140-9C7F622A0EF5}"/>
            </a:ext>
          </a:extLst>
        </xdr:cNvPr>
        <xdr:cNvCxnSpPr/>
      </xdr:nvCxnSpPr>
      <xdr:spPr>
        <a:xfrm>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2CF1F182-3684-4C15-B652-D1545B901F7B}"/>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C2DF9804-2DC2-4AEF-8AA0-AAB92C5C1F95}"/>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50E51AB7-7117-4C58-B04E-8886F2F0F378}"/>
            </a:ext>
          </a:extLst>
        </xdr:cNvPr>
        <xdr:cNvCxnSpPr/>
      </xdr:nvCxnSpPr>
      <xdr:spPr>
        <a:xfrm>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183018DC-8FFD-4EED-A98A-D36195814817}"/>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48A60D42-FB4A-4446-BDD3-D6E317D0D2DC}"/>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F013A6B4-D726-44D4-AF64-F3ADE7A7D3C3}"/>
            </a:ext>
          </a:extLst>
        </xdr:cNvPr>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1B11B696-116D-4CA0-8182-380EAABE922E}"/>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C4C8DC93-B797-4666-B87A-463EE5BCE8F5}"/>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11A28DDA-9892-4CF7-A7BE-271F14D8A260}"/>
            </a:ext>
          </a:extLst>
        </xdr:cNvPr>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107A7855-C601-4B41-80EA-D636252099ED}"/>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E16DCEDA-11A2-48D3-9DEE-A62B4E1E3B37}"/>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9F435221-FD46-4974-9A15-8DE4DFDB8043}"/>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F3C80654-0446-4270-B312-E2F2155F5F98}"/>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BC13CDA-8EF9-41F0-A5EB-A39015334AB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F0EB7EE-22ED-4FF4-A0CB-5F728CD3638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76A14A7-0DF2-4D12-8A88-BB2A013EAF9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55DE108-9F6A-4F4D-A3E0-F0D2B23E9EF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F0DA390-BBEC-452F-9EF4-0E095B3FEA7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6DE30CF-3A1C-4E26-8AB7-04C269EC1C62}"/>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4B32AB5F-A95C-4917-97CA-0FBCFFF4DE51}"/>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9AA6DCA0-3E5F-4385-982B-1AC0E8BADBCA}"/>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46482D83-707C-4355-8BF9-ABED659309EB}"/>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93AFD7C2-C786-4DD6-AD50-F20B52D0161D}"/>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74FFF039-1632-4896-A332-F3CF252AAE66}"/>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E9827380-C815-4FCB-9114-6A066F345C5A}"/>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38546096-B576-4EBE-9238-BE03B6C55D15}"/>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5AED2801-50D9-4FEB-95B1-82103A1E35EA}"/>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5C96437A-24A5-4C0B-9C0A-E7EECDDA1FE4}"/>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60CE455-E484-41DC-85DC-3020FB993DB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235BD2B-F088-44D9-9878-841C03E26BD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466FAC4-61BC-4A1D-A5E9-65125FB88ED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90B9CBA8-E1D9-4460-95F5-D1083667D3D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83F4F1F-4F85-46B0-9073-E5365B4100E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3154F97-88AF-4321-A7B5-14D6321D543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14B8B7F7-D281-413A-84B9-54374E823D0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5BC3D063-4626-4A3C-8A3B-1B6E4C50CC7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22FEDB8-5616-4F97-BBC8-42160107F5E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DB34431-C914-4522-88F3-DD2D75451A4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0870A34-01F9-4AAF-9EDD-9683F305467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5E45830-38DA-4290-A14D-0F4C036A54E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2B440F2-CA0D-4C23-8223-44E325A7E7D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コロナ禍からの経済回復により、個人住民税等の地方税が増収となったほか、地方消費税交付金や普通交付税をはじめとする歳入一般財源が大幅に増加したが、一方で一般財源を投入するコロナ対策に要する補助費や公債費が増加したことにより、昨年度に比べ</a:t>
          </a:r>
          <a:r>
            <a:rPr kumimoji="1" lang="en-US" altLang="ja-JP" sz="1100">
              <a:solidFill>
                <a:schemeClr val="dk1"/>
              </a:solidFill>
              <a:effectLst/>
              <a:latin typeface="+mn-lt"/>
              <a:ea typeface="+mn-ea"/>
              <a:cs typeface="+mn-cs"/>
            </a:rPr>
            <a:t>75.4</a:t>
          </a:r>
          <a:r>
            <a:rPr kumimoji="1" lang="ja-JP" altLang="ja-JP" sz="1100">
              <a:solidFill>
                <a:schemeClr val="dk1"/>
              </a:solidFill>
              <a:effectLst/>
              <a:latin typeface="+mn-lt"/>
              <a:ea typeface="+mn-ea"/>
              <a:cs typeface="+mn-cs"/>
            </a:rPr>
            <a:t>％と微増となった。</a:t>
          </a:r>
          <a:endParaRPr lang="ja-JP" altLang="ja-JP" sz="1400">
            <a:effectLst/>
          </a:endParaRPr>
        </a:p>
        <a:p>
          <a:r>
            <a:rPr kumimoji="1" lang="ja-JP" altLang="ja-JP" sz="1100">
              <a:solidFill>
                <a:schemeClr val="dk1"/>
              </a:solidFill>
              <a:effectLst/>
              <a:latin typeface="+mn-lt"/>
              <a:ea typeface="+mn-ea"/>
              <a:cs typeface="+mn-cs"/>
            </a:rPr>
            <a:t>　当町の経常収支比率の水準は、類似団体や県平均を上回っているものの、今後も社会保障費などの義務的経費の上昇が見込まれており、数値の上昇を抑えるためには経常的な経費を計画的に削減し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B4C9831-8079-4F48-B528-D26EA524F11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951EAB9-3082-4F85-AAAB-AFA7AC7591F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3D3E626-7131-4F53-ACB0-2DBB81872CD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15A1125A-13C5-4DA7-94C9-8466C439036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290B7B5D-25C4-417E-89F7-F014876E0E8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5B2B1769-04A0-468D-BF46-E02157F3958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D7791101-17E1-4A19-9FEC-25D04BE6508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1E287ED0-44DA-46CB-8CDA-7FBCF566484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A325F3B8-546D-4EAE-8050-BB54BCDEAEA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A6DFBCBB-A9B6-4EFF-80AC-7BF5DA2ECD3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EBDAAEEF-9DA4-4984-A1E1-F01EA0DB409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87342DB7-6345-4DE1-9C69-F11D68E634B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36FBB5E-590A-445A-A1D6-46981183767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5EC405E7-62D8-4045-B1B0-4B59C1083F7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A8EB8027-CD93-4B85-9692-FF3943F58AF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E858BF2A-2255-459F-99E8-9F5BDCB9AC52}"/>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7C8CF601-DBC5-4720-AE29-1AE30E40F24A}"/>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CA5BE823-4956-44CA-A7B3-13AF5FDC4B02}"/>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3589332A-C9CA-4C5F-857D-095620DFC344}"/>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44704</xdr:rowOff>
    </xdr:to>
    <xdr:cxnSp macro="">
      <xdr:nvCxnSpPr>
        <xdr:cNvPr id="130" name="直線コネクタ 129">
          <a:extLst>
            <a:ext uri="{FF2B5EF4-FFF2-40B4-BE49-F238E27FC236}">
              <a16:creationId xmlns:a16="http://schemas.microsoft.com/office/drawing/2014/main" id="{A132E0EE-AE96-46D9-A67B-8A1837EEF76C}"/>
            </a:ext>
          </a:extLst>
        </xdr:cNvPr>
        <xdr:cNvCxnSpPr/>
      </xdr:nvCxnSpPr>
      <xdr:spPr>
        <a:xfrm>
          <a:off x="4114800" y="102882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F56D0A8A-F18E-49B7-A5CE-F6506E1819C5}"/>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73A7D1E7-9C47-4E64-B445-1531C06FB1B7}"/>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62</xdr:row>
      <xdr:rowOff>15494</xdr:rowOff>
    </xdr:to>
    <xdr:cxnSp macro="">
      <xdr:nvCxnSpPr>
        <xdr:cNvPr id="133" name="直線コネクタ 132">
          <a:extLst>
            <a:ext uri="{FF2B5EF4-FFF2-40B4-BE49-F238E27FC236}">
              <a16:creationId xmlns:a16="http://schemas.microsoft.com/office/drawing/2014/main" id="{5A0028E3-444C-4EE0-ACE4-3EFFBC647E30}"/>
            </a:ext>
          </a:extLst>
        </xdr:cNvPr>
        <xdr:cNvCxnSpPr/>
      </xdr:nvCxnSpPr>
      <xdr:spPr>
        <a:xfrm flipV="1">
          <a:off x="3225800" y="1028827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1C8D5D42-7804-42C9-9EE6-B93B077AA9E3}"/>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3CB224B9-C0E6-48AB-B9D2-4D20093D6C2B}"/>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62</xdr:row>
      <xdr:rowOff>15494</xdr:rowOff>
    </xdr:to>
    <xdr:cxnSp macro="">
      <xdr:nvCxnSpPr>
        <xdr:cNvPr id="136" name="直線コネクタ 135">
          <a:extLst>
            <a:ext uri="{FF2B5EF4-FFF2-40B4-BE49-F238E27FC236}">
              <a16:creationId xmlns:a16="http://schemas.microsoft.com/office/drawing/2014/main" id="{4BE59AA8-C6E6-4A2A-AE0C-E6DA9D0EC55D}"/>
            </a:ext>
          </a:extLst>
        </xdr:cNvPr>
        <xdr:cNvCxnSpPr/>
      </xdr:nvCxnSpPr>
      <xdr:spPr>
        <a:xfrm>
          <a:off x="2336800" y="1045718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2C41E49A-CDA3-4F0C-BD3D-CF14D2D3736F}"/>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AC400405-0C3D-4F1D-95F1-204415590A63}"/>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60</xdr:row>
      <xdr:rowOff>170180</xdr:rowOff>
    </xdr:to>
    <xdr:cxnSp macro="">
      <xdr:nvCxnSpPr>
        <xdr:cNvPr id="139" name="直線コネクタ 138">
          <a:extLst>
            <a:ext uri="{FF2B5EF4-FFF2-40B4-BE49-F238E27FC236}">
              <a16:creationId xmlns:a16="http://schemas.microsoft.com/office/drawing/2014/main" id="{0755AC90-9D5E-4B70-8C10-3DAB5C0671FA}"/>
            </a:ext>
          </a:extLst>
        </xdr:cNvPr>
        <xdr:cNvCxnSpPr/>
      </xdr:nvCxnSpPr>
      <xdr:spPr>
        <a:xfrm>
          <a:off x="1447800" y="1043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85E8F088-0C8E-4CCC-A2D8-C1525C5C7D03}"/>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7ACDB6DD-42DA-41E9-B8FE-7FEF984DB7AA}"/>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C078A990-6556-49FC-A478-E2C8773AD88E}"/>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4648B726-4436-4677-A08E-BB0D910B5C1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E8BFBF2-C7C1-48BE-B7A7-7735326B851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9A93798-62F4-4C8C-B5D4-0DC904F659A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29683A9-AA5C-4E87-ACF7-BC5DFA83203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E14C1A4-2586-462A-9CBD-27043914894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54BCA2E-5A03-4C96-A176-14B097687B4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49" name="楕円 148">
          <a:extLst>
            <a:ext uri="{FF2B5EF4-FFF2-40B4-BE49-F238E27FC236}">
              <a16:creationId xmlns:a16="http://schemas.microsoft.com/office/drawing/2014/main" id="{5EDAB345-300E-4498-9623-3114D3DCBE9B}"/>
            </a:ext>
          </a:extLst>
        </xdr:cNvPr>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86631</xdr:rowOff>
    </xdr:from>
    <xdr:ext cx="762000" cy="259045"/>
    <xdr:sp macro="" textlink="">
      <xdr:nvSpPr>
        <xdr:cNvPr id="150" name="財政構造の弾力性該当値テキスト">
          <a:extLst>
            <a:ext uri="{FF2B5EF4-FFF2-40B4-BE49-F238E27FC236}">
              <a16:creationId xmlns:a16="http://schemas.microsoft.com/office/drawing/2014/main" id="{D5E088ED-39E8-498E-82BD-4CEBD7CAB780}"/>
            </a:ext>
          </a:extLst>
        </xdr:cNvPr>
        <xdr:cNvSpPr txBox="1"/>
      </xdr:nvSpPr>
      <xdr:spPr>
        <a:xfrm>
          <a:off x="5041900" y="1020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1" name="楕円 150">
          <a:extLst>
            <a:ext uri="{FF2B5EF4-FFF2-40B4-BE49-F238E27FC236}">
              <a16:creationId xmlns:a16="http://schemas.microsoft.com/office/drawing/2014/main" id="{51C915F6-A324-42A1-A3E9-77DC56BDC680}"/>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2" name="テキスト ボックス 151">
          <a:extLst>
            <a:ext uri="{FF2B5EF4-FFF2-40B4-BE49-F238E27FC236}">
              <a16:creationId xmlns:a16="http://schemas.microsoft.com/office/drawing/2014/main" id="{5AE259FD-9E67-4A80-B464-C0C1042DBC07}"/>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a:extLst>
            <a:ext uri="{FF2B5EF4-FFF2-40B4-BE49-F238E27FC236}">
              <a16:creationId xmlns:a16="http://schemas.microsoft.com/office/drawing/2014/main" id="{11E84669-0439-40A7-A8D6-CDDB35DBA6A1}"/>
            </a:ext>
          </a:extLst>
        </xdr:cNvPr>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4" name="テキスト ボックス 153">
          <a:extLst>
            <a:ext uri="{FF2B5EF4-FFF2-40B4-BE49-F238E27FC236}">
              <a16:creationId xmlns:a16="http://schemas.microsoft.com/office/drawing/2014/main" id="{113D306F-9D9F-41B9-BC0B-518071C78218}"/>
            </a:ext>
          </a:extLst>
        </xdr:cNvPr>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5" name="楕円 154">
          <a:extLst>
            <a:ext uri="{FF2B5EF4-FFF2-40B4-BE49-F238E27FC236}">
              <a16:creationId xmlns:a16="http://schemas.microsoft.com/office/drawing/2014/main" id="{98E994F0-C349-4405-8485-65B4EE573F51}"/>
            </a:ext>
          </a:extLst>
        </xdr:cNvPr>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6" name="テキスト ボックス 155">
          <a:extLst>
            <a:ext uri="{FF2B5EF4-FFF2-40B4-BE49-F238E27FC236}">
              <a16:creationId xmlns:a16="http://schemas.microsoft.com/office/drawing/2014/main" id="{6E7B07DB-AF5B-4B67-8B7B-E2920ED4110D}"/>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a:extLst>
            <a:ext uri="{FF2B5EF4-FFF2-40B4-BE49-F238E27FC236}">
              <a16:creationId xmlns:a16="http://schemas.microsoft.com/office/drawing/2014/main" id="{151616ED-0D7C-446B-9F88-75477C5A0D7C}"/>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a:extLst>
            <a:ext uri="{FF2B5EF4-FFF2-40B4-BE49-F238E27FC236}">
              <a16:creationId xmlns:a16="http://schemas.microsoft.com/office/drawing/2014/main" id="{DE7A7684-BC24-4BE1-8C9F-75DF51CA02F4}"/>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B4B82A9-0612-4E01-91E6-6F2700FC14C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83F0AA0-4F9B-40F8-B684-57C8E118973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761480C1-8083-4190-9624-AEB2577CE57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9D67FF94-CBCF-4BFC-A554-5101B4090FC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D9C0C21C-8E14-49A3-9E02-539AA098A8B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444B6A4-59EA-4A6D-ACE7-A2DB4732ADD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C959A9B3-316D-4A3C-8C56-1F97F5F9A5F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240E3E6-1120-43F7-8839-DF4C9901209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D260F40D-9195-4DB1-86F6-25864B43D6B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7CAA7EA-425E-4194-B9A0-9FDDE713F90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9E017F45-BE83-4FA7-8074-5158513FD61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A2818BE5-9FC3-45E3-9979-55CA0ABD34B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D3F6464E-F98A-4AA2-9A49-B63871B0DA8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及び物件費等は、類似団体に比べ保育所の数が多く、施設運営を直営で行っていることや、新型コロナウイルス感染症対策である宿泊支援事業を実施したことが、大幅な増額要因である。今後は、民間でも実施可能な部分については、指定管理者制度の導入なども視野に入れコスト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AF59F6B2-31E1-4559-A286-487F74BC462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79C21158-0CBA-4EC6-9102-4C13D801B49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6F9F44D4-D49B-4561-A8F1-828EC3DDA59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83250225-980D-416A-80AC-868563266D73}"/>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8D7BDEBF-987F-4C29-B949-8D80576C7EF7}"/>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7BDD95E7-A0CC-40F4-8C3F-123BBAB23B8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901B3CE-57A8-4B3A-96ED-4303F0FB301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E01578AA-C7A9-429A-AF6B-146D7C5BEF16}"/>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869B5D81-85C1-47ED-8F52-DCB54906DAEE}"/>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3E4035E9-813D-4818-A689-0AE1B3B1CBF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84124C9F-6E28-4771-9927-030A5A00F72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57D57D1D-D54A-40E3-9414-0E9259BB817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EC010339-E742-4493-9C8F-AA49F40549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6623D84-E88D-4CEE-B77A-1A1FF3AE34BD}"/>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D3765B87-61D3-4651-B150-477F7A77D9D2}"/>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75813EE8-6296-43AD-B23F-A9655EB0294F}"/>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98937197-0132-4C08-BB58-5E23AD19499D}"/>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9539</xdr:rowOff>
    </xdr:from>
    <xdr:to>
      <xdr:col>23</xdr:col>
      <xdr:colOff>133350</xdr:colOff>
      <xdr:row>84</xdr:row>
      <xdr:rowOff>40618</xdr:rowOff>
    </xdr:to>
    <xdr:cxnSp macro="">
      <xdr:nvCxnSpPr>
        <xdr:cNvPr id="189" name="直線コネクタ 188">
          <a:extLst>
            <a:ext uri="{FF2B5EF4-FFF2-40B4-BE49-F238E27FC236}">
              <a16:creationId xmlns:a16="http://schemas.microsoft.com/office/drawing/2014/main" id="{46A42B7B-AA40-46A6-8AA8-3B1DC46C6D85}"/>
            </a:ext>
          </a:extLst>
        </xdr:cNvPr>
        <xdr:cNvCxnSpPr/>
      </xdr:nvCxnSpPr>
      <xdr:spPr>
        <a:xfrm>
          <a:off x="4114800" y="14411339"/>
          <a:ext cx="838200" cy="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44F2C668-F9DC-4655-8537-E5D0ED4AAC3A}"/>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447DADA4-4CCE-4E39-AB2A-DFE5BCAA8D64}"/>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137934</xdr:rowOff>
    </xdr:from>
    <xdr:to>
      <xdr:col>19</xdr:col>
      <xdr:colOff>133350</xdr:colOff>
      <xdr:row>84</xdr:row>
      <xdr:rowOff>9539</xdr:rowOff>
    </xdr:to>
    <xdr:cxnSp macro="">
      <xdr:nvCxnSpPr>
        <xdr:cNvPr id="192" name="直線コネクタ 191">
          <a:extLst>
            <a:ext uri="{FF2B5EF4-FFF2-40B4-BE49-F238E27FC236}">
              <a16:creationId xmlns:a16="http://schemas.microsoft.com/office/drawing/2014/main" id="{D0D8801A-46F6-4026-B3F0-C234094C1D49}"/>
            </a:ext>
          </a:extLst>
        </xdr:cNvPr>
        <xdr:cNvCxnSpPr/>
      </xdr:nvCxnSpPr>
      <xdr:spPr>
        <a:xfrm>
          <a:off x="3225800" y="14368284"/>
          <a:ext cx="8890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56C3FD41-267D-4A39-8F9C-75991AB3DCB3}"/>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835ADA3D-74E3-4357-83DF-93E2E3B786A6}"/>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13781</xdr:rowOff>
    </xdr:from>
    <xdr:to>
      <xdr:col>15</xdr:col>
      <xdr:colOff>82550</xdr:colOff>
      <xdr:row>83</xdr:row>
      <xdr:rowOff>137934</xdr:rowOff>
    </xdr:to>
    <xdr:cxnSp macro="">
      <xdr:nvCxnSpPr>
        <xdr:cNvPr id="195" name="直線コネクタ 194">
          <a:extLst>
            <a:ext uri="{FF2B5EF4-FFF2-40B4-BE49-F238E27FC236}">
              <a16:creationId xmlns:a16="http://schemas.microsoft.com/office/drawing/2014/main" id="{5FD5A2D5-08F6-4D82-9868-3B2A58E46CED}"/>
            </a:ext>
          </a:extLst>
        </xdr:cNvPr>
        <xdr:cNvCxnSpPr/>
      </xdr:nvCxnSpPr>
      <xdr:spPr>
        <a:xfrm>
          <a:off x="2336800" y="14244131"/>
          <a:ext cx="889000" cy="12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FB546849-E8F8-4EF4-B989-1F26B8B7BE48}"/>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63C38897-1AAC-4A14-ABEE-B0F62B05812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160213</xdr:rowOff>
    </xdr:from>
    <xdr:to>
      <xdr:col>11</xdr:col>
      <xdr:colOff>31750</xdr:colOff>
      <xdr:row>83</xdr:row>
      <xdr:rowOff>13781</xdr:rowOff>
    </xdr:to>
    <xdr:cxnSp macro="">
      <xdr:nvCxnSpPr>
        <xdr:cNvPr id="198" name="直線コネクタ 197">
          <a:extLst>
            <a:ext uri="{FF2B5EF4-FFF2-40B4-BE49-F238E27FC236}">
              <a16:creationId xmlns:a16="http://schemas.microsoft.com/office/drawing/2014/main" id="{AF71DC89-190A-4307-AD55-58A0C7FBAE17}"/>
            </a:ext>
          </a:extLst>
        </xdr:cNvPr>
        <xdr:cNvCxnSpPr/>
      </xdr:nvCxnSpPr>
      <xdr:spPr>
        <a:xfrm>
          <a:off x="1447800" y="14219113"/>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42A9B17B-F85B-405C-B012-C17C80AFD108}"/>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28BB15DD-2A64-4868-A93A-A5F1C3C6E037}"/>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30505FFB-76D6-4C86-A6EA-8A6471D1D7C2}"/>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8FB706A1-A452-426A-B3D1-A1E67A89972D}"/>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57FE36B-AD83-4CA4-B21C-1B07C58CA79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B138B1C6-AD18-4D6A-9D2F-F48EC39EC66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B34D8A4-1C51-4778-B32D-F72C95C804D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B961705-9BEF-4B89-A22E-62EECF73725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ACC300C-A713-4E8C-90C6-C365079794D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161268</xdr:rowOff>
    </xdr:from>
    <xdr:to>
      <xdr:col>23</xdr:col>
      <xdr:colOff>184150</xdr:colOff>
      <xdr:row>84</xdr:row>
      <xdr:rowOff>91418</xdr:rowOff>
    </xdr:to>
    <xdr:sp macro="" textlink="">
      <xdr:nvSpPr>
        <xdr:cNvPr id="208" name="楕円 207">
          <a:extLst>
            <a:ext uri="{FF2B5EF4-FFF2-40B4-BE49-F238E27FC236}">
              <a16:creationId xmlns:a16="http://schemas.microsoft.com/office/drawing/2014/main" id="{663C43EC-FB1A-4BE8-99E8-049B5BB4B746}"/>
            </a:ext>
          </a:extLst>
        </xdr:cNvPr>
        <xdr:cNvSpPr/>
      </xdr:nvSpPr>
      <xdr:spPr>
        <a:xfrm>
          <a:off x="4902200" y="143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133345</xdr:rowOff>
    </xdr:from>
    <xdr:ext cx="762000" cy="259045"/>
    <xdr:sp macro="" textlink="">
      <xdr:nvSpPr>
        <xdr:cNvPr id="209" name="人件費・物件費等の状況該当値テキスト">
          <a:extLst>
            <a:ext uri="{FF2B5EF4-FFF2-40B4-BE49-F238E27FC236}">
              <a16:creationId xmlns:a16="http://schemas.microsoft.com/office/drawing/2014/main" id="{B0F9CA8A-D534-4F52-89EE-CF86BA84193B}"/>
            </a:ext>
          </a:extLst>
        </xdr:cNvPr>
        <xdr:cNvSpPr txBox="1"/>
      </xdr:nvSpPr>
      <xdr:spPr>
        <a:xfrm>
          <a:off x="5041900" y="1436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130189</xdr:rowOff>
    </xdr:from>
    <xdr:to>
      <xdr:col>19</xdr:col>
      <xdr:colOff>184150</xdr:colOff>
      <xdr:row>84</xdr:row>
      <xdr:rowOff>60339</xdr:rowOff>
    </xdr:to>
    <xdr:sp macro="" textlink="">
      <xdr:nvSpPr>
        <xdr:cNvPr id="210" name="楕円 209">
          <a:extLst>
            <a:ext uri="{FF2B5EF4-FFF2-40B4-BE49-F238E27FC236}">
              <a16:creationId xmlns:a16="http://schemas.microsoft.com/office/drawing/2014/main" id="{142BB629-1284-4661-A61B-D0A08EB4B7A4}"/>
            </a:ext>
          </a:extLst>
        </xdr:cNvPr>
        <xdr:cNvSpPr/>
      </xdr:nvSpPr>
      <xdr:spPr>
        <a:xfrm>
          <a:off x="4064000" y="143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45116</xdr:rowOff>
    </xdr:from>
    <xdr:ext cx="736600" cy="259045"/>
    <xdr:sp macro="" textlink="">
      <xdr:nvSpPr>
        <xdr:cNvPr id="211" name="テキスト ボックス 210">
          <a:extLst>
            <a:ext uri="{FF2B5EF4-FFF2-40B4-BE49-F238E27FC236}">
              <a16:creationId xmlns:a16="http://schemas.microsoft.com/office/drawing/2014/main" id="{C280D027-85C3-4218-9A3B-614C7C407041}"/>
            </a:ext>
          </a:extLst>
        </xdr:cNvPr>
        <xdr:cNvSpPr txBox="1"/>
      </xdr:nvSpPr>
      <xdr:spPr>
        <a:xfrm>
          <a:off x="3733800" y="1444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87134</xdr:rowOff>
    </xdr:from>
    <xdr:to>
      <xdr:col>15</xdr:col>
      <xdr:colOff>133350</xdr:colOff>
      <xdr:row>84</xdr:row>
      <xdr:rowOff>17284</xdr:rowOff>
    </xdr:to>
    <xdr:sp macro="" textlink="">
      <xdr:nvSpPr>
        <xdr:cNvPr id="212" name="楕円 211">
          <a:extLst>
            <a:ext uri="{FF2B5EF4-FFF2-40B4-BE49-F238E27FC236}">
              <a16:creationId xmlns:a16="http://schemas.microsoft.com/office/drawing/2014/main" id="{958EBB4A-999E-4F3C-918A-6CE468838EC7}"/>
            </a:ext>
          </a:extLst>
        </xdr:cNvPr>
        <xdr:cNvSpPr/>
      </xdr:nvSpPr>
      <xdr:spPr>
        <a:xfrm>
          <a:off x="3175000" y="143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2061</xdr:rowOff>
    </xdr:from>
    <xdr:ext cx="762000" cy="259045"/>
    <xdr:sp macro="" textlink="">
      <xdr:nvSpPr>
        <xdr:cNvPr id="213" name="テキスト ボックス 212">
          <a:extLst>
            <a:ext uri="{FF2B5EF4-FFF2-40B4-BE49-F238E27FC236}">
              <a16:creationId xmlns:a16="http://schemas.microsoft.com/office/drawing/2014/main" id="{C6DF8F0A-F544-4A98-A8DB-CAC661C53D64}"/>
            </a:ext>
          </a:extLst>
        </xdr:cNvPr>
        <xdr:cNvSpPr txBox="1"/>
      </xdr:nvSpPr>
      <xdr:spPr>
        <a:xfrm>
          <a:off x="2844800" y="1440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134431</xdr:rowOff>
    </xdr:from>
    <xdr:to>
      <xdr:col>11</xdr:col>
      <xdr:colOff>82550</xdr:colOff>
      <xdr:row>83</xdr:row>
      <xdr:rowOff>64581</xdr:rowOff>
    </xdr:to>
    <xdr:sp macro="" textlink="">
      <xdr:nvSpPr>
        <xdr:cNvPr id="214" name="楕円 213">
          <a:extLst>
            <a:ext uri="{FF2B5EF4-FFF2-40B4-BE49-F238E27FC236}">
              <a16:creationId xmlns:a16="http://schemas.microsoft.com/office/drawing/2014/main" id="{6F2BFAFC-B5DF-402D-ADE1-92AB11A76C26}"/>
            </a:ext>
          </a:extLst>
        </xdr:cNvPr>
        <xdr:cNvSpPr/>
      </xdr:nvSpPr>
      <xdr:spPr>
        <a:xfrm>
          <a:off x="2286000" y="141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49358</xdr:rowOff>
    </xdr:from>
    <xdr:ext cx="762000" cy="259045"/>
    <xdr:sp macro="" textlink="">
      <xdr:nvSpPr>
        <xdr:cNvPr id="215" name="テキスト ボックス 214">
          <a:extLst>
            <a:ext uri="{FF2B5EF4-FFF2-40B4-BE49-F238E27FC236}">
              <a16:creationId xmlns:a16="http://schemas.microsoft.com/office/drawing/2014/main" id="{9B7F0053-B253-46DD-B09F-B87260585930}"/>
            </a:ext>
          </a:extLst>
        </xdr:cNvPr>
        <xdr:cNvSpPr txBox="1"/>
      </xdr:nvSpPr>
      <xdr:spPr>
        <a:xfrm>
          <a:off x="1955800" y="1427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109413</xdr:rowOff>
    </xdr:from>
    <xdr:to>
      <xdr:col>7</xdr:col>
      <xdr:colOff>31750</xdr:colOff>
      <xdr:row>83</xdr:row>
      <xdr:rowOff>39563</xdr:rowOff>
    </xdr:to>
    <xdr:sp macro="" textlink="">
      <xdr:nvSpPr>
        <xdr:cNvPr id="216" name="楕円 215">
          <a:extLst>
            <a:ext uri="{FF2B5EF4-FFF2-40B4-BE49-F238E27FC236}">
              <a16:creationId xmlns:a16="http://schemas.microsoft.com/office/drawing/2014/main" id="{1A6C3AA5-D06A-420A-991C-4BD1DACC7119}"/>
            </a:ext>
          </a:extLst>
        </xdr:cNvPr>
        <xdr:cNvSpPr/>
      </xdr:nvSpPr>
      <xdr:spPr>
        <a:xfrm>
          <a:off x="1397000" y="141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24340</xdr:rowOff>
    </xdr:from>
    <xdr:ext cx="762000" cy="259045"/>
    <xdr:sp macro="" textlink="">
      <xdr:nvSpPr>
        <xdr:cNvPr id="217" name="テキスト ボックス 216">
          <a:extLst>
            <a:ext uri="{FF2B5EF4-FFF2-40B4-BE49-F238E27FC236}">
              <a16:creationId xmlns:a16="http://schemas.microsoft.com/office/drawing/2014/main" id="{07A3622E-6263-4651-8ED6-3FC841D0A544}"/>
            </a:ext>
          </a:extLst>
        </xdr:cNvPr>
        <xdr:cNvSpPr txBox="1"/>
      </xdr:nvSpPr>
      <xdr:spPr>
        <a:xfrm>
          <a:off x="1066800" y="1425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9BC7D1F8-0E7E-476F-B8E9-DF15DBA0361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3852BCA6-F765-4C09-93BB-D0EF8D24B70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B22385DA-D158-4665-A641-0D7731E9DB2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DF29EF8C-E469-46F7-8E4E-00229F8D050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6A8F96BF-3603-486D-A40E-AD53EE6A2EA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B5C794D2-BFCA-4DF2-8BA9-7D393A6A6C9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47DB4F7C-4B1F-421B-BD2E-684FFE51EFC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7C6D3C75-2E29-4E09-B7CB-A7054610A21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F688D7F8-3A82-40B5-BEB9-A85C9754A76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6398B7B3-1CD8-4219-9D01-300C4F23059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66CFE5C9-D33F-4834-8160-FC49AEC084C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6B322F60-FE8D-45A7-B1FE-D78FBA50EBE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641F1038-71DF-4FD5-9B62-D33DB079CA6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給与水準については、過去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年とも類似団体と比較するといずれの年も下回っており、指数としては前年度と同指数となった。今後も類似団体等との指数を考慮しながら、適正な給与水準となるように努める。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7F1ABD79-997C-4D1C-B58C-DDA75DDE8E6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13DF620C-462A-445C-8FE3-827A1FB463F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AC18CFBF-0719-4606-894C-63F55EF3F57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E5222298-3866-484B-BF26-9577482029E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2D69CE69-CD3E-4143-96EB-ABE61D9C90A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9274C73F-EE40-48B8-812F-51533980D63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28D8A66-4EA7-44A5-8E9A-CB46B6F2C7C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BBEE5952-BE17-4085-BFD1-0461C4ACD5B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FABC8FEE-4032-4BA3-B9F3-113C01F49B7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86C6CF92-E563-4286-88FB-0CE0FAACDB7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CC4D7A10-0121-4E2B-BD5A-7BC138047C5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473494AD-9D87-46DC-B130-95111D2DA84B}"/>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85C0AC52-6E00-4113-9CC4-DEB7A41D546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BD8AFD52-2910-4E44-B1D4-5D0279972E8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78DE3386-D28B-4538-968D-C0B783C769B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D9CDB60E-581F-4ABF-96C1-4537D7347F4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494C647-CCFE-4A8A-8366-085A2606501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DB73F073-872F-4907-A506-948C681961A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3EE40492-97C8-4637-8F97-A57CFE5C4AE2}"/>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AC878334-7302-439D-A9AD-F2A37E261D0B}"/>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729AAE94-D67D-4CC0-AE19-F1CE698CD1CA}"/>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12CCC522-40E1-4651-AAEE-882CE965887E}"/>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3" name="直線コネクタ 252">
          <a:extLst>
            <a:ext uri="{FF2B5EF4-FFF2-40B4-BE49-F238E27FC236}">
              <a16:creationId xmlns:a16="http://schemas.microsoft.com/office/drawing/2014/main" id="{306A43E8-0DC2-4DD6-86C0-587330F241AE}"/>
            </a:ext>
          </a:extLst>
        </xdr:cNvPr>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A68DE246-B629-4ED7-97FE-A35DDEA055A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C1FFD257-DB25-4E06-BA93-95A56498902D}"/>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151493</xdr:rowOff>
    </xdr:to>
    <xdr:cxnSp macro="">
      <xdr:nvCxnSpPr>
        <xdr:cNvPr id="256" name="直線コネクタ 255">
          <a:extLst>
            <a:ext uri="{FF2B5EF4-FFF2-40B4-BE49-F238E27FC236}">
              <a16:creationId xmlns:a16="http://schemas.microsoft.com/office/drawing/2014/main" id="{17A2809F-282F-463F-999E-448F05C5B5CF}"/>
            </a:ext>
          </a:extLst>
        </xdr:cNvPr>
        <xdr:cNvCxnSpPr/>
      </xdr:nvCxnSpPr>
      <xdr:spPr>
        <a:xfrm flipV="1">
          <a:off x="15290800" y="143809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6B7E7817-75FF-4D34-B31A-FC6E6A349B85}"/>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87FF3045-30FF-4D6E-A265-0AA0F20E0437}"/>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151493</xdr:rowOff>
    </xdr:to>
    <xdr:cxnSp macro="">
      <xdr:nvCxnSpPr>
        <xdr:cNvPr id="259" name="直線コネクタ 258">
          <a:extLst>
            <a:ext uri="{FF2B5EF4-FFF2-40B4-BE49-F238E27FC236}">
              <a16:creationId xmlns:a16="http://schemas.microsoft.com/office/drawing/2014/main" id="{24C61B26-2ED3-48D4-A5D0-B2A8F3A0C7B1}"/>
            </a:ext>
          </a:extLst>
        </xdr:cNvPr>
        <xdr:cNvCxnSpPr/>
      </xdr:nvCxnSpPr>
      <xdr:spPr>
        <a:xfrm>
          <a:off x="14401800" y="144154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983E00AA-BA68-4AED-BD17-94212BADEEE2}"/>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CB025325-C3F1-4E51-A27F-1C271CAFF816}"/>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65314</xdr:rowOff>
    </xdr:to>
    <xdr:cxnSp macro="">
      <xdr:nvCxnSpPr>
        <xdr:cNvPr id="262" name="直線コネクタ 261">
          <a:extLst>
            <a:ext uri="{FF2B5EF4-FFF2-40B4-BE49-F238E27FC236}">
              <a16:creationId xmlns:a16="http://schemas.microsoft.com/office/drawing/2014/main" id="{34A82D92-8C46-4E1E-A504-47428259268F}"/>
            </a:ext>
          </a:extLst>
        </xdr:cNvPr>
        <xdr:cNvCxnSpPr/>
      </xdr:nvCxnSpPr>
      <xdr:spPr>
        <a:xfrm flipV="1">
          <a:off x="13512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65E1DAFB-BEEE-41EC-A73A-87D0232D64B8}"/>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28A31032-856A-4700-A44D-239E958C4DD8}"/>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BA5DC850-CFFB-446F-B911-273F35559547}"/>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8D5975C3-E94D-437C-8B8F-E6A41A6896AC}"/>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6C8047A-BF78-45AA-A08F-CC081A6BD1A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5EE5A7F7-718C-4BA3-BF06-64AEDA899B7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2519A58-60FF-4CE8-BE46-9747EC7E17C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E846CAE-2B1B-4964-A088-E69CA9E4390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9BFB598-1A82-4820-8BF6-EC53DA7CD43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2" name="楕円 271">
          <a:extLst>
            <a:ext uri="{FF2B5EF4-FFF2-40B4-BE49-F238E27FC236}">
              <a16:creationId xmlns:a16="http://schemas.microsoft.com/office/drawing/2014/main" id="{765DD36C-0F97-47CB-921F-CA4D8AA0D5E2}"/>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3" name="給与水準   （国との比較）該当値テキスト">
          <a:extLst>
            <a:ext uri="{FF2B5EF4-FFF2-40B4-BE49-F238E27FC236}">
              <a16:creationId xmlns:a16="http://schemas.microsoft.com/office/drawing/2014/main" id="{9176AE78-6746-402A-9F52-FB624ADBBC01}"/>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4" name="楕円 273">
          <a:extLst>
            <a:ext uri="{FF2B5EF4-FFF2-40B4-BE49-F238E27FC236}">
              <a16:creationId xmlns:a16="http://schemas.microsoft.com/office/drawing/2014/main" id="{EA312FF7-07A3-4D12-8AB7-E84E37F80B37}"/>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5" name="テキスト ボックス 274">
          <a:extLst>
            <a:ext uri="{FF2B5EF4-FFF2-40B4-BE49-F238E27FC236}">
              <a16:creationId xmlns:a16="http://schemas.microsoft.com/office/drawing/2014/main" id="{82EC940D-BFEA-4C4A-891A-41A69657A803}"/>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6" name="楕円 275">
          <a:extLst>
            <a:ext uri="{FF2B5EF4-FFF2-40B4-BE49-F238E27FC236}">
              <a16:creationId xmlns:a16="http://schemas.microsoft.com/office/drawing/2014/main" id="{1DE1D87C-B408-40F6-9003-1455A00C4D71}"/>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77" name="テキスト ボックス 276">
          <a:extLst>
            <a:ext uri="{FF2B5EF4-FFF2-40B4-BE49-F238E27FC236}">
              <a16:creationId xmlns:a16="http://schemas.microsoft.com/office/drawing/2014/main" id="{9C383A33-4C72-4908-9A5F-00B1D691FA9F}"/>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78" name="楕円 277">
          <a:extLst>
            <a:ext uri="{FF2B5EF4-FFF2-40B4-BE49-F238E27FC236}">
              <a16:creationId xmlns:a16="http://schemas.microsoft.com/office/drawing/2014/main" id="{D98D46FF-E150-4764-8E14-755D9FFD0C4F}"/>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79" name="テキスト ボックス 278">
          <a:extLst>
            <a:ext uri="{FF2B5EF4-FFF2-40B4-BE49-F238E27FC236}">
              <a16:creationId xmlns:a16="http://schemas.microsoft.com/office/drawing/2014/main" id="{30519AAC-0142-4F9A-A9AB-984C0993E6A3}"/>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0" name="楕円 279">
          <a:extLst>
            <a:ext uri="{FF2B5EF4-FFF2-40B4-BE49-F238E27FC236}">
              <a16:creationId xmlns:a16="http://schemas.microsoft.com/office/drawing/2014/main" id="{EB6EFAD8-71CC-40FD-9AD9-7616FB1F4F7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E2D4C597-BA81-4771-BF5A-085E961AAFB4}"/>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6DE5B07B-87A7-491A-A239-E4A6D98118A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A8B33E74-5C3A-49E5-8B5F-87208B95F08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631233FC-3A8C-4D67-945C-491244E4DFD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B933D9CB-3484-4D91-830A-B21F7A15464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DBD76127-98BB-4517-BFE7-FA0B12A9917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6DC0A5CB-B52A-4A9F-A67B-2F74E5AEFE1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6BD86440-1257-4F40-A7D7-C82D27C210A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685E6F6-0CCB-4125-B0A4-B59DC56E0B8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F3CB3533-E1AB-46FD-A0B7-EF878BBB2ED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1BBA5BEC-8C45-4023-AD79-E14B8666637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6649A09F-70C7-48EB-87C8-D6033742FAF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04008AA-8388-4A03-B106-6AA9E90B6E8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CFB2320-1EEE-4BD4-AC61-6244720F017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昨年度から微増しており、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の推進や指定管理者制度の活用や民間委託を進め、できるものについては順次移行するよう考慮する。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34F43FD-D97A-4E29-BD54-956667F9C5B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7B1874A-6FA1-41F9-9D72-07A8128B77F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E68564C-B76C-493B-83C3-73BA87DBC4F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439302BE-41D5-4C44-9E5A-2C5D80BA48D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731612E3-544B-4EAD-969D-68FB22D7827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092FC25-22E7-4C97-AFC7-005CB75FC63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250ED77-5150-47E4-B72C-1D64854B469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FCC15589-9328-4AEF-9AFA-5A8D244E2FE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E475F072-A813-4AA3-A41D-9CFBAD39ADA1}"/>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BC5EEDB-6D10-4CF4-ADB0-F8E4D768582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9702ABEF-8959-48F6-A104-64EE944A1D0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D3AEBE64-C443-458F-8B3B-7E5DDE22CB0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2C4023DB-9B79-481A-A0CF-AF450C72A3F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06827AD-7736-4EDF-8296-C91E52BE34F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15ACA081-C5BF-4CF9-97D8-F8CE23AB720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51BE4F9-566C-446F-A7B4-CC8CDA58C04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A544714-74FC-4516-BDB8-2F75616BAA5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AD292BF-CC38-41E3-BB11-0DD64DD567F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E6A00183-761B-4ADF-99F1-2296B54DFD9C}"/>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E141FDF2-066B-43F3-83C0-22942A4F5556}"/>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164AC352-933A-4AE0-ACAA-86FE6D75A64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82570A29-5E47-4E80-BB4C-6C119B8BFC7C}"/>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B45F65B-452C-46D9-80E9-3C48096EE99E}"/>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144326</xdr:rowOff>
    </xdr:from>
    <xdr:to>
      <xdr:col>81</xdr:col>
      <xdr:colOff>44450</xdr:colOff>
      <xdr:row>60</xdr:row>
      <xdr:rowOff>166733</xdr:rowOff>
    </xdr:to>
    <xdr:cxnSp macro="">
      <xdr:nvCxnSpPr>
        <xdr:cNvPr id="318" name="直線コネクタ 317">
          <a:extLst>
            <a:ext uri="{FF2B5EF4-FFF2-40B4-BE49-F238E27FC236}">
              <a16:creationId xmlns:a16="http://schemas.microsoft.com/office/drawing/2014/main" id="{EDD769D6-9E6F-4483-B2F7-B712A600C2CD}"/>
            </a:ext>
          </a:extLst>
        </xdr:cNvPr>
        <xdr:cNvCxnSpPr/>
      </xdr:nvCxnSpPr>
      <xdr:spPr>
        <a:xfrm>
          <a:off x="16179800" y="10431326"/>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DE53BEA0-0C56-4114-971F-CD18E6A1E3C3}"/>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D856BAC9-C699-4A1F-9B37-940EE022FE9B}"/>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144326</xdr:rowOff>
    </xdr:from>
    <xdr:to>
      <xdr:col>77</xdr:col>
      <xdr:colOff>44450</xdr:colOff>
      <xdr:row>60</xdr:row>
      <xdr:rowOff>144326</xdr:rowOff>
    </xdr:to>
    <xdr:cxnSp macro="">
      <xdr:nvCxnSpPr>
        <xdr:cNvPr id="321" name="直線コネクタ 320">
          <a:extLst>
            <a:ext uri="{FF2B5EF4-FFF2-40B4-BE49-F238E27FC236}">
              <a16:creationId xmlns:a16="http://schemas.microsoft.com/office/drawing/2014/main" id="{6FC9BAF5-9B81-4A80-9B72-EAAE9D1BDE9E}"/>
            </a:ext>
          </a:extLst>
        </xdr:cNvPr>
        <xdr:cNvCxnSpPr/>
      </xdr:nvCxnSpPr>
      <xdr:spPr>
        <a:xfrm>
          <a:off x="15290800" y="10431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45DC9D59-3467-4AEC-BCA0-256D3EE7E016}"/>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47E2E1C-9582-4C8F-AF00-403D434DF4FA}"/>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144326</xdr:rowOff>
    </xdr:from>
    <xdr:to>
      <xdr:col>72</xdr:col>
      <xdr:colOff>203200</xdr:colOff>
      <xdr:row>61</xdr:row>
      <xdr:rowOff>453</xdr:rowOff>
    </xdr:to>
    <xdr:cxnSp macro="">
      <xdr:nvCxnSpPr>
        <xdr:cNvPr id="324" name="直線コネクタ 323">
          <a:extLst>
            <a:ext uri="{FF2B5EF4-FFF2-40B4-BE49-F238E27FC236}">
              <a16:creationId xmlns:a16="http://schemas.microsoft.com/office/drawing/2014/main" id="{5FFA0238-B74D-41BD-9A16-A871FDDE8B3B}"/>
            </a:ext>
          </a:extLst>
        </xdr:cNvPr>
        <xdr:cNvCxnSpPr/>
      </xdr:nvCxnSpPr>
      <xdr:spPr>
        <a:xfrm flipV="1">
          <a:off x="14401800" y="104313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3E62919C-7F65-453D-AC22-BA3F8E78F788}"/>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AAB14475-64DC-4122-986A-14D6F55829BA}"/>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453</xdr:rowOff>
    </xdr:from>
    <xdr:to>
      <xdr:col>68</xdr:col>
      <xdr:colOff>152400</xdr:colOff>
      <xdr:row>61</xdr:row>
      <xdr:rowOff>2177</xdr:rowOff>
    </xdr:to>
    <xdr:cxnSp macro="">
      <xdr:nvCxnSpPr>
        <xdr:cNvPr id="327" name="直線コネクタ 326">
          <a:extLst>
            <a:ext uri="{FF2B5EF4-FFF2-40B4-BE49-F238E27FC236}">
              <a16:creationId xmlns:a16="http://schemas.microsoft.com/office/drawing/2014/main" id="{A8A59500-6940-47E2-930E-FEA1D2F3B1E4}"/>
            </a:ext>
          </a:extLst>
        </xdr:cNvPr>
        <xdr:cNvCxnSpPr/>
      </xdr:nvCxnSpPr>
      <xdr:spPr>
        <a:xfrm flipV="1">
          <a:off x="13512800" y="104589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DE2538CB-D4F1-4171-84B0-A93323FF71F3}"/>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93375F69-68CC-489E-91ED-C7414DD229A4}"/>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310A54CC-2647-43B6-9ACE-9FCED65767AF}"/>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410DBCCF-85AB-40AE-B856-C130F54DE57C}"/>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ED81DBF-26E0-4B98-9290-FD24AC5263F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11A24D7-3316-4047-8BE8-C4ECAB69E5A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3D67F61-8D02-4B62-BF10-F7CA8B262AF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FF7F8F5-09AD-4182-9D19-8142AD61ABE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CE313A6-92B0-4B4E-AE37-D5BD16F9693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115933</xdr:rowOff>
    </xdr:from>
    <xdr:to>
      <xdr:col>81</xdr:col>
      <xdr:colOff>95250</xdr:colOff>
      <xdr:row>61</xdr:row>
      <xdr:rowOff>46083</xdr:rowOff>
    </xdr:to>
    <xdr:sp macro="" textlink="">
      <xdr:nvSpPr>
        <xdr:cNvPr id="337" name="楕円 336">
          <a:extLst>
            <a:ext uri="{FF2B5EF4-FFF2-40B4-BE49-F238E27FC236}">
              <a16:creationId xmlns:a16="http://schemas.microsoft.com/office/drawing/2014/main" id="{50B230A3-2F22-425E-A655-65CBEFB376B0}"/>
            </a:ext>
          </a:extLst>
        </xdr:cNvPr>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88010</xdr:rowOff>
    </xdr:from>
    <xdr:ext cx="762000" cy="259045"/>
    <xdr:sp macro="" textlink="">
      <xdr:nvSpPr>
        <xdr:cNvPr id="338" name="定員管理の状況該当値テキスト">
          <a:extLst>
            <a:ext uri="{FF2B5EF4-FFF2-40B4-BE49-F238E27FC236}">
              <a16:creationId xmlns:a16="http://schemas.microsoft.com/office/drawing/2014/main" id="{39D2AF24-CD47-433C-8D8A-CC9000D926A4}"/>
            </a:ext>
          </a:extLst>
        </xdr:cNvPr>
        <xdr:cNvSpPr txBox="1"/>
      </xdr:nvSpPr>
      <xdr:spPr>
        <a:xfrm>
          <a:off x="17106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93526</xdr:rowOff>
    </xdr:from>
    <xdr:to>
      <xdr:col>77</xdr:col>
      <xdr:colOff>95250</xdr:colOff>
      <xdr:row>61</xdr:row>
      <xdr:rowOff>23676</xdr:rowOff>
    </xdr:to>
    <xdr:sp macro="" textlink="">
      <xdr:nvSpPr>
        <xdr:cNvPr id="339" name="楕円 338">
          <a:extLst>
            <a:ext uri="{FF2B5EF4-FFF2-40B4-BE49-F238E27FC236}">
              <a16:creationId xmlns:a16="http://schemas.microsoft.com/office/drawing/2014/main" id="{A4FC8106-1DED-4BD4-ABC4-74656265B443}"/>
            </a:ext>
          </a:extLst>
        </xdr:cNvPr>
        <xdr:cNvSpPr/>
      </xdr:nvSpPr>
      <xdr:spPr>
        <a:xfrm>
          <a:off x="16129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8453</xdr:rowOff>
    </xdr:from>
    <xdr:ext cx="736600" cy="259045"/>
    <xdr:sp macro="" textlink="">
      <xdr:nvSpPr>
        <xdr:cNvPr id="340" name="テキスト ボックス 339">
          <a:extLst>
            <a:ext uri="{FF2B5EF4-FFF2-40B4-BE49-F238E27FC236}">
              <a16:creationId xmlns:a16="http://schemas.microsoft.com/office/drawing/2014/main" id="{6F57A381-C773-4C52-B48C-186BF38A0434}"/>
            </a:ext>
          </a:extLst>
        </xdr:cNvPr>
        <xdr:cNvSpPr txBox="1"/>
      </xdr:nvSpPr>
      <xdr:spPr>
        <a:xfrm>
          <a:off x="15798800" y="1046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93526</xdr:rowOff>
    </xdr:from>
    <xdr:to>
      <xdr:col>73</xdr:col>
      <xdr:colOff>44450</xdr:colOff>
      <xdr:row>61</xdr:row>
      <xdr:rowOff>23676</xdr:rowOff>
    </xdr:to>
    <xdr:sp macro="" textlink="">
      <xdr:nvSpPr>
        <xdr:cNvPr id="341" name="楕円 340">
          <a:extLst>
            <a:ext uri="{FF2B5EF4-FFF2-40B4-BE49-F238E27FC236}">
              <a16:creationId xmlns:a16="http://schemas.microsoft.com/office/drawing/2014/main" id="{E2DDBCDE-9002-4751-8FB7-670E0605DD1C}"/>
            </a:ext>
          </a:extLst>
        </xdr:cNvPr>
        <xdr:cNvSpPr/>
      </xdr:nvSpPr>
      <xdr:spPr>
        <a:xfrm>
          <a:off x="15240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8453</xdr:rowOff>
    </xdr:from>
    <xdr:ext cx="762000" cy="259045"/>
    <xdr:sp macro="" textlink="">
      <xdr:nvSpPr>
        <xdr:cNvPr id="342" name="テキスト ボックス 341">
          <a:extLst>
            <a:ext uri="{FF2B5EF4-FFF2-40B4-BE49-F238E27FC236}">
              <a16:creationId xmlns:a16="http://schemas.microsoft.com/office/drawing/2014/main" id="{2DADB104-E4C8-415F-BA2F-240D3AA77919}"/>
            </a:ext>
          </a:extLst>
        </xdr:cNvPr>
        <xdr:cNvSpPr txBox="1"/>
      </xdr:nvSpPr>
      <xdr:spPr>
        <a:xfrm>
          <a:off x="14909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121103</xdr:rowOff>
    </xdr:from>
    <xdr:to>
      <xdr:col>68</xdr:col>
      <xdr:colOff>203200</xdr:colOff>
      <xdr:row>61</xdr:row>
      <xdr:rowOff>51253</xdr:rowOff>
    </xdr:to>
    <xdr:sp macro="" textlink="">
      <xdr:nvSpPr>
        <xdr:cNvPr id="343" name="楕円 342">
          <a:extLst>
            <a:ext uri="{FF2B5EF4-FFF2-40B4-BE49-F238E27FC236}">
              <a16:creationId xmlns:a16="http://schemas.microsoft.com/office/drawing/2014/main" id="{C9D48C7B-8A08-4D8A-9ED6-2B32EABC053D}"/>
            </a:ext>
          </a:extLst>
        </xdr:cNvPr>
        <xdr:cNvSpPr/>
      </xdr:nvSpPr>
      <xdr:spPr>
        <a:xfrm>
          <a:off x="14351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36030</xdr:rowOff>
    </xdr:from>
    <xdr:ext cx="762000" cy="259045"/>
    <xdr:sp macro="" textlink="">
      <xdr:nvSpPr>
        <xdr:cNvPr id="344" name="テキスト ボックス 343">
          <a:extLst>
            <a:ext uri="{FF2B5EF4-FFF2-40B4-BE49-F238E27FC236}">
              <a16:creationId xmlns:a16="http://schemas.microsoft.com/office/drawing/2014/main" id="{0335F325-3F8E-4843-8FB6-9AC9CBB44999}"/>
            </a:ext>
          </a:extLst>
        </xdr:cNvPr>
        <xdr:cNvSpPr txBox="1"/>
      </xdr:nvSpPr>
      <xdr:spPr>
        <a:xfrm>
          <a:off x="14020800" y="10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45" name="楕円 344">
          <a:extLst>
            <a:ext uri="{FF2B5EF4-FFF2-40B4-BE49-F238E27FC236}">
              <a16:creationId xmlns:a16="http://schemas.microsoft.com/office/drawing/2014/main" id="{00D2DA55-226E-4528-8565-42EDCCF50A25}"/>
            </a:ext>
          </a:extLst>
        </xdr:cNvPr>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46" name="テキスト ボックス 345">
          <a:extLst>
            <a:ext uri="{FF2B5EF4-FFF2-40B4-BE49-F238E27FC236}">
              <a16:creationId xmlns:a16="http://schemas.microsoft.com/office/drawing/2014/main" id="{C60B922B-4C9E-4F73-8620-7684D70D4353}"/>
            </a:ext>
          </a:extLst>
        </xdr:cNvPr>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C59B684-F88C-4BA6-9820-7CD3A744BA7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7A65407-AB96-442A-807C-773B7D98228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2EFCBDB-8EEB-4DEB-A245-188B2B0950A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990BB8F2-8E05-4BB0-AE45-42FEE26D3A2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63ADFB2-5779-4FBD-BAAB-CD52AEF212F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53C89F7-194C-441E-8312-457E342F34B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EC94282-F92C-4145-A221-5F6CCD452BE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E7703E87-325C-48BA-AD2F-A53D345CABE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E66A9EFF-9EAA-47FF-B19B-5871CE458E3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75A502D-1FF0-4E2A-B9CD-F958D9F8858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123BA76A-265D-466A-ADEA-A2C45D29FAC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42D6A69-1BF4-4F68-8EDB-35002C1058A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1EB9249-DC13-46C0-B580-EFB21EE33D0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年間は毎年上昇傾向にあり、令和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年度においても前年度より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上昇した。主な要因としては、令和２年度まで発行していた合併特例債の償還がピークを迎えつつあることや、公営企業債の元利償還金に対する繰入金が前年度よりも増加したことなどから比率の増加となった。今後も大型事業が控えている中、町総合計画や公共施設等総合管理計画等により事業の実施の見直しを図り、新規発行債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679AFE77-2199-4B82-B479-D2769393052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1764BF6-56DB-4D4D-92C4-1ACD96F54E0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E54B43B-F1B0-409C-BF48-0D3350A8D9D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78278E8C-6949-492F-A95D-7641102889CE}"/>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2F08E6AB-419A-492D-91BB-40E3751336B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5A4380A1-583C-4715-A4D3-7FD20E4B3D0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C3AA8774-567E-4DF5-A300-DC9DB7EC3C1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626F2D47-0BBB-44DA-B6AC-A9FAA8E86873}"/>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6FCFA1C2-DAC6-4275-855C-5771E88F5BBA}"/>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2C5BC6BB-3573-4083-B14D-0A58005E737B}"/>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B577F03D-5AC5-4C6B-BEF8-AE08F718194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718C3A99-080E-4CF9-AD94-1E4C80E50E06}"/>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7AE080CD-736A-4F41-8A52-C20DFEF76A4B}"/>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20E95BD-3615-48C0-A688-DA6E270B5206}"/>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1C70E2A-A13D-492E-9DC9-DAEDE755CD9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DBE16C62-78EC-4DBD-9FE1-B6BE690F2BD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6075174B-CA22-4218-9053-7789C2B7EC74}"/>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E9E3AA3B-F186-4A31-805F-C11108284876}"/>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ACDFE66B-E679-4096-860E-4D9794CBADEA}"/>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10734FEB-9C60-4FAC-8EAC-63D95A5FE206}"/>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D70F681F-19C9-452E-AE8F-25FFE17CE714}"/>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114119</xdr:rowOff>
    </xdr:from>
    <xdr:to>
      <xdr:col>81</xdr:col>
      <xdr:colOff>44450</xdr:colOff>
      <xdr:row>42</xdr:row>
      <xdr:rowOff>4717</xdr:rowOff>
    </xdr:to>
    <xdr:cxnSp macro="">
      <xdr:nvCxnSpPr>
        <xdr:cNvPr id="381" name="直線コネクタ 380">
          <a:extLst>
            <a:ext uri="{FF2B5EF4-FFF2-40B4-BE49-F238E27FC236}">
              <a16:creationId xmlns:a16="http://schemas.microsoft.com/office/drawing/2014/main" id="{7F602412-6FAD-4ECE-9750-46D18FD60492}"/>
            </a:ext>
          </a:extLst>
        </xdr:cNvPr>
        <xdr:cNvCxnSpPr/>
      </xdr:nvCxnSpPr>
      <xdr:spPr>
        <a:xfrm>
          <a:off x="16179800" y="71435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6749138E-307B-47D1-AADD-2034110E9832}"/>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E328DD0A-AEC8-4734-BFAF-6BF546EA0A76}"/>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114119</xdr:rowOff>
    </xdr:to>
    <xdr:cxnSp macro="">
      <xdr:nvCxnSpPr>
        <xdr:cNvPr id="384" name="直線コネクタ 383">
          <a:extLst>
            <a:ext uri="{FF2B5EF4-FFF2-40B4-BE49-F238E27FC236}">
              <a16:creationId xmlns:a16="http://schemas.microsoft.com/office/drawing/2014/main" id="{ED0CF9BB-4F07-4488-B202-661A029B1A60}"/>
            </a:ext>
          </a:extLst>
        </xdr:cNvPr>
        <xdr:cNvCxnSpPr/>
      </xdr:nvCxnSpPr>
      <xdr:spPr>
        <a:xfrm>
          <a:off x="15290800" y="71366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3E3E8502-E9DA-471A-BF29-B89710C3C149}"/>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6ABFAD2-E33B-4234-BA20-F0EFD3EDBECF}"/>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72753</xdr:rowOff>
    </xdr:from>
    <xdr:to>
      <xdr:col>72</xdr:col>
      <xdr:colOff>203200</xdr:colOff>
      <xdr:row>41</xdr:row>
      <xdr:rowOff>107224</xdr:rowOff>
    </xdr:to>
    <xdr:cxnSp macro="">
      <xdr:nvCxnSpPr>
        <xdr:cNvPr id="387" name="直線コネクタ 386">
          <a:extLst>
            <a:ext uri="{FF2B5EF4-FFF2-40B4-BE49-F238E27FC236}">
              <a16:creationId xmlns:a16="http://schemas.microsoft.com/office/drawing/2014/main" id="{89200AEE-8248-4A22-A23A-3F9CDEE894C8}"/>
            </a:ext>
          </a:extLst>
        </xdr:cNvPr>
        <xdr:cNvCxnSpPr/>
      </xdr:nvCxnSpPr>
      <xdr:spPr>
        <a:xfrm>
          <a:off x="14401800" y="710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44F91C6F-AC31-4489-B2AC-37452CEB9B85}"/>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8B4C2137-6C50-4BA6-8AD7-6697522E7369}"/>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72753</xdr:rowOff>
    </xdr:to>
    <xdr:cxnSp macro="">
      <xdr:nvCxnSpPr>
        <xdr:cNvPr id="390" name="直線コネクタ 389">
          <a:extLst>
            <a:ext uri="{FF2B5EF4-FFF2-40B4-BE49-F238E27FC236}">
              <a16:creationId xmlns:a16="http://schemas.microsoft.com/office/drawing/2014/main" id="{B9EF1429-7D60-4FCF-A4C8-478E8BEC30C1}"/>
            </a:ext>
          </a:extLst>
        </xdr:cNvPr>
        <xdr:cNvCxnSpPr/>
      </xdr:nvCxnSpPr>
      <xdr:spPr>
        <a:xfrm>
          <a:off x="13512800" y="70884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CE12B852-EECD-4472-8759-D817F445550F}"/>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3EC564A3-0552-4925-B88C-198034E46E1F}"/>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AA182E92-F545-4681-AC17-ABB72A257E5F}"/>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EE885E29-CDF6-4532-8CD3-7E5F278362DA}"/>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EA61282-699D-4BBD-BF64-939E207AE38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F2EC084-7A6D-4B8C-8228-9CDEC0C5CEF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CD3FAF5-3F79-4227-92C8-965F39E28A9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40031BD-8200-4FBD-A656-FE141F66F1D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8D6EC12-B827-420A-824B-9008B04DEFD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125367</xdr:rowOff>
    </xdr:from>
    <xdr:to>
      <xdr:col>81</xdr:col>
      <xdr:colOff>95250</xdr:colOff>
      <xdr:row>42</xdr:row>
      <xdr:rowOff>55517</xdr:rowOff>
    </xdr:to>
    <xdr:sp macro="" textlink="">
      <xdr:nvSpPr>
        <xdr:cNvPr id="400" name="楕円 399">
          <a:extLst>
            <a:ext uri="{FF2B5EF4-FFF2-40B4-BE49-F238E27FC236}">
              <a16:creationId xmlns:a16="http://schemas.microsoft.com/office/drawing/2014/main" id="{F621914C-A667-46D5-B79E-71B313A54FC4}"/>
            </a:ext>
          </a:extLst>
        </xdr:cNvPr>
        <xdr:cNvSpPr/>
      </xdr:nvSpPr>
      <xdr:spPr>
        <a:xfrm>
          <a:off x="169672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97444</xdr:rowOff>
    </xdr:from>
    <xdr:ext cx="762000" cy="259045"/>
    <xdr:sp macro="" textlink="">
      <xdr:nvSpPr>
        <xdr:cNvPr id="401" name="公債費負担の状況該当値テキスト">
          <a:extLst>
            <a:ext uri="{FF2B5EF4-FFF2-40B4-BE49-F238E27FC236}">
              <a16:creationId xmlns:a16="http://schemas.microsoft.com/office/drawing/2014/main" id="{3928889F-EB57-408F-A130-2283AEE21832}"/>
            </a:ext>
          </a:extLst>
        </xdr:cNvPr>
        <xdr:cNvSpPr txBox="1"/>
      </xdr:nvSpPr>
      <xdr:spPr>
        <a:xfrm>
          <a:off x="17106900" y="71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63319</xdr:rowOff>
    </xdr:from>
    <xdr:to>
      <xdr:col>77</xdr:col>
      <xdr:colOff>95250</xdr:colOff>
      <xdr:row>41</xdr:row>
      <xdr:rowOff>164919</xdr:rowOff>
    </xdr:to>
    <xdr:sp macro="" textlink="">
      <xdr:nvSpPr>
        <xdr:cNvPr id="402" name="楕円 401">
          <a:extLst>
            <a:ext uri="{FF2B5EF4-FFF2-40B4-BE49-F238E27FC236}">
              <a16:creationId xmlns:a16="http://schemas.microsoft.com/office/drawing/2014/main" id="{5F51B7B9-C80C-445C-8CCA-CB9846013851}"/>
            </a:ext>
          </a:extLst>
        </xdr:cNvPr>
        <xdr:cNvSpPr/>
      </xdr:nvSpPr>
      <xdr:spPr>
        <a:xfrm>
          <a:off x="16129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149696</xdr:rowOff>
    </xdr:from>
    <xdr:ext cx="736600" cy="259045"/>
    <xdr:sp macro="" textlink="">
      <xdr:nvSpPr>
        <xdr:cNvPr id="403" name="テキスト ボックス 402">
          <a:extLst>
            <a:ext uri="{FF2B5EF4-FFF2-40B4-BE49-F238E27FC236}">
              <a16:creationId xmlns:a16="http://schemas.microsoft.com/office/drawing/2014/main" id="{DDDF89DE-B5D2-4A08-8BD1-E3B2FC52B6D2}"/>
            </a:ext>
          </a:extLst>
        </xdr:cNvPr>
        <xdr:cNvSpPr txBox="1"/>
      </xdr:nvSpPr>
      <xdr:spPr>
        <a:xfrm>
          <a:off x="15798800" y="71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4" name="楕円 403">
          <a:extLst>
            <a:ext uri="{FF2B5EF4-FFF2-40B4-BE49-F238E27FC236}">
              <a16:creationId xmlns:a16="http://schemas.microsoft.com/office/drawing/2014/main" id="{8B077F3B-DE09-4B0A-91FD-A30903DDC67E}"/>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5" name="テキスト ボックス 404">
          <a:extLst>
            <a:ext uri="{FF2B5EF4-FFF2-40B4-BE49-F238E27FC236}">
              <a16:creationId xmlns:a16="http://schemas.microsoft.com/office/drawing/2014/main" id="{036A16CE-17E6-415B-8C32-F36B6998388B}"/>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21953</xdr:rowOff>
    </xdr:from>
    <xdr:to>
      <xdr:col>68</xdr:col>
      <xdr:colOff>203200</xdr:colOff>
      <xdr:row>41</xdr:row>
      <xdr:rowOff>123553</xdr:rowOff>
    </xdr:to>
    <xdr:sp macro="" textlink="">
      <xdr:nvSpPr>
        <xdr:cNvPr id="406" name="楕円 405">
          <a:extLst>
            <a:ext uri="{FF2B5EF4-FFF2-40B4-BE49-F238E27FC236}">
              <a16:creationId xmlns:a16="http://schemas.microsoft.com/office/drawing/2014/main" id="{2F331F28-A651-4BB2-AFD9-9AF1E82F141D}"/>
            </a:ext>
          </a:extLst>
        </xdr:cNvPr>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108330</xdr:rowOff>
    </xdr:from>
    <xdr:ext cx="762000" cy="259045"/>
    <xdr:sp macro="" textlink="">
      <xdr:nvSpPr>
        <xdr:cNvPr id="407" name="テキスト ボックス 406">
          <a:extLst>
            <a:ext uri="{FF2B5EF4-FFF2-40B4-BE49-F238E27FC236}">
              <a16:creationId xmlns:a16="http://schemas.microsoft.com/office/drawing/2014/main" id="{91FDF73D-D7FE-4F3A-BBAE-ACD45A2B5CB8}"/>
            </a:ext>
          </a:extLst>
        </xdr:cNvPr>
        <xdr:cNvSpPr txBox="1"/>
      </xdr:nvSpPr>
      <xdr:spPr>
        <a:xfrm>
          <a:off x="14020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8" name="楕円 407">
          <a:extLst>
            <a:ext uri="{FF2B5EF4-FFF2-40B4-BE49-F238E27FC236}">
              <a16:creationId xmlns:a16="http://schemas.microsoft.com/office/drawing/2014/main" id="{1C3C22DC-0A2D-40C7-B61D-1273023963B2}"/>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A18BE720-41B0-44EF-87C6-676AF7DA5F07}"/>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F507F06A-5556-454F-9D63-632D2D8DA1A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EC673CD-CAF7-4C07-990E-A53A1E5BA65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45349C2-CB3F-41A3-8EA0-369FC80A4AD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9AE76B15-B5A9-43B9-81D9-0840CF1EE64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BE04C365-AA3B-4EB3-A1D3-BE7F5E4DE90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399BA98-D95E-4A58-8DEF-A9BEB2EA913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963A705-4B5B-41A5-B773-E248F70C0E9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B59266A-081C-4020-92C9-F2FA985CF88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C2335F8-4435-4A32-8B65-1CB38B16160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AF20880-B95A-4D62-B072-23D6E2352F7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3EB93DD3-1FE9-4CD6-86EB-84BCA3CE43E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FCF833CB-82EB-475D-B5A5-841452C6EF3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8663CA6-174E-4309-91F6-C9015BC487A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将来負担額は、前年度より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減少した主な要因は、公営企業等の繰入予定額や一部事務組合の地方債残高に対する負担金見込額が増加になったものの、地方債残高が減少したことや、債務負担行為に基づく支出予定額の減少及び退職手当負担見込額が減少したことにより、対前年度比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万円減少した。充当可能財源においては、財政調整基金や減債基金の積み立て、ふるさと応援寄附基金等の積み立てにより充当可能基金が約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6,900</a:t>
          </a:r>
          <a:r>
            <a:rPr kumimoji="1" lang="ja-JP" altLang="ja-JP" sz="1100">
              <a:solidFill>
                <a:schemeClr val="dk1"/>
              </a:solidFill>
              <a:effectLst/>
              <a:latin typeface="+mn-lt"/>
              <a:ea typeface="+mn-ea"/>
              <a:cs typeface="+mn-cs"/>
            </a:rPr>
            <a:t>万円増額となったものの、基準財政需要額見込額が減少したことにより、全体として約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万円の減となり、実質的な将来負担額としては約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万円の減少したことが主な要因である。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5DEE5D69-E435-4913-AB39-BC2E4D142C2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F6C1C55-D788-4F2B-BFF5-83A5C667C55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A6F9941-F19D-4CA3-A3C9-26465D5580C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D2F56B98-70E1-45F3-863C-54D39942884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8F301DFA-E150-4368-8276-87B92BCEAB1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55979E5B-B524-45B4-A7ED-F1339950666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19AD4A9D-8544-4805-B650-7CD2030745B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19FBEC7C-6EAE-428A-B418-441F824511A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A812E625-32D8-47F1-A8C0-F40EC6A0289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29CA4A3E-264C-45E5-905C-58FCECD5B8E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3C52395-F999-4F86-95ED-3D8A00B06EF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F69455F-DAAA-45D9-9931-AC3E322705F7}"/>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EED06D1B-103C-4080-B1EC-AF8A78E2A83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BA15330B-DF60-403C-9773-D4E605A47B9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90E326E9-43E5-4310-BC1D-AED0FD9A88D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8FDDD68E-F398-4907-BC37-26E012D963D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DD0B340A-8C55-4679-95AF-292A189AFA1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1F0F8DE-C036-413F-B182-50C2ADE6130A}"/>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8A1A9C12-AB3A-4284-9F8C-9957EB5D5F66}"/>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78E034FD-0D15-4EB0-8E50-1C553CE4A62E}"/>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4B151AE5-FB65-4416-AEC5-C7C97C1BE3DB}"/>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AD651B01-5217-474B-B45B-8972C5A55D7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6652</xdr:rowOff>
    </xdr:from>
    <xdr:to>
      <xdr:col>81</xdr:col>
      <xdr:colOff>44450</xdr:colOff>
      <xdr:row>16</xdr:row>
      <xdr:rowOff>80191</xdr:rowOff>
    </xdr:to>
    <xdr:cxnSp macro="">
      <xdr:nvCxnSpPr>
        <xdr:cNvPr id="445" name="直線コネクタ 444">
          <a:extLst>
            <a:ext uri="{FF2B5EF4-FFF2-40B4-BE49-F238E27FC236}">
              <a16:creationId xmlns:a16="http://schemas.microsoft.com/office/drawing/2014/main" id="{FC4B37B3-23DE-4E18-BD25-7AE46C17387E}"/>
            </a:ext>
          </a:extLst>
        </xdr:cNvPr>
        <xdr:cNvCxnSpPr/>
      </xdr:nvCxnSpPr>
      <xdr:spPr>
        <a:xfrm flipV="1">
          <a:off x="16179800" y="2749852"/>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DB499B8D-2C07-4DE3-8A01-3C1D4CFB0AEF}"/>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55A3FF7F-7D0C-4E40-BB0F-EFC701A9B964}"/>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80191</xdr:rowOff>
    </xdr:from>
    <xdr:to>
      <xdr:col>77</xdr:col>
      <xdr:colOff>44450</xdr:colOff>
      <xdr:row>17</xdr:row>
      <xdr:rowOff>113272</xdr:rowOff>
    </xdr:to>
    <xdr:cxnSp macro="">
      <xdr:nvCxnSpPr>
        <xdr:cNvPr id="448" name="直線コネクタ 447">
          <a:extLst>
            <a:ext uri="{FF2B5EF4-FFF2-40B4-BE49-F238E27FC236}">
              <a16:creationId xmlns:a16="http://schemas.microsoft.com/office/drawing/2014/main" id="{BB52253C-DEAD-462D-B338-6B29134B7D05}"/>
            </a:ext>
          </a:extLst>
        </xdr:cNvPr>
        <xdr:cNvCxnSpPr/>
      </xdr:nvCxnSpPr>
      <xdr:spPr>
        <a:xfrm flipV="1">
          <a:off x="15290800" y="2823391"/>
          <a:ext cx="889000" cy="20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8EA82985-B819-4837-946F-9A31658E2E31}"/>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3B5A01A-C244-445A-89D7-992DDFE42977}"/>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45478</xdr:rowOff>
    </xdr:from>
    <xdr:to>
      <xdr:col>72</xdr:col>
      <xdr:colOff>203200</xdr:colOff>
      <xdr:row>17</xdr:row>
      <xdr:rowOff>113272</xdr:rowOff>
    </xdr:to>
    <xdr:cxnSp macro="">
      <xdr:nvCxnSpPr>
        <xdr:cNvPr id="451" name="直線コネクタ 450">
          <a:extLst>
            <a:ext uri="{FF2B5EF4-FFF2-40B4-BE49-F238E27FC236}">
              <a16:creationId xmlns:a16="http://schemas.microsoft.com/office/drawing/2014/main" id="{5DE38E23-E5ED-465D-95F6-85B00F53BE2B}"/>
            </a:ext>
          </a:extLst>
        </xdr:cNvPr>
        <xdr:cNvCxnSpPr/>
      </xdr:nvCxnSpPr>
      <xdr:spPr>
        <a:xfrm>
          <a:off x="14401800" y="2960128"/>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71D8B3F8-A2F7-4677-A8D1-1C55918B3CCF}"/>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F9E10FF-20B8-4A4C-83A0-16FE9215965A}"/>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45478</xdr:rowOff>
    </xdr:from>
    <xdr:to>
      <xdr:col>68</xdr:col>
      <xdr:colOff>152400</xdr:colOff>
      <xdr:row>17</xdr:row>
      <xdr:rowOff>78800</xdr:rowOff>
    </xdr:to>
    <xdr:cxnSp macro="">
      <xdr:nvCxnSpPr>
        <xdr:cNvPr id="454" name="直線コネクタ 453">
          <a:extLst>
            <a:ext uri="{FF2B5EF4-FFF2-40B4-BE49-F238E27FC236}">
              <a16:creationId xmlns:a16="http://schemas.microsoft.com/office/drawing/2014/main" id="{4DA396EE-ABFC-464E-A932-66D50150BF32}"/>
            </a:ext>
          </a:extLst>
        </xdr:cNvPr>
        <xdr:cNvCxnSpPr/>
      </xdr:nvCxnSpPr>
      <xdr:spPr>
        <a:xfrm flipV="1">
          <a:off x="13512800" y="2960128"/>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B01B471B-DB5F-4428-9078-A631E8DD964C}"/>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2F87C7A3-6AE9-4E44-99CF-3A45ADA0C9AF}"/>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C82884D4-77E5-4132-8F27-EBD1597A40CE}"/>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2F136952-FA9D-47F0-B971-361E88B93A37}"/>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DB070FA-1878-4B6A-BE22-06756115233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4EA0DC1-E9A1-43B8-AEA9-EFC9D9D847A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6E3DB24-31DC-4610-8D12-72337735848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72C2E0A-9E04-413A-A549-926660D956D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1C91F856-1D29-4FC5-AA79-978CC57D7D4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127302</xdr:rowOff>
    </xdr:from>
    <xdr:to>
      <xdr:col>81</xdr:col>
      <xdr:colOff>95250</xdr:colOff>
      <xdr:row>16</xdr:row>
      <xdr:rowOff>57452</xdr:rowOff>
    </xdr:to>
    <xdr:sp macro="" textlink="">
      <xdr:nvSpPr>
        <xdr:cNvPr id="464" name="楕円 463">
          <a:extLst>
            <a:ext uri="{FF2B5EF4-FFF2-40B4-BE49-F238E27FC236}">
              <a16:creationId xmlns:a16="http://schemas.microsoft.com/office/drawing/2014/main" id="{C6F2E363-85AF-432B-8CF2-5E24EA003BAE}"/>
            </a:ext>
          </a:extLst>
        </xdr:cNvPr>
        <xdr:cNvSpPr/>
      </xdr:nvSpPr>
      <xdr:spPr>
        <a:xfrm>
          <a:off x="16967200" y="2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99379</xdr:rowOff>
    </xdr:from>
    <xdr:ext cx="762000" cy="259045"/>
    <xdr:sp macro="" textlink="">
      <xdr:nvSpPr>
        <xdr:cNvPr id="465" name="将来負担の状況該当値テキスト">
          <a:extLst>
            <a:ext uri="{FF2B5EF4-FFF2-40B4-BE49-F238E27FC236}">
              <a16:creationId xmlns:a16="http://schemas.microsoft.com/office/drawing/2014/main" id="{9C9AFCC7-4B04-48AA-A6BA-AA4A8077F4FA}"/>
            </a:ext>
          </a:extLst>
        </xdr:cNvPr>
        <xdr:cNvSpPr txBox="1"/>
      </xdr:nvSpPr>
      <xdr:spPr>
        <a:xfrm>
          <a:off x="17106900" y="267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29391</xdr:rowOff>
    </xdr:from>
    <xdr:to>
      <xdr:col>77</xdr:col>
      <xdr:colOff>95250</xdr:colOff>
      <xdr:row>16</xdr:row>
      <xdr:rowOff>130991</xdr:rowOff>
    </xdr:to>
    <xdr:sp macro="" textlink="">
      <xdr:nvSpPr>
        <xdr:cNvPr id="466" name="楕円 465">
          <a:extLst>
            <a:ext uri="{FF2B5EF4-FFF2-40B4-BE49-F238E27FC236}">
              <a16:creationId xmlns:a16="http://schemas.microsoft.com/office/drawing/2014/main" id="{5004518F-1560-45E1-9CAE-C9344D72EA65}"/>
            </a:ext>
          </a:extLst>
        </xdr:cNvPr>
        <xdr:cNvSpPr/>
      </xdr:nvSpPr>
      <xdr:spPr>
        <a:xfrm>
          <a:off x="16129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115768</xdr:rowOff>
    </xdr:from>
    <xdr:ext cx="736600" cy="259045"/>
    <xdr:sp macro="" textlink="">
      <xdr:nvSpPr>
        <xdr:cNvPr id="467" name="テキスト ボックス 466">
          <a:extLst>
            <a:ext uri="{FF2B5EF4-FFF2-40B4-BE49-F238E27FC236}">
              <a16:creationId xmlns:a16="http://schemas.microsoft.com/office/drawing/2014/main" id="{8D93D8AB-DA38-4FD2-AC90-D41BD39AC350}"/>
            </a:ext>
          </a:extLst>
        </xdr:cNvPr>
        <xdr:cNvSpPr txBox="1"/>
      </xdr:nvSpPr>
      <xdr:spPr>
        <a:xfrm>
          <a:off x="15798800" y="285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62472</xdr:rowOff>
    </xdr:from>
    <xdr:to>
      <xdr:col>73</xdr:col>
      <xdr:colOff>44450</xdr:colOff>
      <xdr:row>17</xdr:row>
      <xdr:rowOff>164072</xdr:rowOff>
    </xdr:to>
    <xdr:sp macro="" textlink="">
      <xdr:nvSpPr>
        <xdr:cNvPr id="468" name="楕円 467">
          <a:extLst>
            <a:ext uri="{FF2B5EF4-FFF2-40B4-BE49-F238E27FC236}">
              <a16:creationId xmlns:a16="http://schemas.microsoft.com/office/drawing/2014/main" id="{091E31D2-9035-4D80-942B-142FB65F9AE3}"/>
            </a:ext>
          </a:extLst>
        </xdr:cNvPr>
        <xdr:cNvSpPr/>
      </xdr:nvSpPr>
      <xdr:spPr>
        <a:xfrm>
          <a:off x="15240000" y="29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148849</xdr:rowOff>
    </xdr:from>
    <xdr:ext cx="762000" cy="259045"/>
    <xdr:sp macro="" textlink="">
      <xdr:nvSpPr>
        <xdr:cNvPr id="469" name="テキスト ボックス 468">
          <a:extLst>
            <a:ext uri="{FF2B5EF4-FFF2-40B4-BE49-F238E27FC236}">
              <a16:creationId xmlns:a16="http://schemas.microsoft.com/office/drawing/2014/main" id="{6191D7A5-D29E-48A4-AB06-BA093E515D83}"/>
            </a:ext>
          </a:extLst>
        </xdr:cNvPr>
        <xdr:cNvSpPr txBox="1"/>
      </xdr:nvSpPr>
      <xdr:spPr>
        <a:xfrm>
          <a:off x="14909800" y="306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166128</xdr:rowOff>
    </xdr:from>
    <xdr:to>
      <xdr:col>68</xdr:col>
      <xdr:colOff>203200</xdr:colOff>
      <xdr:row>17</xdr:row>
      <xdr:rowOff>96278</xdr:rowOff>
    </xdr:to>
    <xdr:sp macro="" textlink="">
      <xdr:nvSpPr>
        <xdr:cNvPr id="470" name="楕円 469">
          <a:extLst>
            <a:ext uri="{FF2B5EF4-FFF2-40B4-BE49-F238E27FC236}">
              <a16:creationId xmlns:a16="http://schemas.microsoft.com/office/drawing/2014/main" id="{E712F0F6-B9AD-42CC-9049-7D78FD3F585D}"/>
            </a:ext>
          </a:extLst>
        </xdr:cNvPr>
        <xdr:cNvSpPr/>
      </xdr:nvSpPr>
      <xdr:spPr>
        <a:xfrm>
          <a:off x="14351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81055</xdr:rowOff>
    </xdr:from>
    <xdr:ext cx="762000" cy="259045"/>
    <xdr:sp macro="" textlink="">
      <xdr:nvSpPr>
        <xdr:cNvPr id="471" name="テキスト ボックス 470">
          <a:extLst>
            <a:ext uri="{FF2B5EF4-FFF2-40B4-BE49-F238E27FC236}">
              <a16:creationId xmlns:a16="http://schemas.microsoft.com/office/drawing/2014/main" id="{051F5388-276D-40F1-A469-DCCCEBA9F20A}"/>
            </a:ext>
          </a:extLst>
        </xdr:cNvPr>
        <xdr:cNvSpPr txBox="1"/>
      </xdr:nvSpPr>
      <xdr:spPr>
        <a:xfrm>
          <a:off x="14020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28000</xdr:rowOff>
    </xdr:from>
    <xdr:to>
      <xdr:col>64</xdr:col>
      <xdr:colOff>152400</xdr:colOff>
      <xdr:row>17</xdr:row>
      <xdr:rowOff>129600</xdr:rowOff>
    </xdr:to>
    <xdr:sp macro="" textlink="">
      <xdr:nvSpPr>
        <xdr:cNvPr id="472" name="楕円 471">
          <a:extLst>
            <a:ext uri="{FF2B5EF4-FFF2-40B4-BE49-F238E27FC236}">
              <a16:creationId xmlns:a16="http://schemas.microsoft.com/office/drawing/2014/main" id="{FFF2AB5B-5C3B-4F2B-A6AC-776E6F607E5F}"/>
            </a:ext>
          </a:extLst>
        </xdr:cNvPr>
        <xdr:cNvSpPr/>
      </xdr:nvSpPr>
      <xdr:spPr>
        <a:xfrm>
          <a:off x="13462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114377</xdr:rowOff>
    </xdr:from>
    <xdr:ext cx="762000" cy="259045"/>
    <xdr:sp macro="" textlink="">
      <xdr:nvSpPr>
        <xdr:cNvPr id="473" name="テキスト ボックス 472">
          <a:extLst>
            <a:ext uri="{FF2B5EF4-FFF2-40B4-BE49-F238E27FC236}">
              <a16:creationId xmlns:a16="http://schemas.microsoft.com/office/drawing/2014/main" id="{67429308-A5A2-4F88-95BC-19C33F63DEF2}"/>
            </a:ext>
          </a:extLst>
        </xdr:cNvPr>
        <xdr:cNvSpPr txBox="1"/>
      </xdr:nvSpPr>
      <xdr:spPr>
        <a:xfrm>
          <a:off x="13131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26,765
26,154
158.40
15,616,528
13,987,714
1,439,628
8,439,909
17,508,319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少となった。一般職員及び再任用職員の給与等の増加により歳出一般財源は増加したが、歳入一般財源が減少したことにより、比率としては減少した。当町は富士五湖の内、４湖を抱えその湖畔に集落が点在するため、公共施設の集約が困難な状況があり、人員を削減することが難しくなっているが、人件費の削減のため指定管理の導入などを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35</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026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08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136144</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654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34</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131081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経常一般財源額は減額となり、さらに学校給食無償化事業の一部をふるさと応援寄附基金を活用したことにより比率としては減となった。今後、物価高騰対策費が見込まれる中、事業費の抑制、代替手法の検討等により歳出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00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16</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67564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55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67564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65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介護給付・訓練等給付費等の増加や、こども医療費助成事業の一部をふるさと応援寄附基金を活用したことにより経常一般財源が減少した。また、歳入一般財源も減少したことにより、比率としては下がった。今後においても社会保障費は増加傾向にあるため、義務的経費の健全化に取り組む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48078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24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48078</xdr:rowOff>
    </xdr:from>
    <xdr:to>
      <xdr:col>19</xdr:col>
      <xdr:colOff>187325</xdr:colOff>
      <xdr:row>54</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34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55</xdr:row>
      <xdr:rowOff>75293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764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168728</xdr:rowOff>
    </xdr:from>
    <xdr:to>
      <xdr:col>20</xdr:col>
      <xdr:colOff>38100</xdr:colOff>
      <xdr:row>53</xdr:row>
      <xdr:rowOff>98878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109055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維持補修費の額が減少したことであり、今後は団塊世代の高齢化を背景に、年々増加していく社会保障経費により、介護保険会計や後期高齢者医療保険会計等への繰出金は増加傾向にあることから、当該会計への繰出金が増加しないよう健康のまちづくりの施策を今後も進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54</xdr:row>
      <xdr:rowOff>7257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254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xdr:rowOff>
    </xdr:from>
    <xdr:to>
      <xdr:col>78</xdr:col>
      <xdr:colOff>69850</xdr:colOff>
      <xdr:row>54</xdr:row>
      <xdr:rowOff>72572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65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72572</xdr:rowOff>
    </xdr:from>
    <xdr:to>
      <xdr:col>73</xdr:col>
      <xdr:colOff>180975</xdr:colOff>
      <xdr:row>54</xdr:row>
      <xdr:rowOff>72572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33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7257</xdr:rowOff>
    </xdr:from>
    <xdr:to>
      <xdr:col>69</xdr:col>
      <xdr:colOff>92075</xdr:colOff>
      <xdr:row>54</xdr:row>
      <xdr:rowOff>72572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65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25599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127907</xdr:rowOff>
    </xdr:from>
    <xdr:to>
      <xdr:col>78</xdr:col>
      <xdr:colOff>120650</xdr:colOff>
      <xdr:row>54</xdr:row>
      <xdr:rowOff>58057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68234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21772</xdr:rowOff>
    </xdr:from>
    <xdr:to>
      <xdr:col>69</xdr:col>
      <xdr:colOff>142875</xdr:colOff>
      <xdr:row>54</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133549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127907</xdr:rowOff>
    </xdr:from>
    <xdr:to>
      <xdr:col>65</xdr:col>
      <xdr:colOff>53975</xdr:colOff>
      <xdr:row>54</xdr:row>
      <xdr:rowOff>58057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68234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補助費は昨年度より歳出一般財源が増加したこと及び歳入一般財源の増加により、比率としては上がった。増額の主な要因は、 一部事務組合への負担金等であり、特に富士・東部広域環境事務組合への負担金が本格的に始まったことである。今後も令和１３年度まで建設負担金が続いていくこととなるので注視していく必要がある。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06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06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利子は高利率の償還が終了してきているが、元金は過去の地方債の借り入れに伴い償還額が増加している。今年度は歳入一般財源が増加したことにより比率としては上がっており、類似団体と比較すると大幅な差がある。これは新町合併以来継続して行っていたインフラ整備に対する合併特例事業債の償還が増加していることが挙げられる。今後も数年は公債費が増加傾向にある中、他の普通建設事業を抑制するなど新規発行債を控えるように努め、また後年度に財政措置される起債を活用するなど将来において過度な負担とならないよう注視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131572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63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63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4452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公債費を除いた部分は、昨年度と変わらず</a:t>
          </a:r>
          <a:r>
            <a:rPr kumimoji="1" lang="en-US" altLang="ja-JP" sz="1300">
              <a:latin typeface="ＭＳ Ｐゴシック" panose="020B0600070205080204" pitchFamily="50" charset="-128"/>
              <a:ea typeface="ＭＳ Ｐゴシック" panose="020B0600070205080204" pitchFamily="50" charset="-128"/>
            </a:rPr>
            <a:t>55.3</a:t>
          </a:r>
          <a:r>
            <a:rPr kumimoji="1" lang="ja-JP" altLang="en-US" sz="1300">
              <a:latin typeface="ＭＳ Ｐゴシック" panose="020B0600070205080204" pitchFamily="50" charset="-128"/>
              <a:ea typeface="ＭＳ Ｐゴシック" panose="020B0600070205080204" pitchFamily="50" charset="-128"/>
            </a:rPr>
            <a:t>％となった。類似団体平均値が</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ということから考えると、低い水準にあるとも言えるが、近年の歳出構造から考えると今後上昇することが予測されるため、今後もより一層、町村合併のスケールメリットを活かした行政のスリム化に対応す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24130</xdr:rowOff>
    </xdr:from>
    <xdr:to>
      <xdr:col>82</xdr:col>
      <xdr:colOff>107950</xdr:colOff>
      <xdr:row>74</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11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24130</xdr:rowOff>
    </xdr:from>
    <xdr:to>
      <xdr:col>78</xdr:col>
      <xdr:colOff>69850</xdr:colOff>
      <xdr:row>75</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1143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146050</xdr:rowOff>
    </xdr:from>
    <xdr:to>
      <xdr:col>69</xdr:col>
      <xdr:colOff>92075</xdr:colOff>
      <xdr:row>75</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33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144780</xdr:rowOff>
    </xdr:from>
    <xdr:to>
      <xdr:col>82</xdr:col>
      <xdr:colOff>158750</xdr:colOff>
      <xdr:row>74</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53357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144780</xdr:rowOff>
    </xdr:from>
    <xdr:to>
      <xdr:col>78</xdr:col>
      <xdr:colOff>120650</xdr:colOff>
      <xdr:row>74</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85107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35577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153480</xdr:rowOff>
    </xdr:from>
    <xdr:to>
      <xdr:col>29</xdr:col>
      <xdr:colOff>127000</xdr:colOff>
      <xdr:row>16</xdr:row>
      <xdr:rowOff>10735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2855"/>
          <a:ext cx="6477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10735</xdr:rowOff>
    </xdr:from>
    <xdr:to>
      <xdr:col>26</xdr:col>
      <xdr:colOff>50800</xdr:colOff>
      <xdr:row>16</xdr:row>
      <xdr:rowOff>30836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1560"/>
          <a:ext cx="698500" cy="2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30836</xdr:rowOff>
    </xdr:from>
    <xdr:to>
      <xdr:col>22</xdr:col>
      <xdr:colOff>114300</xdr:colOff>
      <xdr:row>17</xdr:row>
      <xdr:rowOff>75086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21661"/>
          <a:ext cx="698500" cy="21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103922</xdr:rowOff>
    </xdr:from>
    <xdr:to>
      <xdr:col>18</xdr:col>
      <xdr:colOff>177800</xdr:colOff>
      <xdr:row>17</xdr:row>
      <xdr:rowOff>75086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94747"/>
          <a:ext cx="6985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102680</xdr:rowOff>
    </xdr:from>
    <xdr:to>
      <xdr:col>29</xdr:col>
      <xdr:colOff>177800</xdr:colOff>
      <xdr:row>16</xdr:row>
      <xdr:rowOff>32830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119207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131385</xdr:rowOff>
    </xdr:from>
    <xdr:to>
      <xdr:col>26</xdr:col>
      <xdr:colOff>101600</xdr:colOff>
      <xdr:row>16</xdr:row>
      <xdr:rowOff>61535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71712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1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151486</xdr:rowOff>
    </xdr:from>
    <xdr:to>
      <xdr:col>22</xdr:col>
      <xdr:colOff>165100</xdr:colOff>
      <xdr:row>16</xdr:row>
      <xdr:rowOff>81636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24286</xdr:rowOff>
    </xdr:from>
    <xdr:to>
      <xdr:col>19</xdr:col>
      <xdr:colOff>38100</xdr:colOff>
      <xdr:row>17</xdr:row>
      <xdr:rowOff>125886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136063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53122</xdr:rowOff>
    </xdr:from>
    <xdr:to>
      <xdr:col>15</xdr:col>
      <xdr:colOff>101600</xdr:colOff>
      <xdr:row>16</xdr:row>
      <xdr:rowOff>154722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164899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325348</xdr:rowOff>
    </xdr:from>
    <xdr:to>
      <xdr:col>29</xdr:col>
      <xdr:colOff>127000</xdr:colOff>
      <xdr:row>35</xdr:row>
      <xdr:rowOff>64516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92798"/>
          <a:ext cx="647700" cy="82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64516</xdr:rowOff>
    </xdr:from>
    <xdr:to>
      <xdr:col>26</xdr:col>
      <xdr:colOff>50800</xdr:colOff>
      <xdr:row>35</xdr:row>
      <xdr:rowOff>69926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74866"/>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69926</xdr:rowOff>
    </xdr:from>
    <xdr:to>
      <xdr:col>22</xdr:col>
      <xdr:colOff>114300</xdr:colOff>
      <xdr:row>35</xdr:row>
      <xdr:rowOff>149613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80276"/>
          <a:ext cx="698500" cy="7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144393</xdr:rowOff>
    </xdr:from>
    <xdr:to>
      <xdr:col>18</xdr:col>
      <xdr:colOff>177800</xdr:colOff>
      <xdr:row>35</xdr:row>
      <xdr:rowOff>149613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54743"/>
          <a:ext cx="698500" cy="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274548</xdr:rowOff>
    </xdr:from>
    <xdr:to>
      <xdr:col>29</xdr:col>
      <xdr:colOff>177800</xdr:colOff>
      <xdr:row>35</xdr:row>
      <xdr:rowOff>33248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4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119626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8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13716</xdr:rowOff>
    </xdr:from>
    <xdr:to>
      <xdr:col>26</xdr:col>
      <xdr:colOff>101600</xdr:colOff>
      <xdr:row>35</xdr:row>
      <xdr:rowOff>115316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125493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19126</xdr:rowOff>
    </xdr:from>
    <xdr:to>
      <xdr:col>22</xdr:col>
      <xdr:colOff>165100</xdr:colOff>
      <xdr:row>35</xdr:row>
      <xdr:rowOff>120726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2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130903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9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98813</xdr:rowOff>
    </xdr:from>
    <xdr:to>
      <xdr:col>19</xdr:col>
      <xdr:colOff>38100</xdr:colOff>
      <xdr:row>35</xdr:row>
      <xdr:rowOff>200413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9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210590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93593</xdr:rowOff>
    </xdr:from>
    <xdr:to>
      <xdr:col>15</xdr:col>
      <xdr:colOff>101600</xdr:colOff>
      <xdr:row>35</xdr:row>
      <xdr:rowOff>195193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205370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26,765
26,154
158.40
15,616,528
13,987,714
1,439,628
8,439,909
17,508,319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19952</xdr:rowOff>
    </xdr:from>
    <xdr:to>
      <xdr:col>24</xdr:col>
      <xdr:colOff>63500</xdr:colOff>
      <xdr:row>35</xdr:row>
      <xdr:rowOff>47631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20702"/>
          <a:ext cx="8382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47631</xdr:rowOff>
    </xdr:from>
    <xdr:to>
      <xdr:col>19</xdr:col>
      <xdr:colOff>177800</xdr:colOff>
      <xdr:row>35</xdr:row>
      <xdr:rowOff>84550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8381"/>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84550</xdr:rowOff>
    </xdr:from>
    <xdr:to>
      <xdr:col>15</xdr:col>
      <xdr:colOff>50800</xdr:colOff>
      <xdr:row>37</xdr:row>
      <xdr:rowOff>97066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85300"/>
          <a:ext cx="889000" cy="3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57576</xdr:rowOff>
    </xdr:from>
    <xdr:to>
      <xdr:col>10</xdr:col>
      <xdr:colOff>114300</xdr:colOff>
      <xdr:row>37</xdr:row>
      <xdr:rowOff>97066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1226"/>
          <a:ext cx="8890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140602</xdr:rowOff>
    </xdr:from>
    <xdr:to>
      <xdr:col>24</xdr:col>
      <xdr:colOff>114300</xdr:colOff>
      <xdr:row>35</xdr:row>
      <xdr:rowOff>70752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163479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168281</xdr:rowOff>
    </xdr:from>
    <xdr:to>
      <xdr:col>20</xdr:col>
      <xdr:colOff>38100</xdr:colOff>
      <xdr:row>35</xdr:row>
      <xdr:rowOff>98431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114958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33750</xdr:rowOff>
    </xdr:from>
    <xdr:to>
      <xdr:col>15</xdr:col>
      <xdr:colOff>101600</xdr:colOff>
      <xdr:row>35</xdr:row>
      <xdr:rowOff>135350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151877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46266</xdr:rowOff>
    </xdr:from>
    <xdr:to>
      <xdr:col>10</xdr:col>
      <xdr:colOff>165100</xdr:colOff>
      <xdr:row>37</xdr:row>
      <xdr:rowOff>147866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138993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6776</xdr:rowOff>
    </xdr:from>
    <xdr:to>
      <xdr:col>6</xdr:col>
      <xdr:colOff>38100</xdr:colOff>
      <xdr:row>37</xdr:row>
      <xdr:rowOff>108376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124903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57983</xdr:rowOff>
    </xdr:from>
    <xdr:to>
      <xdr:col>24</xdr:col>
      <xdr:colOff>63500</xdr:colOff>
      <xdr:row>57</xdr:row>
      <xdr:rowOff>119080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0633"/>
          <a:ext cx="8382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119080</xdr:rowOff>
    </xdr:from>
    <xdr:to>
      <xdr:col>19</xdr:col>
      <xdr:colOff>177800</xdr:colOff>
      <xdr:row>57</xdr:row>
      <xdr:rowOff>137124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1730"/>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137124</xdr:rowOff>
    </xdr:from>
    <xdr:to>
      <xdr:col>15</xdr:col>
      <xdr:colOff>50800</xdr:colOff>
      <xdr:row>57</xdr:row>
      <xdr:rowOff>142618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9774"/>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142618</xdr:rowOff>
    </xdr:from>
    <xdr:to>
      <xdr:col>10</xdr:col>
      <xdr:colOff>114300</xdr:colOff>
      <xdr:row>58</xdr:row>
      <xdr:rowOff>6014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5268"/>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7183</xdr:rowOff>
    </xdr:from>
    <xdr:to>
      <xdr:col>24</xdr:col>
      <xdr:colOff>114300</xdr:colOff>
      <xdr:row>57</xdr:row>
      <xdr:rowOff>108783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30060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68280</xdr:rowOff>
    </xdr:from>
    <xdr:to>
      <xdr:col>20</xdr:col>
      <xdr:colOff>38100</xdr:colOff>
      <xdr:row>57</xdr:row>
      <xdr:rowOff>169880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86324</xdr:rowOff>
    </xdr:from>
    <xdr:to>
      <xdr:col>15</xdr:col>
      <xdr:colOff>101600</xdr:colOff>
      <xdr:row>58</xdr:row>
      <xdr:rowOff>16474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91818</xdr:rowOff>
    </xdr:from>
    <xdr:to>
      <xdr:col>10</xdr:col>
      <xdr:colOff>165100</xdr:colOff>
      <xdr:row>58</xdr:row>
      <xdr:rowOff>21968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38495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126664</xdr:rowOff>
    </xdr:from>
    <xdr:to>
      <xdr:col>6</xdr:col>
      <xdr:colOff>38100</xdr:colOff>
      <xdr:row>58</xdr:row>
      <xdr:rowOff>56814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73341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9992</xdr:rowOff>
    </xdr:from>
    <xdr:to>
      <xdr:col>24</xdr:col>
      <xdr:colOff>63500</xdr:colOff>
      <xdr:row>77</xdr:row>
      <xdr:rowOff>45608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40192"/>
          <a:ext cx="838200" cy="2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9992</xdr:rowOff>
    </xdr:from>
    <xdr:to>
      <xdr:col>19</xdr:col>
      <xdr:colOff>177800</xdr:colOff>
      <xdr:row>77</xdr:row>
      <xdr:rowOff>13329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40192"/>
          <a:ext cx="889000" cy="17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13329</xdr:rowOff>
    </xdr:from>
    <xdr:to>
      <xdr:col>15</xdr:col>
      <xdr:colOff>50800</xdr:colOff>
      <xdr:row>77</xdr:row>
      <xdr:rowOff>44831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14979"/>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44831</xdr:rowOff>
    </xdr:from>
    <xdr:to>
      <xdr:col>10</xdr:col>
      <xdr:colOff>114300</xdr:colOff>
      <xdr:row>77</xdr:row>
      <xdr:rowOff>101341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6481"/>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166258</xdr:rowOff>
    </xdr:from>
    <xdr:to>
      <xdr:col>24</xdr:col>
      <xdr:colOff>114300</xdr:colOff>
      <xdr:row>77</xdr:row>
      <xdr:rowOff>96408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17685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130642</xdr:rowOff>
    </xdr:from>
    <xdr:to>
      <xdr:col>20</xdr:col>
      <xdr:colOff>38100</xdr:colOff>
      <xdr:row>76</xdr:row>
      <xdr:rowOff>60793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89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77319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6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133979</xdr:rowOff>
    </xdr:from>
    <xdr:to>
      <xdr:col>15</xdr:col>
      <xdr:colOff>101600</xdr:colOff>
      <xdr:row>77</xdr:row>
      <xdr:rowOff>64129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80657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165481</xdr:rowOff>
    </xdr:from>
    <xdr:to>
      <xdr:col>10</xdr:col>
      <xdr:colOff>165100</xdr:colOff>
      <xdr:row>77</xdr:row>
      <xdr:rowOff>95631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112158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7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50541</xdr:rowOff>
    </xdr:from>
    <xdr:to>
      <xdr:col>6</xdr:col>
      <xdr:colOff>38100</xdr:colOff>
      <xdr:row>77</xdr:row>
      <xdr:rowOff>152141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168668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2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135705</xdr:rowOff>
    </xdr:from>
    <xdr:to>
      <xdr:col>24</xdr:col>
      <xdr:colOff>63500</xdr:colOff>
      <xdr:row>97</xdr:row>
      <xdr:rowOff>120520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94905"/>
          <a:ext cx="838200" cy="1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135705</xdr:rowOff>
    </xdr:from>
    <xdr:to>
      <xdr:col>19</xdr:col>
      <xdr:colOff>177800</xdr:colOff>
      <xdr:row>98</xdr:row>
      <xdr:rowOff>56217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94905"/>
          <a:ext cx="889000" cy="26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15287</xdr:rowOff>
    </xdr:from>
    <xdr:to>
      <xdr:col>15</xdr:col>
      <xdr:colOff>50800</xdr:colOff>
      <xdr:row>98</xdr:row>
      <xdr:rowOff>56217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17387"/>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15287</xdr:rowOff>
    </xdr:from>
    <xdr:to>
      <xdr:col>10</xdr:col>
      <xdr:colOff>114300</xdr:colOff>
      <xdr:row>98</xdr:row>
      <xdr:rowOff>29090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17387"/>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69720</xdr:rowOff>
    </xdr:from>
    <xdr:to>
      <xdr:col>24</xdr:col>
      <xdr:colOff>114300</xdr:colOff>
      <xdr:row>97</xdr:row>
      <xdr:rowOff>171320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156097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84905</xdr:rowOff>
    </xdr:from>
    <xdr:to>
      <xdr:col>20</xdr:col>
      <xdr:colOff>38100</xdr:colOff>
      <xdr:row>97</xdr:row>
      <xdr:rowOff>15055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6182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5417</xdr:rowOff>
    </xdr:from>
    <xdr:to>
      <xdr:col>15</xdr:col>
      <xdr:colOff>101600</xdr:colOff>
      <xdr:row>98</xdr:row>
      <xdr:rowOff>107017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98144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135937</xdr:rowOff>
    </xdr:from>
    <xdr:to>
      <xdr:col>10</xdr:col>
      <xdr:colOff>165100</xdr:colOff>
      <xdr:row>98</xdr:row>
      <xdr:rowOff>66087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57214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149740</xdr:rowOff>
    </xdr:from>
    <xdr:to>
      <xdr:col>6</xdr:col>
      <xdr:colOff>38100</xdr:colOff>
      <xdr:row>98</xdr:row>
      <xdr:rowOff>79890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71017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153126</xdr:rowOff>
    </xdr:from>
    <xdr:to>
      <xdr:col>55</xdr:col>
      <xdr:colOff>0</xdr:colOff>
      <xdr:row>35</xdr:row>
      <xdr:rowOff>141872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82426"/>
          <a:ext cx="838200" cy="1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29522</xdr:rowOff>
    </xdr:from>
    <xdr:to>
      <xdr:col>50</xdr:col>
      <xdr:colOff>114300</xdr:colOff>
      <xdr:row>35</xdr:row>
      <xdr:rowOff>141872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44472"/>
          <a:ext cx="889000" cy="79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29522</xdr:rowOff>
    </xdr:from>
    <xdr:to>
      <xdr:col>45</xdr:col>
      <xdr:colOff>177800</xdr:colOff>
      <xdr:row>36</xdr:row>
      <xdr:rowOff>65992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44472"/>
          <a:ext cx="889000" cy="89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65992</xdr:rowOff>
    </xdr:from>
    <xdr:to>
      <xdr:col>41</xdr:col>
      <xdr:colOff>50800</xdr:colOff>
      <xdr:row>36</xdr:row>
      <xdr:rowOff>99649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38192"/>
          <a:ext cx="889000" cy="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102326</xdr:rowOff>
    </xdr:from>
    <xdr:to>
      <xdr:col>55</xdr:col>
      <xdr:colOff>50800</xdr:colOff>
      <xdr:row>35</xdr:row>
      <xdr:rowOff>32476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125203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91072</xdr:rowOff>
    </xdr:from>
    <xdr:to>
      <xdr:col>50</xdr:col>
      <xdr:colOff>165100</xdr:colOff>
      <xdr:row>36</xdr:row>
      <xdr:rowOff>21222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37749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150172</xdr:rowOff>
    </xdr:from>
    <xdr:to>
      <xdr:col>46</xdr:col>
      <xdr:colOff>38100</xdr:colOff>
      <xdr:row>31</xdr:row>
      <xdr:rowOff>80322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96849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6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15192</xdr:rowOff>
    </xdr:from>
    <xdr:to>
      <xdr:col>41</xdr:col>
      <xdr:colOff>101600</xdr:colOff>
      <xdr:row>36</xdr:row>
      <xdr:rowOff>116792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133319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48849</xdr:rowOff>
    </xdr:from>
    <xdr:to>
      <xdr:col>36</xdr:col>
      <xdr:colOff>165100</xdr:colOff>
      <xdr:row>36</xdr:row>
      <xdr:rowOff>150449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166976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97805</xdr:rowOff>
    </xdr:from>
    <xdr:to>
      <xdr:col>55</xdr:col>
      <xdr:colOff>0</xdr:colOff>
      <xdr:row>57</xdr:row>
      <xdr:rowOff>161813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70455"/>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90300</xdr:rowOff>
    </xdr:from>
    <xdr:to>
      <xdr:col>50</xdr:col>
      <xdr:colOff>114300</xdr:colOff>
      <xdr:row>57</xdr:row>
      <xdr:rowOff>97805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177150"/>
          <a:ext cx="889000" cy="69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90300</xdr:rowOff>
    </xdr:from>
    <xdr:to>
      <xdr:col>45</xdr:col>
      <xdr:colOff>177800</xdr:colOff>
      <xdr:row>55</xdr:row>
      <xdr:rowOff>126464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177150"/>
          <a:ext cx="889000" cy="37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126464</xdr:rowOff>
    </xdr:from>
    <xdr:to>
      <xdr:col>41</xdr:col>
      <xdr:colOff>50800</xdr:colOff>
      <xdr:row>56</xdr:row>
      <xdr:rowOff>66937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56214"/>
          <a:ext cx="889000" cy="1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111013</xdr:rowOff>
    </xdr:from>
    <xdr:to>
      <xdr:col>55</xdr:col>
      <xdr:colOff>50800</xdr:colOff>
      <xdr:row>58</xdr:row>
      <xdr:rowOff>41163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89440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6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47005</xdr:rowOff>
    </xdr:from>
    <xdr:to>
      <xdr:col>50</xdr:col>
      <xdr:colOff>165100</xdr:colOff>
      <xdr:row>57</xdr:row>
      <xdr:rowOff>148605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139732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39500</xdr:rowOff>
    </xdr:from>
    <xdr:to>
      <xdr:col>46</xdr:col>
      <xdr:colOff>38100</xdr:colOff>
      <xdr:row>53</xdr:row>
      <xdr:rowOff>141100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1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157627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90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75664</xdr:rowOff>
    </xdr:from>
    <xdr:to>
      <xdr:col>41</xdr:col>
      <xdr:colOff>101600</xdr:colOff>
      <xdr:row>56</xdr:row>
      <xdr:rowOff>5814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22341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8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16137</xdr:rowOff>
    </xdr:from>
    <xdr:to>
      <xdr:col>36</xdr:col>
      <xdr:colOff>165100</xdr:colOff>
      <xdr:row>56</xdr:row>
      <xdr:rowOff>117737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134264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9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1321</xdr:rowOff>
    </xdr:from>
    <xdr:to>
      <xdr:col>55</xdr:col>
      <xdr:colOff>0</xdr:colOff>
      <xdr:row>79</xdr:row>
      <xdr:rowOff>26581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74421"/>
          <a:ext cx="838200" cy="19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26581</xdr:rowOff>
    </xdr:from>
    <xdr:to>
      <xdr:col>50</xdr:col>
      <xdr:colOff>114300</xdr:colOff>
      <xdr:row>79</xdr:row>
      <xdr:rowOff>42450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71131"/>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42450</xdr:rowOff>
    </xdr:from>
    <xdr:to>
      <xdr:col>45</xdr:col>
      <xdr:colOff>177800</xdr:colOff>
      <xdr:row>79</xdr:row>
      <xdr:rowOff>42659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8700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134613</xdr:rowOff>
    </xdr:from>
    <xdr:to>
      <xdr:col>41</xdr:col>
      <xdr:colOff>50800</xdr:colOff>
      <xdr:row>79</xdr:row>
      <xdr:rowOff>42659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07713"/>
          <a:ext cx="889000" cy="7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121971</xdr:rowOff>
    </xdr:from>
    <xdr:to>
      <xdr:col>55</xdr:col>
      <xdr:colOff>50800</xdr:colOff>
      <xdr:row>78</xdr:row>
      <xdr:rowOff>52121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144848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147231</xdr:rowOff>
    </xdr:from>
    <xdr:to>
      <xdr:col>50</xdr:col>
      <xdr:colOff>165100</xdr:colOff>
      <xdr:row>79</xdr:row>
      <xdr:rowOff>77381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68508</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13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163100</xdr:rowOff>
    </xdr:from>
    <xdr:to>
      <xdr:col>46</xdr:col>
      <xdr:colOff>38100</xdr:colOff>
      <xdr:row>79</xdr:row>
      <xdr:rowOff>93250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84377</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163309</xdr:rowOff>
    </xdr:from>
    <xdr:to>
      <xdr:col>41</xdr:col>
      <xdr:colOff>101600</xdr:colOff>
      <xdr:row>79</xdr:row>
      <xdr:rowOff>93459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84586</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04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83813</xdr:rowOff>
    </xdr:from>
    <xdr:to>
      <xdr:col>36</xdr:col>
      <xdr:colOff>165100</xdr:colOff>
      <xdr:row>79</xdr:row>
      <xdr:rowOff>13963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5090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26670</xdr:rowOff>
    </xdr:from>
    <xdr:to>
      <xdr:col>54</xdr:col>
      <xdr:colOff>189865</xdr:colOff>
      <xdr:row>98</xdr:row>
      <xdr:rowOff>170625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800070"/>
          <a:ext cx="1270" cy="117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3002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170625</xdr:rowOff>
    </xdr:from>
    <xdr:to>
      <xdr:col>55</xdr:col>
      <xdr:colOff>88900</xdr:colOff>
      <xdr:row>98</xdr:row>
      <xdr:rowOff>170625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144797</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26670</xdr:rowOff>
    </xdr:from>
    <xdr:to>
      <xdr:col>55</xdr:col>
      <xdr:colOff>88900</xdr:colOff>
      <xdr:row>92</xdr:row>
      <xdr:rowOff>26670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800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18872</xdr:rowOff>
    </xdr:from>
    <xdr:to>
      <xdr:col>55</xdr:col>
      <xdr:colOff>0</xdr:colOff>
      <xdr:row>98</xdr:row>
      <xdr:rowOff>22555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49522"/>
          <a:ext cx="838200" cy="1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30903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90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8026</xdr:rowOff>
    </xdr:from>
    <xdr:to>
      <xdr:col>55</xdr:col>
      <xdr:colOff>50800</xdr:colOff>
      <xdr:row>97</xdr:row>
      <xdr:rowOff>109626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46876</xdr:rowOff>
    </xdr:from>
    <xdr:to>
      <xdr:col>50</xdr:col>
      <xdr:colOff>114300</xdr:colOff>
      <xdr:row>97</xdr:row>
      <xdr:rowOff>18872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477376"/>
          <a:ext cx="889000" cy="117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3505</xdr:rowOff>
    </xdr:from>
    <xdr:to>
      <xdr:col>50</xdr:col>
      <xdr:colOff>165100</xdr:colOff>
      <xdr:row>97</xdr:row>
      <xdr:rowOff>105105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96232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46876</xdr:rowOff>
    </xdr:from>
    <xdr:to>
      <xdr:col>45</xdr:col>
      <xdr:colOff>177800</xdr:colOff>
      <xdr:row>93</xdr:row>
      <xdr:rowOff>133629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477376"/>
          <a:ext cx="889000" cy="60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137770</xdr:rowOff>
    </xdr:from>
    <xdr:to>
      <xdr:col>46</xdr:col>
      <xdr:colOff>38100</xdr:colOff>
      <xdr:row>97</xdr:row>
      <xdr:rowOff>67920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133629</xdr:rowOff>
    </xdr:from>
    <xdr:to>
      <xdr:col>41</xdr:col>
      <xdr:colOff>50800</xdr:colOff>
      <xdr:row>95</xdr:row>
      <xdr:rowOff>30784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078479"/>
          <a:ext cx="889000" cy="2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135586</xdr:rowOff>
    </xdr:from>
    <xdr:to>
      <xdr:col>41</xdr:col>
      <xdr:colOff>101600</xdr:colOff>
      <xdr:row>97</xdr:row>
      <xdr:rowOff>65736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56863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38227</xdr:rowOff>
    </xdr:from>
    <xdr:to>
      <xdr:col>36</xdr:col>
      <xdr:colOff>165100</xdr:colOff>
      <xdr:row>97</xdr:row>
      <xdr:rowOff>139827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143205</xdr:rowOff>
    </xdr:from>
    <xdr:to>
      <xdr:col>55</xdr:col>
      <xdr:colOff>50800</xdr:colOff>
      <xdr:row>98</xdr:row>
      <xdr:rowOff>73355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121632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139522</xdr:rowOff>
    </xdr:from>
    <xdr:to>
      <xdr:col>50</xdr:col>
      <xdr:colOff>165100</xdr:colOff>
      <xdr:row>97</xdr:row>
      <xdr:rowOff>69672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86199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167526</xdr:rowOff>
    </xdr:from>
    <xdr:to>
      <xdr:col>46</xdr:col>
      <xdr:colOff>38100</xdr:colOff>
      <xdr:row>90</xdr:row>
      <xdr:rowOff>97676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4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114203</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20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82829</xdr:rowOff>
    </xdr:from>
    <xdr:to>
      <xdr:col>41</xdr:col>
      <xdr:colOff>101600</xdr:colOff>
      <xdr:row>94</xdr:row>
      <xdr:rowOff>12979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29506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151434</xdr:rowOff>
    </xdr:from>
    <xdr:to>
      <xdr:col>36</xdr:col>
      <xdr:colOff>165100</xdr:colOff>
      <xdr:row>95</xdr:row>
      <xdr:rowOff>81584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98111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4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42202</xdr:rowOff>
    </xdr:from>
    <xdr:to>
      <xdr:col>85</xdr:col>
      <xdr:colOff>127000</xdr:colOff>
      <xdr:row>73</xdr:row>
      <xdr:rowOff>84362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558052"/>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84362</xdr:rowOff>
    </xdr:from>
    <xdr:to>
      <xdr:col>81</xdr:col>
      <xdr:colOff>50800</xdr:colOff>
      <xdr:row>73</xdr:row>
      <xdr:rowOff>137561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600212"/>
          <a:ext cx="8890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137561</xdr:rowOff>
    </xdr:from>
    <xdr:to>
      <xdr:col>76</xdr:col>
      <xdr:colOff>114300</xdr:colOff>
      <xdr:row>74</xdr:row>
      <xdr:rowOff>12909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653411"/>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6459</xdr:rowOff>
    </xdr:from>
    <xdr:to>
      <xdr:col>71</xdr:col>
      <xdr:colOff>177800</xdr:colOff>
      <xdr:row>74</xdr:row>
      <xdr:rowOff>12909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693759"/>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162852</xdr:rowOff>
    </xdr:from>
    <xdr:to>
      <xdr:col>85</xdr:col>
      <xdr:colOff>177800</xdr:colOff>
      <xdr:row>73</xdr:row>
      <xdr:rowOff>93002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14279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33562</xdr:rowOff>
    </xdr:from>
    <xdr:to>
      <xdr:col>81</xdr:col>
      <xdr:colOff>101600</xdr:colOff>
      <xdr:row>73</xdr:row>
      <xdr:rowOff>135162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151689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86761</xdr:rowOff>
    </xdr:from>
    <xdr:to>
      <xdr:col>76</xdr:col>
      <xdr:colOff>165100</xdr:colOff>
      <xdr:row>74</xdr:row>
      <xdr:rowOff>16911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33438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133559</xdr:rowOff>
    </xdr:from>
    <xdr:to>
      <xdr:col>72</xdr:col>
      <xdr:colOff>38100</xdr:colOff>
      <xdr:row>74</xdr:row>
      <xdr:rowOff>63709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80236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127109</xdr:rowOff>
    </xdr:from>
    <xdr:to>
      <xdr:col>67</xdr:col>
      <xdr:colOff>101600</xdr:colOff>
      <xdr:row>74</xdr:row>
      <xdr:rowOff>57259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73786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4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114782</xdr:rowOff>
    </xdr:from>
    <xdr:to>
      <xdr:col>85</xdr:col>
      <xdr:colOff>127000</xdr:colOff>
      <xdr:row>97</xdr:row>
      <xdr:rowOff>127388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45432"/>
          <a:ext cx="8382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114782</xdr:rowOff>
    </xdr:from>
    <xdr:to>
      <xdr:col>81</xdr:col>
      <xdr:colOff>50800</xdr:colOff>
      <xdr:row>98</xdr:row>
      <xdr:rowOff>21834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45432"/>
          <a:ext cx="889000" cy="7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21834</xdr:rowOff>
    </xdr:from>
    <xdr:to>
      <xdr:col>76</xdr:col>
      <xdr:colOff>114300</xdr:colOff>
      <xdr:row>98</xdr:row>
      <xdr:rowOff>41388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23934"/>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41388</xdr:rowOff>
    </xdr:from>
    <xdr:to>
      <xdr:col>71</xdr:col>
      <xdr:colOff>177800</xdr:colOff>
      <xdr:row>98</xdr:row>
      <xdr:rowOff>50295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43488"/>
          <a:ext cx="8890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76588</xdr:rowOff>
    </xdr:from>
    <xdr:to>
      <xdr:col>85</xdr:col>
      <xdr:colOff>177800</xdr:colOff>
      <xdr:row>98</xdr:row>
      <xdr:rowOff>6738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99465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63982</xdr:rowOff>
    </xdr:from>
    <xdr:to>
      <xdr:col>81</xdr:col>
      <xdr:colOff>101600</xdr:colOff>
      <xdr:row>97</xdr:row>
      <xdr:rowOff>165582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10659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142484</xdr:rowOff>
    </xdr:from>
    <xdr:to>
      <xdr:col>76</xdr:col>
      <xdr:colOff>165100</xdr:colOff>
      <xdr:row>98</xdr:row>
      <xdr:rowOff>72634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162038</xdr:rowOff>
    </xdr:from>
    <xdr:to>
      <xdr:col>72</xdr:col>
      <xdr:colOff>38100</xdr:colOff>
      <xdr:row>98</xdr:row>
      <xdr:rowOff>92188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108715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170945</xdr:rowOff>
    </xdr:from>
    <xdr:to>
      <xdr:col>67</xdr:col>
      <xdr:colOff>101600</xdr:colOff>
      <xdr:row>98</xdr:row>
      <xdr:rowOff>101095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92222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115297</xdr:rowOff>
    </xdr:from>
    <xdr:to>
      <xdr:col>116</xdr:col>
      <xdr:colOff>63500</xdr:colOff>
      <xdr:row>76</xdr:row>
      <xdr:rowOff>48507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74047"/>
          <a:ext cx="838200" cy="10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48507</xdr:rowOff>
    </xdr:from>
    <xdr:to>
      <xdr:col>111</xdr:col>
      <xdr:colOff>177800</xdr:colOff>
      <xdr:row>76</xdr:row>
      <xdr:rowOff>49461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78707"/>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47707</xdr:rowOff>
    </xdr:from>
    <xdr:to>
      <xdr:col>107</xdr:col>
      <xdr:colOff>50800</xdr:colOff>
      <xdr:row>76</xdr:row>
      <xdr:rowOff>49461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7790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47707</xdr:rowOff>
    </xdr:from>
    <xdr:to>
      <xdr:col>102</xdr:col>
      <xdr:colOff>114300</xdr:colOff>
      <xdr:row>76</xdr:row>
      <xdr:rowOff>53518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77907"/>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64497</xdr:rowOff>
    </xdr:from>
    <xdr:to>
      <xdr:col>116</xdr:col>
      <xdr:colOff>114300</xdr:colOff>
      <xdr:row>75</xdr:row>
      <xdr:rowOff>166097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87374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169157</xdr:rowOff>
    </xdr:from>
    <xdr:to>
      <xdr:col>112</xdr:col>
      <xdr:colOff>38100</xdr:colOff>
      <xdr:row>76</xdr:row>
      <xdr:rowOff>99307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8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170111</xdr:rowOff>
    </xdr:from>
    <xdr:to>
      <xdr:col>107</xdr:col>
      <xdr:colOff>101600</xdr:colOff>
      <xdr:row>76</xdr:row>
      <xdr:rowOff>100261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116787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168357</xdr:rowOff>
    </xdr:from>
    <xdr:to>
      <xdr:col>102</xdr:col>
      <xdr:colOff>165100</xdr:colOff>
      <xdr:row>76</xdr:row>
      <xdr:rowOff>98507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115034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8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2718</xdr:rowOff>
    </xdr:from>
    <xdr:to>
      <xdr:col>98</xdr:col>
      <xdr:colOff>38100</xdr:colOff>
      <xdr:row>76</xdr:row>
      <xdr:rowOff>104318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120845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歳出決算総額は、住民１人あたり</a:t>
          </a:r>
          <a:r>
            <a:rPr kumimoji="1" lang="en-US" altLang="ja-JP" sz="1100">
              <a:latin typeface="ＭＳ Ｐゴシック" panose="020B0600070205080204" pitchFamily="50" charset="-128"/>
              <a:ea typeface="ＭＳ Ｐゴシック" panose="020B0600070205080204" pitchFamily="50" charset="-128"/>
            </a:rPr>
            <a:t>522,612</a:t>
          </a:r>
          <a:r>
            <a:rPr kumimoji="1" lang="ja-JP" altLang="en-US" sz="1100">
              <a:latin typeface="ＭＳ Ｐゴシック" panose="020B0600070205080204" pitchFamily="50" charset="-128"/>
              <a:ea typeface="ＭＳ Ｐゴシック" panose="020B0600070205080204" pitchFamily="50" charset="-128"/>
            </a:rPr>
            <a:t>円となった。人件費は、一般職員及び再任用職員の給与等の増加により増額となった。当町も類似団体と同様に上昇しているが、地理的要因からみても更なる人員を削減することが難しくなっており、今後も指定管理者制度の導入などを検討していく必要がある。物件費は、新型コロナ対策として行った宿泊支援事業により増となった。１人あたりの金額は増加傾向にあり、類似団体と比較しても依然大幅に差があるため、今後も経常経費等の物件費を削減していく必要がある。維持補修費は、富士ヶ嶺バイオセンターの大型修繕事業の終了に伴い減となった。扶助費は、物価高騰対策費である電力・ガス・食料品等価格高騰緊急支援給付金事業及び、生活困窮世帯緊急生活支援金事業を実施したが新型コロナ感染症対策費の終了により減となった。また、介護給付・訓練等給付費等の扶助費は毎年増加傾向にあるので注視していく必要がある。補助費は、大学生等生活支援給付金事業、配合飼料高騰対策補助金事業、高齢者緊急生活支援金事業及び高齢者灯油等購入費給付金事業により大幅な増額となった。普通建設事業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29,598</a:t>
          </a:r>
          <a:r>
            <a:rPr kumimoji="1" lang="ja-JP" altLang="en-US" sz="1100">
              <a:latin typeface="ＭＳ Ｐゴシック" panose="020B0600070205080204" pitchFamily="50" charset="-128"/>
              <a:ea typeface="ＭＳ Ｐゴシック" panose="020B0600070205080204" pitchFamily="50" charset="-128"/>
            </a:rPr>
            <a:t>円と昨年度より減少となった。勝山小学校増築事業による増額要因はあったものの町道の大規模改良事業の終了により減少となった。今後も合併特例期限が終了した中で、減少傾向になると見込まれる。公債費は、利子においては高利率の償還が終了してきており減額となっている一方、過去において発行した地方債の償還のため元金の償還が増加しており、</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人当たりの額は類似団体の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倍程度の額となっている。今後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年間程度は増加傾向が見込まれ注視する必要がある。積立金は、公共施設建設基金への積立を行ったが、財政調整基金への積立を行わなかったので、</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金額も減少した。繰出金は、下水道事業繰出金が大幅に増加したことや、国民健康保険特別会計や介護保険特別会計への繰出金が増加傾向となっていることが主な要因である。今後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26,765
26,154
158.40
15,616,528
13,987,714
1,439,628
8,439,909
17,508,319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50546</xdr:rowOff>
    </xdr:from>
    <xdr:to>
      <xdr:col>24</xdr:col>
      <xdr:colOff>63500</xdr:colOff>
      <xdr:row>36</xdr:row>
      <xdr:rowOff>57404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27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170561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960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91694</xdr:rowOff>
    </xdr:from>
    <xdr:to>
      <xdr:col>15</xdr:col>
      <xdr:colOff>50800</xdr:colOff>
      <xdr:row>36</xdr:row>
      <xdr:rowOff>170561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3894"/>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91694</xdr:rowOff>
    </xdr:from>
    <xdr:to>
      <xdr:col>10</xdr:col>
      <xdr:colOff>114300</xdr:colOff>
      <xdr:row>36</xdr:row>
      <xdr:rowOff>111887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389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171196</xdr:rowOff>
    </xdr:from>
    <xdr:to>
      <xdr:col>24</xdr:col>
      <xdr:colOff>114300</xdr:colOff>
      <xdr:row>36</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149623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6604</xdr:rowOff>
    </xdr:from>
    <xdr:to>
      <xdr:col>20</xdr:col>
      <xdr:colOff>38100</xdr:colOff>
      <xdr:row>36</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99331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119761</xdr:rowOff>
    </xdr:from>
    <xdr:to>
      <xdr:col>15</xdr:col>
      <xdr:colOff>101600</xdr:colOff>
      <xdr:row>37</xdr:row>
      <xdr:rowOff>49911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41038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40894</xdr:rowOff>
    </xdr:from>
    <xdr:to>
      <xdr:col>10</xdr:col>
      <xdr:colOff>165100</xdr:colOff>
      <xdr:row>36</xdr:row>
      <xdr:rowOff>142494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133621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61087</xdr:rowOff>
    </xdr:from>
    <xdr:to>
      <xdr:col>6</xdr:col>
      <xdr:colOff>38100</xdr:colOff>
      <xdr:row>36</xdr:row>
      <xdr:rowOff>162687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153814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3058</xdr:rowOff>
    </xdr:from>
    <xdr:to>
      <xdr:col>24</xdr:col>
      <xdr:colOff>63500</xdr:colOff>
      <xdr:row>57</xdr:row>
      <xdr:rowOff>13319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5708"/>
          <a:ext cx="8382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34666</xdr:rowOff>
    </xdr:from>
    <xdr:to>
      <xdr:col>19</xdr:col>
      <xdr:colOff>177800</xdr:colOff>
      <xdr:row>57</xdr:row>
      <xdr:rowOff>13319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4416"/>
          <a:ext cx="889000" cy="3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34666</xdr:rowOff>
    </xdr:from>
    <xdr:to>
      <xdr:col>15</xdr:col>
      <xdr:colOff>50800</xdr:colOff>
      <xdr:row>57</xdr:row>
      <xdr:rowOff>120688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4416"/>
          <a:ext cx="889000" cy="42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120688</xdr:rowOff>
    </xdr:from>
    <xdr:to>
      <xdr:col>10</xdr:col>
      <xdr:colOff>114300</xdr:colOff>
      <xdr:row>57</xdr:row>
      <xdr:rowOff>140580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3338"/>
          <a:ext cx="889000" cy="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123708</xdr:rowOff>
    </xdr:from>
    <xdr:to>
      <xdr:col>24</xdr:col>
      <xdr:colOff>114300</xdr:colOff>
      <xdr:row>57</xdr:row>
      <xdr:rowOff>53858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146585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133969</xdr:rowOff>
    </xdr:from>
    <xdr:to>
      <xdr:col>20</xdr:col>
      <xdr:colOff>38100</xdr:colOff>
      <xdr:row>57</xdr:row>
      <xdr:rowOff>64119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80646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1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155316</xdr:rowOff>
    </xdr:from>
    <xdr:to>
      <xdr:col>15</xdr:col>
      <xdr:colOff>101600</xdr:colOff>
      <xdr:row>55</xdr:row>
      <xdr:rowOff>85466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101993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8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69888</xdr:rowOff>
    </xdr:from>
    <xdr:to>
      <xdr:col>10</xdr:col>
      <xdr:colOff>165100</xdr:colOff>
      <xdr:row>58</xdr:row>
      <xdr:rowOff>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89780</xdr:rowOff>
    </xdr:from>
    <xdr:to>
      <xdr:col>6</xdr:col>
      <xdr:colOff>38100</xdr:colOff>
      <xdr:row>58</xdr:row>
      <xdr:rowOff>19930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65596</xdr:rowOff>
    </xdr:from>
    <xdr:to>
      <xdr:col>24</xdr:col>
      <xdr:colOff>63500</xdr:colOff>
      <xdr:row>77</xdr:row>
      <xdr:rowOff>122402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7246"/>
          <a:ext cx="8382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65596</xdr:rowOff>
    </xdr:from>
    <xdr:to>
      <xdr:col>19</xdr:col>
      <xdr:colOff>177800</xdr:colOff>
      <xdr:row>78</xdr:row>
      <xdr:rowOff>90726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7246"/>
          <a:ext cx="889000" cy="19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63691</xdr:rowOff>
    </xdr:from>
    <xdr:to>
      <xdr:col>15</xdr:col>
      <xdr:colOff>50800</xdr:colOff>
      <xdr:row>78</xdr:row>
      <xdr:rowOff>90726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36791"/>
          <a:ext cx="889000" cy="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63691</xdr:rowOff>
    </xdr:from>
    <xdr:to>
      <xdr:col>10</xdr:col>
      <xdr:colOff>114300</xdr:colOff>
      <xdr:row>78</xdr:row>
      <xdr:rowOff>146154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6791"/>
          <a:ext cx="889000" cy="8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71602</xdr:rowOff>
    </xdr:from>
    <xdr:to>
      <xdr:col>24</xdr:col>
      <xdr:colOff>114300</xdr:colOff>
      <xdr:row>78</xdr:row>
      <xdr:rowOff>1752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50029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14796</xdr:rowOff>
    </xdr:from>
    <xdr:to>
      <xdr:col>20</xdr:col>
      <xdr:colOff>38100</xdr:colOff>
      <xdr:row>77</xdr:row>
      <xdr:rowOff>116396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107523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39926</xdr:rowOff>
    </xdr:from>
    <xdr:to>
      <xdr:col>15</xdr:col>
      <xdr:colOff>101600</xdr:colOff>
      <xdr:row>78</xdr:row>
      <xdr:rowOff>141526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132653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12891</xdr:rowOff>
    </xdr:from>
    <xdr:to>
      <xdr:col>10</xdr:col>
      <xdr:colOff>165100</xdr:colOff>
      <xdr:row>78</xdr:row>
      <xdr:rowOff>114491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105618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95354</xdr:rowOff>
    </xdr:from>
    <xdr:to>
      <xdr:col>6</xdr:col>
      <xdr:colOff>38100</xdr:colOff>
      <xdr:row>79</xdr:row>
      <xdr:rowOff>25504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16631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6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66498</xdr:rowOff>
    </xdr:from>
    <xdr:to>
      <xdr:col>24</xdr:col>
      <xdr:colOff>63500</xdr:colOff>
      <xdr:row>96</xdr:row>
      <xdr:rowOff>87612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54248"/>
          <a:ext cx="838200" cy="19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87612</xdr:rowOff>
    </xdr:from>
    <xdr:to>
      <xdr:col>19</xdr:col>
      <xdr:colOff>177800</xdr:colOff>
      <xdr:row>97</xdr:row>
      <xdr:rowOff>61666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46812"/>
          <a:ext cx="889000" cy="1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48129</xdr:rowOff>
    </xdr:from>
    <xdr:to>
      <xdr:col>15</xdr:col>
      <xdr:colOff>50800</xdr:colOff>
      <xdr:row>97</xdr:row>
      <xdr:rowOff>61666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78779"/>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48129</xdr:rowOff>
    </xdr:from>
    <xdr:to>
      <xdr:col>10</xdr:col>
      <xdr:colOff>114300</xdr:colOff>
      <xdr:row>97</xdr:row>
      <xdr:rowOff>50416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7877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15698</xdr:rowOff>
    </xdr:from>
    <xdr:to>
      <xdr:col>24</xdr:col>
      <xdr:colOff>114300</xdr:colOff>
      <xdr:row>95</xdr:row>
      <xdr:rowOff>117298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38575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36812</xdr:rowOff>
    </xdr:from>
    <xdr:to>
      <xdr:col>20</xdr:col>
      <xdr:colOff>38100</xdr:colOff>
      <xdr:row>96</xdr:row>
      <xdr:rowOff>138412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154939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10866</xdr:rowOff>
    </xdr:from>
    <xdr:to>
      <xdr:col>15</xdr:col>
      <xdr:colOff>101600</xdr:colOff>
      <xdr:row>97</xdr:row>
      <xdr:rowOff>112466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128993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168779</xdr:rowOff>
    </xdr:from>
    <xdr:to>
      <xdr:col>10</xdr:col>
      <xdr:colOff>165100</xdr:colOff>
      <xdr:row>97</xdr:row>
      <xdr:rowOff>98929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171066</xdr:rowOff>
    </xdr:from>
    <xdr:to>
      <xdr:col>6</xdr:col>
      <xdr:colOff>38100</xdr:colOff>
      <xdr:row>97</xdr:row>
      <xdr:rowOff>101216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117743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135406</xdr:rowOff>
    </xdr:from>
    <xdr:to>
      <xdr:col>55</xdr:col>
      <xdr:colOff>0</xdr:colOff>
      <xdr:row>58</xdr:row>
      <xdr:rowOff>143227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79506"/>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135406</xdr:rowOff>
    </xdr:from>
    <xdr:to>
      <xdr:col>50</xdr:col>
      <xdr:colOff>114300</xdr:colOff>
      <xdr:row>59</xdr:row>
      <xdr:rowOff>712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79506"/>
          <a:ext cx="8890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63152</xdr:rowOff>
    </xdr:from>
    <xdr:to>
      <xdr:col>45</xdr:col>
      <xdr:colOff>177800</xdr:colOff>
      <xdr:row>59</xdr:row>
      <xdr:rowOff>712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07252"/>
          <a:ext cx="8890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63152</xdr:rowOff>
    </xdr:from>
    <xdr:to>
      <xdr:col>41</xdr:col>
      <xdr:colOff>50800</xdr:colOff>
      <xdr:row>59</xdr:row>
      <xdr:rowOff>7961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07252"/>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92427</xdr:rowOff>
    </xdr:from>
    <xdr:to>
      <xdr:col>55</xdr:col>
      <xdr:colOff>50800</xdr:colOff>
      <xdr:row>59</xdr:row>
      <xdr:rowOff>22577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84606</xdr:rowOff>
    </xdr:from>
    <xdr:to>
      <xdr:col>50</xdr:col>
      <xdr:colOff>165100</xdr:colOff>
      <xdr:row>59</xdr:row>
      <xdr:rowOff>14756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5883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121362</xdr:rowOff>
    </xdr:from>
    <xdr:to>
      <xdr:col>46</xdr:col>
      <xdr:colOff>38100</xdr:colOff>
      <xdr:row>59</xdr:row>
      <xdr:rowOff>51512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42639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12352</xdr:rowOff>
    </xdr:from>
    <xdr:to>
      <xdr:col>41</xdr:col>
      <xdr:colOff>101600</xdr:colOff>
      <xdr:row>58</xdr:row>
      <xdr:rowOff>113952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130479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128611</xdr:rowOff>
    </xdr:from>
    <xdr:to>
      <xdr:col>36</xdr:col>
      <xdr:colOff>165100</xdr:colOff>
      <xdr:row>59</xdr:row>
      <xdr:rowOff>58761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49888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20180</xdr:rowOff>
    </xdr:from>
    <xdr:to>
      <xdr:col>55</xdr:col>
      <xdr:colOff>0</xdr:colOff>
      <xdr:row>75</xdr:row>
      <xdr:rowOff>5055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707480"/>
          <a:ext cx="838200" cy="15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141719</xdr:rowOff>
    </xdr:from>
    <xdr:to>
      <xdr:col>50</xdr:col>
      <xdr:colOff>114300</xdr:colOff>
      <xdr:row>75</xdr:row>
      <xdr:rowOff>5055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486119"/>
          <a:ext cx="889000" cy="3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141719</xdr:rowOff>
    </xdr:from>
    <xdr:to>
      <xdr:col>45</xdr:col>
      <xdr:colOff>177800</xdr:colOff>
      <xdr:row>76</xdr:row>
      <xdr:rowOff>5855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486119"/>
          <a:ext cx="889000" cy="5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157987</xdr:rowOff>
    </xdr:from>
    <xdr:to>
      <xdr:col>41</xdr:col>
      <xdr:colOff>50800</xdr:colOff>
      <xdr:row>76</xdr:row>
      <xdr:rowOff>5855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016737"/>
          <a:ext cx="889000" cy="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140830</xdr:rowOff>
    </xdr:from>
    <xdr:to>
      <xdr:col>55</xdr:col>
      <xdr:colOff>50800</xdr:colOff>
      <xdr:row>74</xdr:row>
      <xdr:rowOff>70980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6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163707</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5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125705</xdr:rowOff>
    </xdr:from>
    <xdr:to>
      <xdr:col>50</xdr:col>
      <xdr:colOff>165100</xdr:colOff>
      <xdr:row>75</xdr:row>
      <xdr:rowOff>55855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72382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5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90919</xdr:rowOff>
    </xdr:from>
    <xdr:to>
      <xdr:col>46</xdr:col>
      <xdr:colOff>38100</xdr:colOff>
      <xdr:row>73</xdr:row>
      <xdr:rowOff>21069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4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37596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21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126505</xdr:rowOff>
    </xdr:from>
    <xdr:to>
      <xdr:col>41</xdr:col>
      <xdr:colOff>101600</xdr:colOff>
      <xdr:row>76</xdr:row>
      <xdr:rowOff>56654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9852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73182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7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107188</xdr:rowOff>
    </xdr:from>
    <xdr:to>
      <xdr:col>36</xdr:col>
      <xdr:colOff>165100</xdr:colOff>
      <xdr:row>76</xdr:row>
      <xdr:rowOff>37337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2965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53865</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7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69106</xdr:rowOff>
    </xdr:from>
    <xdr:to>
      <xdr:col>55</xdr:col>
      <xdr:colOff>0</xdr:colOff>
      <xdr:row>97</xdr:row>
      <xdr:rowOff>69803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99756"/>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63773</xdr:rowOff>
    </xdr:from>
    <xdr:to>
      <xdr:col>50</xdr:col>
      <xdr:colOff>114300</xdr:colOff>
      <xdr:row>97</xdr:row>
      <xdr:rowOff>69106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351523"/>
          <a:ext cx="889000" cy="3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63773</xdr:rowOff>
    </xdr:from>
    <xdr:to>
      <xdr:col>45</xdr:col>
      <xdr:colOff>177800</xdr:colOff>
      <xdr:row>97</xdr:row>
      <xdr:rowOff>58874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51523"/>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37134</xdr:rowOff>
    </xdr:from>
    <xdr:to>
      <xdr:col>41</xdr:col>
      <xdr:colOff>50800</xdr:colOff>
      <xdr:row>97</xdr:row>
      <xdr:rowOff>58874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67784"/>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19003</xdr:rowOff>
    </xdr:from>
    <xdr:to>
      <xdr:col>55</xdr:col>
      <xdr:colOff>50800</xdr:colOff>
      <xdr:row>97</xdr:row>
      <xdr:rowOff>120603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4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168880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18306</xdr:rowOff>
    </xdr:from>
    <xdr:to>
      <xdr:col>50</xdr:col>
      <xdr:colOff>165100</xdr:colOff>
      <xdr:row>97</xdr:row>
      <xdr:rowOff>119906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111033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12973</xdr:rowOff>
    </xdr:from>
    <xdr:to>
      <xdr:col>46</xdr:col>
      <xdr:colOff>38100</xdr:colOff>
      <xdr:row>95</xdr:row>
      <xdr:rowOff>114573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131100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8074</xdr:rowOff>
    </xdr:from>
    <xdr:to>
      <xdr:col>41</xdr:col>
      <xdr:colOff>101600</xdr:colOff>
      <xdr:row>97</xdr:row>
      <xdr:rowOff>109674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100801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137566</xdr:rowOff>
    </xdr:from>
    <xdr:to>
      <xdr:col>85</xdr:col>
      <xdr:colOff>127000</xdr:colOff>
      <xdr:row>36</xdr:row>
      <xdr:rowOff>168389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09766"/>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117754</xdr:rowOff>
    </xdr:from>
    <xdr:to>
      <xdr:col>81</xdr:col>
      <xdr:colOff>50800</xdr:colOff>
      <xdr:row>36</xdr:row>
      <xdr:rowOff>168389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89954"/>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8026</xdr:rowOff>
    </xdr:from>
    <xdr:to>
      <xdr:col>76</xdr:col>
      <xdr:colOff>114300</xdr:colOff>
      <xdr:row>36</xdr:row>
      <xdr:rowOff>117754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837326"/>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153950</xdr:rowOff>
    </xdr:from>
    <xdr:to>
      <xdr:col>71</xdr:col>
      <xdr:colOff>177800</xdr:colOff>
      <xdr:row>34</xdr:row>
      <xdr:rowOff>8026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811800"/>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86766</xdr:rowOff>
    </xdr:from>
    <xdr:to>
      <xdr:col>85</xdr:col>
      <xdr:colOff>177800</xdr:colOff>
      <xdr:row>37</xdr:row>
      <xdr:rowOff>16916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109643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117589</xdr:rowOff>
    </xdr:from>
    <xdr:to>
      <xdr:col>81</xdr:col>
      <xdr:colOff>101600</xdr:colOff>
      <xdr:row>37</xdr:row>
      <xdr:rowOff>47739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64266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0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66954</xdr:rowOff>
    </xdr:from>
    <xdr:to>
      <xdr:col>76</xdr:col>
      <xdr:colOff>165100</xdr:colOff>
      <xdr:row>36</xdr:row>
      <xdr:rowOff>168554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13631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0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128676</xdr:rowOff>
    </xdr:from>
    <xdr:to>
      <xdr:col>72</xdr:col>
      <xdr:colOff>38100</xdr:colOff>
      <xdr:row>34</xdr:row>
      <xdr:rowOff>58826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75353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5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103150</xdr:rowOff>
    </xdr:from>
    <xdr:to>
      <xdr:col>67</xdr:col>
      <xdr:colOff>101600</xdr:colOff>
      <xdr:row>34</xdr:row>
      <xdr:rowOff>33300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49827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5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88554</xdr:rowOff>
    </xdr:from>
    <xdr:to>
      <xdr:col>85</xdr:col>
      <xdr:colOff>126364</xdr:colOff>
      <xdr:row>59</xdr:row>
      <xdr:rowOff>37333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832504"/>
          <a:ext cx="1269" cy="132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41160</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37333</xdr:rowOff>
    </xdr:from>
    <xdr:to>
      <xdr:col>86</xdr:col>
      <xdr:colOff>25400</xdr:colOff>
      <xdr:row>59</xdr:row>
      <xdr:rowOff>37333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5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35231</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60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88554</xdr:rowOff>
    </xdr:from>
    <xdr:to>
      <xdr:col>86</xdr:col>
      <xdr:colOff>25400</xdr:colOff>
      <xdr:row>51</xdr:row>
      <xdr:rowOff>88554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83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6152</xdr:rowOff>
    </xdr:from>
    <xdr:to>
      <xdr:col>85</xdr:col>
      <xdr:colOff>127000</xdr:colOff>
      <xdr:row>55</xdr:row>
      <xdr:rowOff>89545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35902"/>
          <a:ext cx="8382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99971</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70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121544</xdr:rowOff>
    </xdr:from>
    <xdr:to>
      <xdr:col>85</xdr:col>
      <xdr:colOff>177800</xdr:colOff>
      <xdr:row>57</xdr:row>
      <xdr:rowOff>51694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7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12873</xdr:rowOff>
    </xdr:from>
    <xdr:to>
      <xdr:col>81</xdr:col>
      <xdr:colOff>50800</xdr:colOff>
      <xdr:row>55</xdr:row>
      <xdr:rowOff>6152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8585373"/>
          <a:ext cx="889000" cy="85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132425</xdr:rowOff>
    </xdr:from>
    <xdr:to>
      <xdr:col>81</xdr:col>
      <xdr:colOff>101600</xdr:colOff>
      <xdr:row>57</xdr:row>
      <xdr:rowOff>62575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3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53702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12873</xdr:rowOff>
    </xdr:from>
    <xdr:to>
      <xdr:col>76</xdr:col>
      <xdr:colOff>114300</xdr:colOff>
      <xdr:row>54</xdr:row>
      <xdr:rowOff>128712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8585373"/>
          <a:ext cx="889000" cy="8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25440</xdr:rowOff>
    </xdr:from>
    <xdr:to>
      <xdr:col>76</xdr:col>
      <xdr:colOff>165100</xdr:colOff>
      <xdr:row>56</xdr:row>
      <xdr:rowOff>127040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118167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128712</xdr:rowOff>
    </xdr:from>
    <xdr:to>
      <xdr:col>71</xdr:col>
      <xdr:colOff>177800</xdr:colOff>
      <xdr:row>55</xdr:row>
      <xdr:rowOff>61595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387012"/>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118846</xdr:rowOff>
    </xdr:from>
    <xdr:to>
      <xdr:col>72</xdr:col>
      <xdr:colOff>38100</xdr:colOff>
      <xdr:row>57</xdr:row>
      <xdr:rowOff>48996</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40123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17013</xdr:rowOff>
    </xdr:from>
    <xdr:to>
      <xdr:col>67</xdr:col>
      <xdr:colOff>101600</xdr:colOff>
      <xdr:row>57</xdr:row>
      <xdr:rowOff>118613</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109740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38745</xdr:rowOff>
    </xdr:from>
    <xdr:to>
      <xdr:col>85</xdr:col>
      <xdr:colOff>177800</xdr:colOff>
      <xdr:row>55</xdr:row>
      <xdr:rowOff>140345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61622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126802</xdr:rowOff>
    </xdr:from>
    <xdr:to>
      <xdr:col>81</xdr:col>
      <xdr:colOff>101600</xdr:colOff>
      <xdr:row>55</xdr:row>
      <xdr:rowOff>56952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73479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133523</xdr:rowOff>
    </xdr:from>
    <xdr:to>
      <xdr:col>76</xdr:col>
      <xdr:colOff>165100</xdr:colOff>
      <xdr:row>50</xdr:row>
      <xdr:rowOff>63673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85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80200</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30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77912</xdr:rowOff>
    </xdr:from>
    <xdr:to>
      <xdr:col>72</xdr:col>
      <xdr:colOff>38100</xdr:colOff>
      <xdr:row>55</xdr:row>
      <xdr:rowOff>8062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3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24589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1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10795</xdr:rowOff>
    </xdr:from>
    <xdr:to>
      <xdr:col>67</xdr:col>
      <xdr:colOff>101600</xdr:colOff>
      <xdr:row>55</xdr:row>
      <xdr:rowOff>112395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4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128922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2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42202</xdr:rowOff>
    </xdr:from>
    <xdr:to>
      <xdr:col>85</xdr:col>
      <xdr:colOff>127000</xdr:colOff>
      <xdr:row>93</xdr:row>
      <xdr:rowOff>84362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5987052"/>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84362</xdr:rowOff>
    </xdr:from>
    <xdr:to>
      <xdr:col>81</xdr:col>
      <xdr:colOff>50800</xdr:colOff>
      <xdr:row>93</xdr:row>
      <xdr:rowOff>137561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029212"/>
          <a:ext cx="8890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137561</xdr:rowOff>
    </xdr:from>
    <xdr:to>
      <xdr:col>76</xdr:col>
      <xdr:colOff>114300</xdr:colOff>
      <xdr:row>94</xdr:row>
      <xdr:rowOff>12909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082411"/>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6459</xdr:rowOff>
    </xdr:from>
    <xdr:to>
      <xdr:col>71</xdr:col>
      <xdr:colOff>177800</xdr:colOff>
      <xdr:row>94</xdr:row>
      <xdr:rowOff>12909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122759"/>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162852</xdr:rowOff>
    </xdr:from>
    <xdr:to>
      <xdr:col>85</xdr:col>
      <xdr:colOff>177800</xdr:colOff>
      <xdr:row>93</xdr:row>
      <xdr:rowOff>93002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9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14279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7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33562</xdr:rowOff>
    </xdr:from>
    <xdr:to>
      <xdr:col>81</xdr:col>
      <xdr:colOff>101600</xdr:colOff>
      <xdr:row>93</xdr:row>
      <xdr:rowOff>135162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9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151689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57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86761</xdr:rowOff>
    </xdr:from>
    <xdr:to>
      <xdr:col>76</xdr:col>
      <xdr:colOff>165100</xdr:colOff>
      <xdr:row>94</xdr:row>
      <xdr:rowOff>16911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0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33438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8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133559</xdr:rowOff>
    </xdr:from>
    <xdr:to>
      <xdr:col>72</xdr:col>
      <xdr:colOff>38100</xdr:colOff>
      <xdr:row>94</xdr:row>
      <xdr:rowOff>63709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80236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8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127109</xdr:rowOff>
    </xdr:from>
    <xdr:to>
      <xdr:col>67</xdr:col>
      <xdr:colOff>101600</xdr:colOff>
      <xdr:row>94</xdr:row>
      <xdr:rowOff>57259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0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73786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8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162070</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677170"/>
          <a:ext cx="889000" cy="10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136560</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111270</xdr:rowOff>
    </xdr:from>
    <xdr:to>
      <xdr:col>98</xdr:col>
      <xdr:colOff>38100</xdr:colOff>
      <xdr:row>39</xdr:row>
      <xdr:rowOff>41420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6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57947</xdr:rowOff>
    </xdr:from>
    <xdr:ext cx="378565"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467017" y="640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人事異動に伴う人件費の増により、前年度より増加している。総務費は、大学生等生活支援給付金事業やステラシアター舞台照明設備改修事業等が増額の要因となっている。民生費は、物価高騰対策費である電力・ガス・食料品等価格高騰緊急支援給付金事業等により増額の要因はあったものの、新型コロナウイルス感染症対策費の終了に伴い減少となっている。衛生費は、温泉給湯掘削用地購入事業や新型コロナウイルスワクチン接種事業の国庫返還金により大幅な増額となっている。農林水産業費は、物価高騰対策である配合飼料高騰対策補助金事業や農道幹線改良事業があったものの、富士ヶ嶺地区のバイオセンターの大規模修繕が終了したことにより減少となっている。商工費は、新型コロナウイルス感染症対策費である宿泊支援事業により大幅な増額となっている。土木費は、下水道事業特別会計繰出金の大幅な増となったが、町道の大規模改良事業の終了により前年とほぼ同額となっている。消防費は、富士五胡広域行政事務組合への消防費負担金の増が増額の主な要因となっている。教育費は、勝山小学校増築事業が主な増額要因となったが、昨年度、船津小学校改築事業が終了したことにより減額となっている。公債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年度までに行った合併特例事業等により元金が毎年増加しており、今後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年間程度は増加となる見込みである。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適切な財源の確保と歳出の精査により、取崩しを最小限に抑えられたことからほぼ同額を維持している。実質収支額は、コロナ禍からの行動制限が緩和されたことで景気が上向き地方税が増加したが、それを上回る物価高騰対策事業により補助費が大幅に増加したことで微減している。実質単年度収支は、物価高騰対策事業等により財政調整基金を積立てることが出来なかったため大幅な減となっている。今後も合併特例事業等に伴う公債費の増加が見込まれるため、減債基金を積立てる等、将来における負担軽減を図り、適切な財政運営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標準財政規模に対する実質収支額の割合である実質収支比率は、一般会計おいて</a:t>
          </a:r>
          <a:r>
            <a:rPr kumimoji="1" lang="en-US" altLang="ja-JP" sz="1400">
              <a:latin typeface="ＭＳ ゴシック" pitchFamily="49" charset="-128"/>
              <a:ea typeface="ＭＳ ゴシック" pitchFamily="49" charset="-128"/>
            </a:rPr>
            <a:t>16.30</a:t>
          </a:r>
          <a:r>
            <a:rPr kumimoji="1" lang="ja-JP" altLang="en-US" sz="1400">
              <a:latin typeface="ＭＳ ゴシック" pitchFamily="49" charset="-128"/>
              <a:ea typeface="ＭＳ ゴシック" pitchFamily="49" charset="-128"/>
            </a:rPr>
            <a:t>％となっており、前年度より</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％微減となった。歳入の地方税は増額となったものの、昨年度を上回る物価高騰対策事業等で歳出全体が増加したことより昨年度水準の</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％台となった。また、下水道事業特別会計においては、宿泊施設等からの使用料収入がコロナ禍前の水準に回復したことや、歳出の流域維持管理負担金が減少したことにより比率としては増加となった。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15616528</v>
      </c>
      <c r="BO4" s="371"/>
      <c r="BP4" s="371"/>
      <c r="BQ4" s="371"/>
      <c r="BR4" s="371"/>
      <c r="BS4" s="371"/>
      <c r="BT4" s="371"/>
      <c r="BU4" s="372"/>
      <c r="BV4" s="370">
        <v>15261785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17.100000000000001</v>
      </c>
      <c r="CU4" s="377"/>
      <c r="CV4" s="377"/>
      <c r="CW4" s="377"/>
      <c r="CX4" s="377"/>
      <c r="CY4" s="377"/>
      <c r="CZ4" s="377"/>
      <c r="DA4" s="378"/>
      <c r="DB4" s="376">
        <v>17.7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13987714</v>
      </c>
      <c r="BO5" s="408"/>
      <c r="BP5" s="408"/>
      <c r="BQ5" s="408"/>
      <c r="BR5" s="408"/>
      <c r="BS5" s="408"/>
      <c r="BT5" s="408"/>
      <c r="BU5" s="409"/>
      <c r="BV5" s="407">
        <v>13734218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75.400000000000006</v>
      </c>
      <c r="CU5" s="405"/>
      <c r="CV5" s="405"/>
      <c r="CW5" s="405"/>
      <c r="CX5" s="405"/>
      <c r="CY5" s="405"/>
      <c r="CZ5" s="405"/>
      <c r="DA5" s="406"/>
      <c r="DB5" s="404">
        <v>74.5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1628814</v>
      </c>
      <c r="BO6" s="408"/>
      <c r="BP6" s="408"/>
      <c r="BQ6" s="408"/>
      <c r="BR6" s="408"/>
      <c r="BS6" s="408"/>
      <c r="BT6" s="408"/>
      <c r="BU6" s="409"/>
      <c r="BV6" s="407">
        <v>1527567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76.900000000000006</v>
      </c>
      <c r="CU6" s="445"/>
      <c r="CV6" s="445"/>
      <c r="CW6" s="445"/>
      <c r="CX6" s="445"/>
      <c r="CY6" s="445"/>
      <c r="CZ6" s="445"/>
      <c r="DA6" s="446"/>
      <c r="DB6" s="444">
        <v>78.400000000000006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189186</v>
      </c>
      <c r="BO7" s="408"/>
      <c r="BP7" s="408"/>
      <c r="BQ7" s="408"/>
      <c r="BR7" s="408"/>
      <c r="BS7" s="408"/>
      <c r="BT7" s="408"/>
      <c r="BU7" s="409"/>
      <c r="BV7" s="407">
        <v>4703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8439909</v>
      </c>
      <c r="CU7" s="408"/>
      <c r="CV7" s="408"/>
      <c r="CW7" s="408"/>
      <c r="CX7" s="408"/>
      <c r="CY7" s="408"/>
      <c r="CZ7" s="408"/>
      <c r="DA7" s="409"/>
      <c r="DB7" s="407">
        <v>8600607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1439628</v>
      </c>
      <c r="BO8" s="408"/>
      <c r="BP8" s="408"/>
      <c r="BQ8" s="408"/>
      <c r="BR8" s="408"/>
      <c r="BS8" s="408"/>
      <c r="BT8" s="408"/>
      <c r="BU8" s="409"/>
      <c r="BV8" s="407">
        <v>1522864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v>
      </c>
      <c r="CU8" s="448"/>
      <c r="CV8" s="448"/>
      <c r="CW8" s="448"/>
      <c r="CX8" s="448"/>
      <c r="CY8" s="448"/>
      <c r="CZ8" s="448"/>
      <c r="DA8" s="449"/>
      <c r="DB8" s="447">
        <v>0.63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26082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-83236</v>
      </c>
      <c r="BO9" s="408"/>
      <c r="BP9" s="408"/>
      <c r="BQ9" s="408"/>
      <c r="BR9" s="408"/>
      <c r="BS9" s="408"/>
      <c r="BT9" s="408"/>
      <c r="BU9" s="409"/>
      <c r="BV9" s="407">
        <v>678350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15.4</v>
      </c>
      <c r="CU9" s="405"/>
      <c r="CV9" s="405"/>
      <c r="CW9" s="405"/>
      <c r="CX9" s="405"/>
      <c r="CY9" s="405"/>
      <c r="CZ9" s="405"/>
      <c r="DA9" s="406"/>
      <c r="DB9" s="404">
        <v>16.2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25329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240258</v>
      </c>
      <c r="BO10" s="408"/>
      <c r="BP10" s="408"/>
      <c r="BQ10" s="408"/>
      <c r="BR10" s="408"/>
      <c r="BS10" s="408"/>
      <c r="BT10" s="408"/>
      <c r="BU10" s="409"/>
      <c r="BV10" s="407">
        <v>510467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26765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260000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26154</v>
      </c>
      <c r="S13" s="492"/>
      <c r="T13" s="492"/>
      <c r="U13" s="492"/>
      <c r="V13" s="493"/>
      <c r="W13" s="423" t="s">
        <v>141</v>
      </c>
      <c r="X13" s="424"/>
      <c r="Y13" s="424"/>
      <c r="Z13" s="424"/>
      <c r="AA13" s="424"/>
      <c r="AB13" s="414"/>
      <c r="AC13" s="458">
        <v>326</v>
      </c>
      <c r="AD13" s="459"/>
      <c r="AE13" s="459"/>
      <c r="AF13" s="459"/>
      <c r="AG13" s="501"/>
      <c r="AH13" s="458">
        <v>307</v>
      </c>
      <c r="AI13" s="459"/>
      <c r="AJ13" s="459"/>
      <c r="AK13" s="459"/>
      <c r="AL13" s="460"/>
      <c r="AM13" s="436" t="s">
        <v>142</v>
      </c>
      <c r="AN13" s="437"/>
      <c r="AO13" s="437"/>
      <c r="AP13" s="437"/>
      <c r="AQ13" s="437"/>
      <c r="AR13" s="437"/>
      <c r="AS13" s="437"/>
      <c r="AT13" s="438"/>
      <c r="AU13" s="439" t="s">
        <v>127</v>
      </c>
      <c r="AV13" s="440"/>
      <c r="AW13" s="440"/>
      <c r="AX13" s="440"/>
      <c r="AY13" s="441" t="s">
        <v>143</v>
      </c>
      <c r="AZ13" s="442"/>
      <c r="BA13" s="442"/>
      <c r="BB13" s="442"/>
      <c r="BC13" s="442"/>
      <c r="BD13" s="442"/>
      <c r="BE13" s="442"/>
      <c r="BF13" s="442"/>
      <c r="BG13" s="442"/>
      <c r="BH13" s="442"/>
      <c r="BI13" s="442"/>
      <c r="BJ13" s="442"/>
      <c r="BK13" s="442"/>
      <c r="BL13" s="442"/>
      <c r="BM13" s="443"/>
      <c r="BN13" s="407">
        <v>-102978</v>
      </c>
      <c r="BO13" s="408"/>
      <c r="BP13" s="408"/>
      <c r="BQ13" s="408"/>
      <c r="BR13" s="408"/>
      <c r="BS13" s="408"/>
      <c r="BT13" s="408"/>
      <c r="BU13" s="409"/>
      <c r="BV13" s="407">
        <v>1188817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10.7</v>
      </c>
      <c r="CU13" s="405"/>
      <c r="CV13" s="405"/>
      <c r="CW13" s="405"/>
      <c r="CX13" s="405"/>
      <c r="CY13" s="405"/>
      <c r="CZ13" s="405"/>
      <c r="DA13" s="406"/>
      <c r="DB13" s="404">
        <v>9.8000000000000007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26716</v>
      </c>
      <c r="S14" s="492"/>
      <c r="T14" s="492"/>
      <c r="U14" s="492"/>
      <c r="V14" s="493"/>
      <c r="W14" s="397"/>
      <c r="X14" s="398"/>
      <c r="Y14" s="398"/>
      <c r="Z14" s="398"/>
      <c r="AA14" s="398"/>
      <c r="AB14" s="387"/>
      <c r="AC14" s="494">
        <v>2.2999999999999998</v>
      </c>
      <c r="AD14" s="495"/>
      <c r="AE14" s="495"/>
      <c r="AF14" s="495"/>
      <c r="AG14" s="496"/>
      <c r="AH14" s="494">
        <v>2.4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38</v>
      </c>
      <c r="CU14" s="506"/>
      <c r="CV14" s="506"/>
      <c r="CW14" s="506"/>
      <c r="CX14" s="506"/>
      <c r="CY14" s="506"/>
      <c r="CZ14" s="506"/>
      <c r="DA14" s="507"/>
      <c r="DB14" s="505">
        <v>44.4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26222</v>
      </c>
      <c r="S15" s="492"/>
      <c r="T15" s="492"/>
      <c r="U15" s="492"/>
      <c r="V15" s="493"/>
      <c r="W15" s="423" t="s">
        <v>148</v>
      </c>
      <c r="X15" s="424"/>
      <c r="Y15" s="424"/>
      <c r="Z15" s="424"/>
      <c r="AA15" s="424"/>
      <c r="AB15" s="414"/>
      <c r="AC15" s="458">
        <v>3933</v>
      </c>
      <c r="AD15" s="459"/>
      <c r="AE15" s="459"/>
      <c r="AF15" s="459"/>
      <c r="AG15" s="501"/>
      <c r="AH15" s="458">
        <v>3679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4158171</v>
      </c>
      <c r="BO15" s="371"/>
      <c r="BP15" s="371"/>
      <c r="BQ15" s="371"/>
      <c r="BR15" s="371"/>
      <c r="BS15" s="371"/>
      <c r="BT15" s="371"/>
      <c r="BU15" s="372"/>
      <c r="BV15" s="370">
        <v>3994122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28.2</v>
      </c>
      <c r="AD16" s="495"/>
      <c r="AE16" s="495"/>
      <c r="AF16" s="495"/>
      <c r="AG16" s="496"/>
      <c r="AH16" s="494">
        <v>28.9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7125043</v>
      </c>
      <c r="BO16" s="408"/>
      <c r="BP16" s="408"/>
      <c r="BQ16" s="408"/>
      <c r="BR16" s="408"/>
      <c r="BS16" s="408"/>
      <c r="BT16" s="408"/>
      <c r="BU16" s="409"/>
      <c r="BV16" s="407">
        <v>6868681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9689</v>
      </c>
      <c r="AD17" s="459"/>
      <c r="AE17" s="459"/>
      <c r="AF17" s="459"/>
      <c r="AG17" s="501"/>
      <c r="AH17" s="458">
        <v>8758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5295292</v>
      </c>
      <c r="BO17" s="408"/>
      <c r="BP17" s="408"/>
      <c r="BQ17" s="408"/>
      <c r="BR17" s="408"/>
      <c r="BS17" s="408"/>
      <c r="BT17" s="408"/>
      <c r="BU17" s="409"/>
      <c r="BV17" s="407">
        <v>5118518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158.4</v>
      </c>
      <c r="M18" s="531"/>
      <c r="N18" s="531"/>
      <c r="O18" s="531"/>
      <c r="P18" s="531"/>
      <c r="Q18" s="531"/>
      <c r="R18" s="532"/>
      <c r="S18" s="532"/>
      <c r="T18" s="532"/>
      <c r="U18" s="532"/>
      <c r="V18" s="533"/>
      <c r="W18" s="425"/>
      <c r="X18" s="426"/>
      <c r="Y18" s="426"/>
      <c r="Z18" s="426"/>
      <c r="AA18" s="426"/>
      <c r="AB18" s="417"/>
      <c r="AC18" s="534">
        <v>69.5</v>
      </c>
      <c r="AD18" s="535"/>
      <c r="AE18" s="535"/>
      <c r="AF18" s="535"/>
      <c r="AG18" s="536"/>
      <c r="AH18" s="534">
        <v>68.7</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6632925</v>
      </c>
      <c r="BO18" s="408"/>
      <c r="BP18" s="408"/>
      <c r="BQ18" s="408"/>
      <c r="BR18" s="408"/>
      <c r="BS18" s="408"/>
      <c r="BT18" s="408"/>
      <c r="BU18" s="409"/>
      <c r="BV18" s="407">
        <v>6552134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165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11520436</v>
      </c>
      <c r="BO19" s="408"/>
      <c r="BP19" s="408"/>
      <c r="BQ19" s="408"/>
      <c r="BR19" s="408"/>
      <c r="BS19" s="408"/>
      <c r="BT19" s="408"/>
      <c r="BU19" s="409"/>
      <c r="BV19" s="407">
        <v>10467512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10653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17508319</v>
      </c>
      <c r="BO22" s="371"/>
      <c r="BP22" s="371"/>
      <c r="BQ22" s="371"/>
      <c r="BR22" s="371"/>
      <c r="BS22" s="371"/>
      <c r="BT22" s="371"/>
      <c r="BU22" s="372"/>
      <c r="BV22" s="370">
        <v>18865980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6589113</v>
      </c>
      <c r="BO23" s="408"/>
      <c r="BP23" s="408"/>
      <c r="BQ23" s="408"/>
      <c r="BR23" s="408"/>
      <c r="BS23" s="408"/>
      <c r="BT23" s="408"/>
      <c r="BU23" s="409"/>
      <c r="BV23" s="407">
        <v>6959418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6500</v>
      </c>
      <c r="R24" s="459"/>
      <c r="S24" s="459"/>
      <c r="T24" s="459"/>
      <c r="U24" s="459"/>
      <c r="V24" s="501"/>
      <c r="W24" s="553"/>
      <c r="X24" s="554"/>
      <c r="Y24" s="555"/>
      <c r="Z24" s="457" t="s">
        <v>173</v>
      </c>
      <c r="AA24" s="437"/>
      <c r="AB24" s="437"/>
      <c r="AC24" s="437"/>
      <c r="AD24" s="437"/>
      <c r="AE24" s="437"/>
      <c r="AF24" s="437"/>
      <c r="AG24" s="438"/>
      <c r="AH24" s="458">
        <v>187</v>
      </c>
      <c r="AI24" s="459"/>
      <c r="AJ24" s="459"/>
      <c r="AK24" s="459"/>
      <c r="AL24" s="501"/>
      <c r="AM24" s="458">
        <v>551837</v>
      </c>
      <c r="AN24" s="459"/>
      <c r="AO24" s="459"/>
      <c r="AP24" s="459"/>
      <c r="AQ24" s="459"/>
      <c r="AR24" s="501"/>
      <c r="AS24" s="458">
        <v>2951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11751845</v>
      </c>
      <c r="BO24" s="408"/>
      <c r="BP24" s="408"/>
      <c r="BQ24" s="408"/>
      <c r="BR24" s="408"/>
      <c r="BS24" s="408"/>
      <c r="BT24" s="408"/>
      <c r="BU24" s="409"/>
      <c r="BV24" s="407">
        <v>12742563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5320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134765</v>
      </c>
      <c r="BO25" s="371"/>
      <c r="BP25" s="371"/>
      <c r="BQ25" s="371"/>
      <c r="BR25" s="371"/>
      <c r="BS25" s="371"/>
      <c r="BT25" s="371"/>
      <c r="BU25" s="372"/>
      <c r="BV25" s="370">
        <v>184764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4810</v>
      </c>
      <c r="R26" s="459"/>
      <c r="S26" s="459"/>
      <c r="T26" s="459"/>
      <c r="U26" s="459"/>
      <c r="V26" s="501"/>
      <c r="W26" s="553"/>
      <c r="X26" s="554"/>
      <c r="Y26" s="555"/>
      <c r="Z26" s="457" t="s">
        <v>181</v>
      </c>
      <c r="AA26" s="559"/>
      <c r="AB26" s="559"/>
      <c r="AC26" s="559"/>
      <c r="AD26" s="559"/>
      <c r="AE26" s="559"/>
      <c r="AF26" s="559"/>
      <c r="AG26" s="560"/>
      <c r="AH26" s="458">
        <v>4</v>
      </c>
      <c r="AI26" s="459"/>
      <c r="AJ26" s="459"/>
      <c r="AK26" s="459"/>
      <c r="AL26" s="501"/>
      <c r="AM26" s="458">
        <v>9636</v>
      </c>
      <c r="AN26" s="459"/>
      <c r="AO26" s="459"/>
      <c r="AP26" s="459"/>
      <c r="AQ26" s="459"/>
      <c r="AR26" s="501"/>
      <c r="AS26" s="458">
        <v>2409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2520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606718</v>
      </c>
      <c r="BO27" s="527"/>
      <c r="BP27" s="527"/>
      <c r="BQ27" s="527"/>
      <c r="BR27" s="527"/>
      <c r="BS27" s="527"/>
      <c r="BT27" s="527"/>
      <c r="BU27" s="528"/>
      <c r="BV27" s="526">
        <v>606710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2020</v>
      </c>
      <c r="R28" s="459"/>
      <c r="S28" s="459"/>
      <c r="T28" s="459"/>
      <c r="U28" s="459"/>
      <c r="V28" s="501"/>
      <c r="W28" s="553"/>
      <c r="X28" s="554"/>
      <c r="Y28" s="555"/>
      <c r="Z28" s="457" t="s">
        <v>189</v>
      </c>
      <c r="AA28" s="437"/>
      <c r="AB28" s="437"/>
      <c r="AC28" s="437"/>
      <c r="AD28" s="437"/>
      <c r="AE28" s="437"/>
      <c r="AF28" s="437"/>
      <c r="AG28" s="438"/>
      <c r="AH28" s="458" t="s">
        <v>178</v>
      </c>
      <c r="AI28" s="459"/>
      <c r="AJ28" s="459"/>
      <c r="AK28" s="459"/>
      <c r="AL28" s="501"/>
      <c r="AM28" s="458" t="s">
        <v>177</v>
      </c>
      <c r="AN28" s="459"/>
      <c r="AO28" s="459"/>
      <c r="AP28" s="459"/>
      <c r="AQ28" s="459"/>
      <c r="AR28" s="501"/>
      <c r="AS28" s="458" t="s">
        <v>177</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1753917</v>
      </c>
      <c r="BO28" s="371"/>
      <c r="BP28" s="371"/>
      <c r="BQ28" s="371"/>
      <c r="BR28" s="371"/>
      <c r="BS28" s="371"/>
      <c r="BT28" s="371"/>
      <c r="BU28" s="372"/>
      <c r="BV28" s="370">
        <v>1773659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14</v>
      </c>
      <c r="M29" s="459"/>
      <c r="N29" s="459"/>
      <c r="O29" s="459"/>
      <c r="P29" s="501"/>
      <c r="Q29" s="458">
        <v>1740</v>
      </c>
      <c r="R29" s="459"/>
      <c r="S29" s="459"/>
      <c r="T29" s="459"/>
      <c r="U29" s="459"/>
      <c r="V29" s="501"/>
      <c r="W29" s="556"/>
      <c r="X29" s="557"/>
      <c r="Y29" s="558"/>
      <c r="Z29" s="457" t="s">
        <v>192</v>
      </c>
      <c r="AA29" s="437"/>
      <c r="AB29" s="437"/>
      <c r="AC29" s="437"/>
      <c r="AD29" s="437"/>
      <c r="AE29" s="437"/>
      <c r="AF29" s="437"/>
      <c r="AG29" s="438"/>
      <c r="AH29" s="458">
        <v>188</v>
      </c>
      <c r="AI29" s="459"/>
      <c r="AJ29" s="459"/>
      <c r="AK29" s="459"/>
      <c r="AL29" s="501"/>
      <c r="AM29" s="458">
        <v>555682</v>
      </c>
      <c r="AN29" s="459"/>
      <c r="AO29" s="459"/>
      <c r="AP29" s="459"/>
      <c r="AQ29" s="459"/>
      <c r="AR29" s="501"/>
      <c r="AS29" s="458">
        <v>2956</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1364087</v>
      </c>
      <c r="BO29" s="408"/>
      <c r="BP29" s="408"/>
      <c r="BQ29" s="408"/>
      <c r="BR29" s="408"/>
      <c r="BS29" s="408"/>
      <c r="BT29" s="408"/>
      <c r="BU29" s="409"/>
      <c r="BV29" s="407">
        <v>1213818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95.7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4897233</v>
      </c>
      <c r="BO30" s="527"/>
      <c r="BP30" s="527"/>
      <c r="BQ30" s="527"/>
      <c r="BR30" s="527"/>
      <c r="BS30" s="527"/>
      <c r="BT30" s="527"/>
      <c r="BU30" s="528"/>
      <c r="BV30" s="526">
        <v>4684033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201</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10</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14</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15</v>
      </c>
      <c r="BF34" s="597"/>
      <c r="BG34" s="598" t="str">
        <f>IF('各会計、関係団体の財政状況及び健全化判断比率'!B33="","",'各会計、関係団体の財政状況及び健全化判断比率'!B33)</f>
        <v>河口湖簡易水道事業特別会計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20</v>
      </c>
      <c r="BX34" s="597"/>
      <c r="BY34" s="598" t="str">
        <f>IF('各会計、関係団体の財政状況及び健全化判断比率'!B68="","",'各会計、関係団体の財政状況及び健全化判断比率'!B68)</f>
        <v>富士五湖広域行政事務組合（一般会計）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30</v>
      </c>
      <c r="CP34" s="597"/>
      <c r="CQ34" s="598" t="str">
        <f>IF('各会計、関係団体の財政状況及び健全化判断比率'!BS7="","",'各会計、関係団体の財政状況及び健全化判断比率'!BS7)</f>
        <v>一般財団法人　富士河口湖ふるさと振興財団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本栖下水道事業特別会計</v>
      </c>
      <c r="F35" s="598"/>
      <c r="G35" s="598"/>
      <c r="H35" s="598"/>
      <c r="I35" s="598"/>
      <c r="J35" s="598"/>
      <c r="K35" s="598"/>
      <c r="L35" s="598"/>
      <c r="M35" s="598"/>
      <c r="N35" s="598"/>
      <c r="O35" s="598"/>
      <c r="P35" s="598"/>
      <c r="Q35" s="598"/>
      <c r="R35" s="598"/>
      <c r="S35" s="598"/>
      <c r="T35" s="181"/>
      <c r="U35" s="597">
        <f>IF(W35="","",U34+1)</f>
        <v>11</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16</v>
      </c>
      <c r="BF35" s="597"/>
      <c r="BG35" s="598" t="str">
        <f>IF('各会計、関係団体の財政状況及び健全化判断比率'!B34="","",'各会計、関係団体の財政状況及び健全化判断比率'!B34)</f>
        <v>足和田簡易水道事業特別会計</v>
      </c>
      <c r="BH35" s="598"/>
      <c r="BI35" s="598"/>
      <c r="BJ35" s="598"/>
      <c r="BK35" s="598"/>
      <c r="BL35" s="598"/>
      <c r="BM35" s="598"/>
      <c r="BN35" s="598"/>
      <c r="BO35" s="598"/>
      <c r="BP35" s="598"/>
      <c r="BQ35" s="598"/>
      <c r="BR35" s="598"/>
      <c r="BS35" s="598"/>
      <c r="BT35" s="598"/>
      <c r="BU35" s="598"/>
      <c r="BV35" s="181"/>
      <c r="BW35" s="597">
        <f t="shared" ref="BW35:BW43" si="2">IF(BY35="","",BW34+1)</f>
        <v>21</v>
      </c>
      <c r="BX35" s="597"/>
      <c r="BY35" s="598" t="str">
        <f>IF('各会計、関係団体の財政状況及び健全化判断比率'!B69="","",'各会計、関係団体の財政状況及び健全化判断比率'!B69)</f>
        <v>富士五湖広域行政事務組合（富士五湖聖苑特別会計）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温泉事業特別会計</v>
      </c>
      <c r="F36" s="598"/>
      <c r="G36" s="598"/>
      <c r="H36" s="598"/>
      <c r="I36" s="598"/>
      <c r="J36" s="598"/>
      <c r="K36" s="598"/>
      <c r="L36" s="598"/>
      <c r="M36" s="598"/>
      <c r="N36" s="598"/>
      <c r="O36" s="598"/>
      <c r="P36" s="598"/>
      <c r="Q36" s="598"/>
      <c r="R36" s="598"/>
      <c r="S36" s="598"/>
      <c r="T36" s="181"/>
      <c r="U36" s="597">
        <f t="shared" ref="U36:U43" si="4">IF(W36="","",U35+1)</f>
        <v>12</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17</v>
      </c>
      <c r="BF36" s="597"/>
      <c r="BG36" s="598" t="str">
        <f>IF('各会計、関係団体の財政状況及び健全化判断比率'!B35="","",'各会計、関係団体の財政状況及び健全化判断比率'!B35)</f>
        <v>上九一色簡易水道事業特別会計</v>
      </c>
      <c r="BH36" s="598"/>
      <c r="BI36" s="598"/>
      <c r="BJ36" s="598"/>
      <c r="BK36" s="598"/>
      <c r="BL36" s="598"/>
      <c r="BM36" s="598"/>
      <c r="BN36" s="598"/>
      <c r="BO36" s="598"/>
      <c r="BP36" s="598"/>
      <c r="BQ36" s="598"/>
      <c r="BR36" s="598"/>
      <c r="BS36" s="598"/>
      <c r="BT36" s="598"/>
      <c r="BU36" s="598"/>
      <c r="BV36" s="181"/>
      <c r="BW36" s="597">
        <f t="shared" si="2"/>
        <v>22</v>
      </c>
      <c r="BX36" s="597"/>
      <c r="BY36" s="598" t="str">
        <f>IF('各会計、関係団体の財政状況及び健全化判断比率'!B70="","",'各会計、関係団体の財政状況及び健全化判断比率'!B70)</f>
        <v>河口湖南中学校組合（一般会計）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船津公園墓地事業特別会計</v>
      </c>
      <c r="F37" s="598"/>
      <c r="G37" s="598"/>
      <c r="H37" s="598"/>
      <c r="I37" s="598"/>
      <c r="J37" s="598"/>
      <c r="K37" s="598"/>
      <c r="L37" s="598"/>
      <c r="M37" s="598"/>
      <c r="N37" s="598"/>
      <c r="O37" s="598"/>
      <c r="P37" s="598"/>
      <c r="Q37" s="598"/>
      <c r="R37" s="598"/>
      <c r="S37" s="598"/>
      <c r="T37" s="181"/>
      <c r="U37" s="597">
        <f t="shared" si="4"/>
        <v>13</v>
      </c>
      <c r="V37" s="597"/>
      <c r="W37" s="598" t="str">
        <f>IF('各会計、関係団体の財政状況及び健全化判断比率'!B31="","",'各会計、関係団体の財政状況及び健全化判断比率'!B31)</f>
        <v>介護予防支援事業特別会計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18</v>
      </c>
      <c r="BF37" s="597"/>
      <c r="BG37" s="598" t="str">
        <f>IF('各会計、関係団体の財政状況及び健全化判断比率'!B36="","",'各会計、関係団体の財政状況及び健全化判断比率'!B36)</f>
        <v>下水道事業特別会計</v>
      </c>
      <c r="BH37" s="598"/>
      <c r="BI37" s="598"/>
      <c r="BJ37" s="598"/>
      <c r="BK37" s="598"/>
      <c r="BL37" s="598"/>
      <c r="BM37" s="598"/>
      <c r="BN37" s="598"/>
      <c r="BO37" s="598"/>
      <c r="BP37" s="598"/>
      <c r="BQ37" s="598"/>
      <c r="BR37" s="598"/>
      <c r="BS37" s="598"/>
      <c r="BT37" s="598"/>
      <c r="BU37" s="598"/>
      <c r="BV37" s="181"/>
      <c r="BW37" s="597">
        <f t="shared" si="2"/>
        <v>23</v>
      </c>
      <c r="BX37" s="597"/>
      <c r="BY37" s="598" t="str">
        <f>IF('各会計、関係団体の財政状況及び健全化判断比率'!B71="","",'各会計、関係団体の財政状況及び健全化判断比率'!B71)</f>
        <v>山梨県市町村総合事務組合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小立公園墓地事業特別会計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19</v>
      </c>
      <c r="BF38" s="597"/>
      <c r="BG38" s="598" t="str">
        <f>IF('各会計、関係団体の財政状況及び健全化判断比率'!B37="","",'各会計、関係団体の財政状況及び健全化判断比率'!B37)</f>
        <v>精進特定環境保全公共下水道事業特別会計</v>
      </c>
      <c r="BH38" s="598"/>
      <c r="BI38" s="598"/>
      <c r="BJ38" s="598"/>
      <c r="BK38" s="598"/>
      <c r="BL38" s="598"/>
      <c r="BM38" s="598"/>
      <c r="BN38" s="598"/>
      <c r="BO38" s="598"/>
      <c r="BP38" s="598"/>
      <c r="BQ38" s="598"/>
      <c r="BR38" s="598"/>
      <c r="BS38" s="598"/>
      <c r="BT38" s="598"/>
      <c r="BU38" s="598"/>
      <c r="BV38" s="181"/>
      <c r="BW38" s="597">
        <f t="shared" si="2"/>
        <v>24</v>
      </c>
      <c r="BX38" s="597"/>
      <c r="BY38" s="598" t="str">
        <f>IF('各会計、関係団体の財政状況及び健全化判断比率'!B72="","",'各会計、関係団体の財政状況及び健全化判断比率'!B72)</f>
        <v>山梨県市町村総合事務組合　行政手続きの電子化事業及び会館管理・研修事業特別会計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f t="shared" si="5"/>
        <v>6</v>
      </c>
      <c r="D39" s="597"/>
      <c r="E39" s="598" t="str">
        <f>IF('各会計、関係団体の財政状況及び健全化判断比率'!B12="","",'各会計、関係団体の財政状況及び健全化判断比率'!B12)</f>
        <v>勝山墓地事業特別会計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25</v>
      </c>
      <c r="BX39" s="597"/>
      <c r="BY39" s="598" t="str">
        <f>IF('各会計、関係団体の財政状況及び健全化判断比率'!B73="","",'各会計、関係団体の財政状況及び健全化判断比率'!B73)</f>
        <v>山梨県市町村総合事務組合　一般廃棄物最終処分場事業特別会計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f t="shared" si="5"/>
        <v>7</v>
      </c>
      <c r="D40" s="597"/>
      <c r="E40" s="598" t="str">
        <f>IF('各会計、関係団体の財政状況及び健全化判断比率'!B13="","",'各会計、関係団体の財政状況及び健全化判断比率'!B13)</f>
        <v>河口湖治水事業特別会計</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26</v>
      </c>
      <c r="BX40" s="597"/>
      <c r="BY40" s="598" t="str">
        <f>IF('各会計、関係団体の財政状況及び健全化判断比率'!B74="","",'各会計、関係団体の財政状況及び健全化判断比率'!B74)</f>
        <v>山梨県市町村総合事務組合　入札参加資格審査事業特別会計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f t="shared" si="5"/>
        <v>8</v>
      </c>
      <c r="D41" s="597"/>
      <c r="E41" s="598" t="str">
        <f>IF('各会計、関係団体の財政状況及び健全化判断比率'!B14="","",'各会計、関係団体の財政状況及び健全化判断比率'!B14)</f>
        <v>小立簡易郵便局事業特別会計</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27</v>
      </c>
      <c r="BX41" s="597"/>
      <c r="BY41" s="598" t="str">
        <f>IF('各会計、関係団体の財政状況及び健全化判断比率'!B75="","",'各会計、関係団体の財政状況及び健全化判断比率'!B75)</f>
        <v>山梨県市町村総合事務組合　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f t="shared" si="5"/>
        <v>9</v>
      </c>
      <c r="D42" s="597"/>
      <c r="E42" s="598" t="str">
        <f>IF('各会計、関係団体の財政状況及び健全化判断比率'!B15="","",'各会計、関係団体の財政状況及び健全化判断比率'!B15)</f>
        <v>富士ヶ嶺簡易郵便局事業特別会計</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28</v>
      </c>
      <c r="BX42" s="597"/>
      <c r="BY42" s="598" t="str">
        <f>IF('各会計、関係団体の財政状況及び健全化判断比率'!B76="","",'各会計、関係団体の財政状況及び健全化判断比率'!B76)</f>
        <v>青木が原ごみ処理組合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29</v>
      </c>
      <c r="BX43" s="597"/>
      <c r="BY43" s="598" t="str">
        <f>IF('各会計、関係団体の財政状況及び健全化判断比率'!B77="","",'各会計、関係団体の財政状況及び健全化判断比率'!B77)</f>
        <v>青木ヶ原衛生センター</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E0OpsKWFrT4Q4B4LK/lMngrP9WWevoT+nEd52Vo2+gJbcnoPHx3zmJ8HY9gD6APFGvEyw282yY5ZLCijlv1ig==" saltValue="ktULsIulJcJC8o+MWOKk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51" t="s">
        <v>585</v>
      </c>
      <c r="D34" s="1151"/>
      <c r="E34" s="1152"/>
      <c r="F34" s="32">
        <v>13.46</v>
      </c>
      <c r="G34" s="33">
        <v>10.52</v>
      </c>
      <c r="H34" s="33">
        <v>9.6999999999999993</v>
      </c>
      <c r="I34" s="33">
        <v>16.98</v>
      </c>
      <c r="J34" s="34">
        <v>16.3</v>
      </c>
      <c r="K34" s="22"/>
      <c r="L34" s="22"/>
      <c r="M34" s="22"/>
      <c r="N34" s="22"/>
      <c r="O34" s="22"/>
      <c r="P34" s="22"/>
    </row>
    <row r="35" spans="1:16" ht="39" customHeight="1" x14ac:dyDescent="0.2">
      <c r="A35" s="22"/>
      <c r="B35" s="35"/>
      <c r="C35" s="1145" t="s">
        <v>586</v>
      </c>
      <c r="D35" s="1146"/>
      <c r="E35" s="1147"/>
      <c r="F35" s="36">
        <v>5.49</v>
      </c>
      <c r="G35" s="37">
        <v>6.9</v>
      </c>
      <c r="H35" s="37">
        <v>5.72</v>
      </c>
      <c r="I35" s="37">
        <v>6.09</v>
      </c>
      <c r="J35" s="38">
        <v>5.88</v>
      </c>
      <c r="K35" s="22"/>
      <c r="L35" s="22"/>
      <c r="M35" s="22"/>
      <c r="N35" s="22"/>
      <c r="O35" s="22"/>
      <c r="P35" s="22"/>
    </row>
    <row r="36" spans="1:16" ht="39" customHeight="1" x14ac:dyDescent="0.2">
      <c r="A36" s="22"/>
      <c r="B36" s="35"/>
      <c r="C36" s="1145" t="s">
        <v>587</v>
      </c>
      <c r="D36" s="1146"/>
      <c r="E36" s="1147"/>
      <c r="F36" s="36">
        <v>2.21</v>
      </c>
      <c r="G36" s="37">
        <v>1.33</v>
      </c>
      <c r="H36" s="37">
        <v>1.23</v>
      </c>
      <c r="I36" s="37">
        <v>1.0900000000000001</v>
      </c>
      <c r="J36" s="38">
        <v>1.37</v>
      </c>
      <c r="K36" s="22"/>
      <c r="L36" s="22"/>
      <c r="M36" s="22"/>
      <c r="N36" s="22"/>
      <c r="O36" s="22"/>
      <c r="P36" s="22"/>
    </row>
    <row r="37" spans="1:16" ht="39" customHeight="1" x14ac:dyDescent="0.2">
      <c r="A37" s="22"/>
      <c r="B37" s="35"/>
      <c r="C37" s="1145" t="s">
        <v>588</v>
      </c>
      <c r="D37" s="1146"/>
      <c r="E37" s="1147"/>
      <c r="F37" s="36">
        <v>0.5</v>
      </c>
      <c r="G37" s="37">
        <v>0.67</v>
      </c>
      <c r="H37" s="37">
        <v>0</v>
      </c>
      <c r="I37" s="37">
        <v>0</v>
      </c>
      <c r="J37" s="38">
        <v>0.49</v>
      </c>
      <c r="K37" s="22"/>
      <c r="L37" s="22"/>
      <c r="M37" s="22"/>
      <c r="N37" s="22"/>
      <c r="O37" s="22"/>
      <c r="P37" s="22"/>
    </row>
    <row r="38" spans="1:16" ht="39" customHeight="1" x14ac:dyDescent="0.2">
      <c r="A38" s="22"/>
      <c r="B38" s="35"/>
      <c r="C38" s="1145" t="s">
        <v>589</v>
      </c>
      <c r="D38" s="1146"/>
      <c r="E38" s="1147"/>
      <c r="F38" s="36">
        <v>1.82</v>
      </c>
      <c r="G38" s="37">
        <v>0.95</v>
      </c>
      <c r="H38" s="37">
        <v>0.6</v>
      </c>
      <c r="I38" s="37">
        <v>0.42</v>
      </c>
      <c r="J38" s="38">
        <v>0.38</v>
      </c>
      <c r="K38" s="22"/>
      <c r="L38" s="22"/>
      <c r="M38" s="22"/>
      <c r="N38" s="22"/>
      <c r="O38" s="22"/>
      <c r="P38" s="22"/>
    </row>
    <row r="39" spans="1:16" ht="39" customHeight="1" x14ac:dyDescent="0.2">
      <c r="A39" s="22"/>
      <c r="B39" s="35"/>
      <c r="C39" s="1145" t="s">
        <v>590</v>
      </c>
      <c r="D39" s="1146"/>
      <c r="E39" s="1147"/>
      <c r="F39" s="36">
        <v>0.28000000000000003</v>
      </c>
      <c r="G39" s="37">
        <v>0.28999999999999998</v>
      </c>
      <c r="H39" s="37">
        <v>0.28000000000000003</v>
      </c>
      <c r="I39" s="37">
        <v>0.28000000000000003</v>
      </c>
      <c r="J39" s="38">
        <v>0.31</v>
      </c>
      <c r="K39" s="22"/>
      <c r="L39" s="22"/>
      <c r="M39" s="22"/>
      <c r="N39" s="22"/>
      <c r="O39" s="22"/>
      <c r="P39" s="22"/>
    </row>
    <row r="40" spans="1:16" ht="39" customHeight="1" x14ac:dyDescent="0.2">
      <c r="A40" s="22"/>
      <c r="B40" s="35"/>
      <c r="C40" s="1145" t="s">
        <v>591</v>
      </c>
      <c r="D40" s="1146"/>
      <c r="E40" s="1147"/>
      <c r="F40" s="36">
        <v>0.24</v>
      </c>
      <c r="G40" s="37">
        <v>0.21</v>
      </c>
      <c r="H40" s="37">
        <v>0.43</v>
      </c>
      <c r="I40" s="37">
        <v>0.11</v>
      </c>
      <c r="J40" s="38">
        <v>0.25</v>
      </c>
      <c r="K40" s="22"/>
      <c r="L40" s="22"/>
      <c r="M40" s="22"/>
      <c r="N40" s="22"/>
      <c r="O40" s="22"/>
      <c r="P40" s="22"/>
    </row>
    <row r="41" spans="1:16" ht="39" customHeight="1" x14ac:dyDescent="0.2">
      <c r="A41" s="22"/>
      <c r="B41" s="35"/>
      <c r="C41" s="1145" t="s">
        <v>592</v>
      </c>
      <c r="D41" s="1146"/>
      <c r="E41" s="1147"/>
      <c r="F41" s="36">
        <v>7.0000000000000007E-2</v>
      </c>
      <c r="G41" s="37">
        <v>0.08</v>
      </c>
      <c r="H41" s="37">
        <v>0.09</v>
      </c>
      <c r="I41" s="37">
        <v>0.11</v>
      </c>
      <c r="J41" s="38">
        <v>0.14000000000000001</v>
      </c>
      <c r="K41" s="22"/>
      <c r="L41" s="22"/>
      <c r="M41" s="22"/>
      <c r="N41" s="22"/>
      <c r="O41" s="22"/>
      <c r="P41" s="22"/>
    </row>
    <row r="42" spans="1:16" ht="39" customHeight="1" x14ac:dyDescent="0.2">
      <c r="A42" s="22"/>
      <c r="B42" s="39"/>
      <c r="C42" s="1145" t="s">
        <v>593</v>
      </c>
      <c r="D42" s="1146"/>
      <c r="E42" s="1147"/>
      <c r="F42" s="36" t="s">
        <v>535</v>
      </c>
      <c r="G42" s="37" t="s">
        <v>535</v>
      </c>
      <c r="H42" s="37" t="s">
        <v>535</v>
      </c>
      <c r="I42" s="37" t="s">
        <v>535</v>
      </c>
      <c r="J42" s="38" t="s">
        <v>535</v>
      </c>
      <c r="K42" s="22"/>
      <c r="L42" s="22"/>
      <c r="M42" s="22"/>
      <c r="N42" s="22"/>
      <c r="O42" s="22"/>
      <c r="P42" s="22"/>
    </row>
    <row r="43" spans="1:16" ht="39" customHeight="1" thickBot="1" x14ac:dyDescent="0.25">
      <c r="A43" s="22"/>
      <c r="B43" s="40"/>
      <c r="C43" s="1148" t="s">
        <v>594</v>
      </c>
      <c r="D43" s="1149"/>
      <c r="E43" s="1150"/>
      <c r="F43" s="41">
        <v>0.65</v>
      </c>
      <c r="G43" s="42">
        <v>0.55000000000000004</v>
      </c>
      <c r="H43" s="42">
        <v>0.69</v>
      </c>
      <c r="I43" s="42">
        <v>0.67</v>
      </c>
      <c r="J43" s="43">
        <v>0.53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EjjCF2DXdYCXaSwx6JTZ90F/KmtT/42IxjRVXSlhPEUkuVQnhYH8rAzT0lO+v7BZ9P3z0EhMq54GWs8TlBMlA==" saltValue="LpO4JBKDTLWdxxTtnpwG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1540</v>
      </c>
      <c r="L45" s="60">
        <v>1541</v>
      </c>
      <c r="M45" s="60">
        <v>1620</v>
      </c>
      <c r="N45" s="60">
        <v>1707</v>
      </c>
      <c r="O45" s="61">
        <v>1779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535</v>
      </c>
      <c r="L46" s="64" t="s">
        <v>535</v>
      </c>
      <c r="M46" s="64" t="s">
        <v>535</v>
      </c>
      <c r="N46" s="64" t="s">
        <v>535</v>
      </c>
      <c r="O46" s="65" t="s">
        <v>535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535</v>
      </c>
      <c r="L47" s="64" t="s">
        <v>535</v>
      </c>
      <c r="M47" s="64" t="s">
        <v>535</v>
      </c>
      <c r="N47" s="64" t="s">
        <v>535</v>
      </c>
      <c r="O47" s="65" t="s">
        <v>535</v>
      </c>
      <c r="P47" s="48"/>
      <c r="Q47" s="48"/>
      <c r="R47" s="48"/>
      <c r="S47" s="48"/>
      <c r="T47" s="48"/>
      <c r="U47" s="48"/>
    </row>
    <row r="48" spans="1:21" ht="30.75" customHeight="1" x14ac:dyDescent="0.2">
      <c r="A48" s="48"/>
      <c r="B48" s="1155"/>
      <c r="C48" s="1156"/>
      <c r="D48" s="62"/>
      <c r="E48" s="1161" t="s">
        <v>15</v>
      </c>
      <c r="F48" s="1161"/>
      <c r="G48" s="1161"/>
      <c r="H48" s="1161"/>
      <c r="I48" s="1161"/>
      <c r="J48" s="1162"/>
      <c r="K48" s="63">
        <v>356</v>
      </c>
      <c r="L48" s="64">
        <v>358</v>
      </c>
      <c r="M48" s="64">
        <v>388</v>
      </c>
      <c r="N48" s="64">
        <v>352</v>
      </c>
      <c r="O48" s="65">
        <v>424</v>
      </c>
      <c r="P48" s="48"/>
      <c r="Q48" s="48"/>
      <c r="R48" s="48"/>
      <c r="S48" s="48"/>
      <c r="T48" s="48"/>
      <c r="U48" s="48"/>
    </row>
    <row r="49" spans="1:21" ht="30.75" customHeight="1" x14ac:dyDescent="0.2">
      <c r="A49" s="48"/>
      <c r="B49" s="1155"/>
      <c r="C49" s="1156"/>
      <c r="D49" s="62"/>
      <c r="E49" s="1161" t="s">
        <v>16</v>
      </c>
      <c r="F49" s="1161"/>
      <c r="G49" s="1161"/>
      <c r="H49" s="1161"/>
      <c r="I49" s="1161"/>
      <c r="J49" s="1162"/>
      <c r="K49" s="63">
        <v>66</v>
      </c>
      <c r="L49" s="64">
        <v>72</v>
      </c>
      <c r="M49" s="64">
        <v>85</v>
      </c>
      <c r="N49" s="64">
        <v>95</v>
      </c>
      <c r="O49" s="65">
        <v>95</v>
      </c>
      <c r="P49" s="48"/>
      <c r="Q49" s="48"/>
      <c r="R49" s="48"/>
      <c r="S49" s="48"/>
      <c r="T49" s="48"/>
      <c r="U49" s="48"/>
    </row>
    <row r="50" spans="1:21" ht="30.75" customHeight="1" x14ac:dyDescent="0.2">
      <c r="A50" s="48"/>
      <c r="B50" s="1155"/>
      <c r="C50" s="1156"/>
      <c r="D50" s="62"/>
      <c r="E50" s="1161" t="s">
        <v>17</v>
      </c>
      <c r="F50" s="1161"/>
      <c r="G50" s="1161"/>
      <c r="H50" s="1161"/>
      <c r="I50" s="1161"/>
      <c r="J50" s="1162"/>
      <c r="K50" s="63">
        <v>88</v>
      </c>
      <c r="L50" s="64">
        <v>62</v>
      </c>
      <c r="M50" s="64">
        <v>60</v>
      </c>
      <c r="N50" s="64">
        <v>50</v>
      </c>
      <c r="O50" s="65">
        <v>50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535</v>
      </c>
      <c r="L51" s="64" t="s">
        <v>535</v>
      </c>
      <c r="M51" s="64" t="s">
        <v>535</v>
      </c>
      <c r="N51" s="64" t="s">
        <v>535</v>
      </c>
      <c r="O51" s="65" t="s">
        <v>535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1466</v>
      </c>
      <c r="L52" s="64">
        <v>1452</v>
      </c>
      <c r="M52" s="64">
        <v>1457</v>
      </c>
      <c r="N52" s="64">
        <v>1502</v>
      </c>
      <c r="O52" s="65">
        <v>1529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584</v>
      </c>
      <c r="L53" s="69">
        <v>581</v>
      </c>
      <c r="M53" s="69">
        <v>696</v>
      </c>
      <c r="N53" s="69">
        <v>702</v>
      </c>
      <c r="O53" s="70">
        <v>819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x14ac:dyDescent="0.25">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XkZIX6TZuHnV3B1f4Ly6yGV8C1vcTxhJo3YqTd7OWN4OQx/CIz1wRdKmAKfLHVgcGWzjn/1zKYJpGPhBapbMw==" saltValue="dvghFlo/KiP2qc1n7OoW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577</v>
      </c>
      <c r="J40" s="103" t="s">
        <v>578</v>
      </c>
      <c r="K40" s="103" t="s">
        <v>579</v>
      </c>
      <c r="L40" s="103" t="s">
        <v>580</v>
      </c>
      <c r="M40" s="104" t="s">
        <v>581</v>
      </c>
    </row>
    <row r="41" spans="2:13" ht="27.75" customHeight="1" x14ac:dyDescent="0.2">
      <c r="B41" s="1184" t="s">
        <v>32</v>
      </c>
      <c r="C41" s="1185"/>
      <c r="D41" s="105"/>
      <c r="E41" s="1190" t="s">
        <v>33</v>
      </c>
      <c r="F41" s="1190"/>
      <c r="G41" s="1190"/>
      <c r="H41" s="1191"/>
      <c r="I41" s="355">
        <v>18344</v>
      </c>
      <c r="J41" s="356">
        <v>18635</v>
      </c>
      <c r="K41" s="356">
        <v>19616</v>
      </c>
      <c r="L41" s="356">
        <v>18866</v>
      </c>
      <c r="M41" s="357">
        <v>17508</v>
      </c>
    </row>
    <row r="42" spans="2:13" ht="27.75" customHeight="1" x14ac:dyDescent="0.2">
      <c r="B42" s="1186"/>
      <c r="C42" s="1187"/>
      <c r="D42" s="106"/>
      <c r="E42" s="1192" t="s">
        <v>34</v>
      </c>
      <c r="F42" s="1192"/>
      <c r="G42" s="1192"/>
      <c r="H42" s="1193"/>
      <c r="I42" s="358">
        <v>371</v>
      </c>
      <c r="J42" s="359">
        <v>304</v>
      </c>
      <c r="K42" s="359">
        <v>235</v>
      </c>
      <c r="L42" s="359">
        <v>185</v>
      </c>
      <c r="M42" s="360">
        <v>135</v>
      </c>
    </row>
    <row r="43" spans="2:13" ht="27.75" customHeight="1" x14ac:dyDescent="0.2">
      <c r="B43" s="1186"/>
      <c r="C43" s="1187"/>
      <c r="D43" s="106"/>
      <c r="E43" s="1192" t="s">
        <v>35</v>
      </c>
      <c r="F43" s="1192"/>
      <c r="G43" s="1192"/>
      <c r="H43" s="1193"/>
      <c r="I43" s="358">
        <v>4774</v>
      </c>
      <c r="J43" s="359">
        <v>4801</v>
      </c>
      <c r="K43" s="359">
        <v>4773</v>
      </c>
      <c r="L43" s="359">
        <v>4634</v>
      </c>
      <c r="M43" s="360">
        <v>4707</v>
      </c>
    </row>
    <row r="44" spans="2:13" ht="27.75" customHeight="1" x14ac:dyDescent="0.2">
      <c r="B44" s="1186"/>
      <c r="C44" s="1187"/>
      <c r="D44" s="106"/>
      <c r="E44" s="1192" t="s">
        <v>36</v>
      </c>
      <c r="F44" s="1192"/>
      <c r="G44" s="1192"/>
      <c r="H44" s="1193"/>
      <c r="I44" s="358">
        <v>809</v>
      </c>
      <c r="J44" s="359">
        <v>806</v>
      </c>
      <c r="K44" s="359">
        <v>749</v>
      </c>
      <c r="L44" s="359">
        <v>833</v>
      </c>
      <c r="M44" s="360">
        <v>958</v>
      </c>
    </row>
    <row r="45" spans="2:13" ht="27.75" customHeight="1" x14ac:dyDescent="0.2">
      <c r="B45" s="1186"/>
      <c r="C45" s="1187"/>
      <c r="D45" s="106"/>
      <c r="E45" s="1192" t="s">
        <v>37</v>
      </c>
      <c r="F45" s="1192"/>
      <c r="G45" s="1192"/>
      <c r="H45" s="1193"/>
      <c r="I45" s="358">
        <v>1410</v>
      </c>
      <c r="J45" s="359">
        <v>1421</v>
      </c>
      <c r="K45" s="359">
        <v>1422</v>
      </c>
      <c r="L45" s="359">
        <v>1436</v>
      </c>
      <c r="M45" s="360">
        <v>1423</v>
      </c>
    </row>
    <row r="46" spans="2:13" ht="27.75" customHeight="1" x14ac:dyDescent="0.2">
      <c r="B46" s="1186"/>
      <c r="C46" s="1187"/>
      <c r="D46" s="107"/>
      <c r="E46" s="1192" t="s">
        <v>38</v>
      </c>
      <c r="F46" s="1192"/>
      <c r="G46" s="1192"/>
      <c r="H46" s="1193"/>
      <c r="I46" s="358" t="s">
        <v>535</v>
      </c>
      <c r="J46" s="359" t="s">
        <v>535</v>
      </c>
      <c r="K46" s="359" t="s">
        <v>535</v>
      </c>
      <c r="L46" s="359" t="s">
        <v>535</v>
      </c>
      <c r="M46" s="360" t="s">
        <v>535</v>
      </c>
    </row>
    <row r="47" spans="2:13" ht="27.75" customHeight="1" x14ac:dyDescent="0.2">
      <c r="B47" s="1186"/>
      <c r="C47" s="1187"/>
      <c r="D47" s="108"/>
      <c r="E47" s="1194" t="s">
        <v>39</v>
      </c>
      <c r="F47" s="1195"/>
      <c r="G47" s="1195"/>
      <c r="H47" s="1196"/>
      <c r="I47" s="358" t="s">
        <v>535</v>
      </c>
      <c r="J47" s="359" t="s">
        <v>535</v>
      </c>
      <c r="K47" s="359" t="s">
        <v>535</v>
      </c>
      <c r="L47" s="359" t="s">
        <v>535</v>
      </c>
      <c r="M47" s="360" t="s">
        <v>535</v>
      </c>
    </row>
    <row r="48" spans="2:13" ht="27.75" customHeight="1" x14ac:dyDescent="0.2">
      <c r="B48" s="1186"/>
      <c r="C48" s="1187"/>
      <c r="D48" s="106"/>
      <c r="E48" s="1192" t="s">
        <v>40</v>
      </c>
      <c r="F48" s="1192"/>
      <c r="G48" s="1192"/>
      <c r="H48" s="1193"/>
      <c r="I48" s="358" t="s">
        <v>535</v>
      </c>
      <c r="J48" s="359" t="s">
        <v>535</v>
      </c>
      <c r="K48" s="359" t="s">
        <v>535</v>
      </c>
      <c r="L48" s="359" t="s">
        <v>535</v>
      </c>
      <c r="M48" s="360" t="s">
        <v>535</v>
      </c>
    </row>
    <row r="49" spans="2:13" ht="27.75" customHeight="1" x14ac:dyDescent="0.2">
      <c r="B49" s="1188"/>
      <c r="C49" s="1189"/>
      <c r="D49" s="106"/>
      <c r="E49" s="1192" t="s">
        <v>41</v>
      </c>
      <c r="F49" s="1192"/>
      <c r="G49" s="1192"/>
      <c r="H49" s="1193"/>
      <c r="I49" s="358" t="s">
        <v>535</v>
      </c>
      <c r="J49" s="359" t="s">
        <v>535</v>
      </c>
      <c r="K49" s="359" t="s">
        <v>535</v>
      </c>
      <c r="L49" s="359" t="s">
        <v>535</v>
      </c>
      <c r="M49" s="360" t="s">
        <v>535</v>
      </c>
    </row>
    <row r="50" spans="2:13" ht="27.75" customHeight="1" x14ac:dyDescent="0.2">
      <c r="B50" s="1197" t="s">
        <v>42</v>
      </c>
      <c r="C50" s="1198"/>
      <c r="D50" s="109"/>
      <c r="E50" s="1192" t="s">
        <v>43</v>
      </c>
      <c r="F50" s="1192"/>
      <c r="G50" s="1192"/>
      <c r="H50" s="1193"/>
      <c r="I50" s="358">
        <v>4396</v>
      </c>
      <c r="J50" s="359">
        <v>4789</v>
      </c>
      <c r="K50" s="359">
        <v>4834</v>
      </c>
      <c r="L50" s="359">
        <v>5673</v>
      </c>
      <c r="M50" s="360">
        <v>6042</v>
      </c>
    </row>
    <row r="51" spans="2:13" ht="27.75" customHeight="1" x14ac:dyDescent="0.2">
      <c r="B51" s="1186"/>
      <c r="C51" s="1187"/>
      <c r="D51" s="106"/>
      <c r="E51" s="1192" t="s">
        <v>44</v>
      </c>
      <c r="F51" s="1192"/>
      <c r="G51" s="1192"/>
      <c r="H51" s="1193"/>
      <c r="I51" s="358">
        <v>183</v>
      </c>
      <c r="J51" s="359">
        <v>170</v>
      </c>
      <c r="K51" s="359">
        <v>156</v>
      </c>
      <c r="L51" s="359">
        <v>143</v>
      </c>
      <c r="M51" s="360">
        <v>115</v>
      </c>
    </row>
    <row r="52" spans="2:13" ht="27.75" customHeight="1" x14ac:dyDescent="0.2">
      <c r="B52" s="1188"/>
      <c r="C52" s="1189"/>
      <c r="D52" s="106"/>
      <c r="E52" s="1192" t="s">
        <v>45</v>
      </c>
      <c r="F52" s="1192"/>
      <c r="G52" s="1192"/>
      <c r="H52" s="1193"/>
      <c r="I52" s="358">
        <v>17443</v>
      </c>
      <c r="J52" s="359">
        <v>17486</v>
      </c>
      <c r="K52" s="359">
        <v>17681</v>
      </c>
      <c r="L52" s="359">
        <v>16979</v>
      </c>
      <c r="M52" s="360">
        <v>15944</v>
      </c>
    </row>
    <row r="53" spans="2:13" ht="27.75" customHeight="1" thickBot="1" x14ac:dyDescent="0.25">
      <c r="B53" s="1199" t="s">
        <v>46</v>
      </c>
      <c r="C53" s="1200"/>
      <c r="D53" s="110"/>
      <c r="E53" s="1201" t="s">
        <v>47</v>
      </c>
      <c r="F53" s="1201"/>
      <c r="G53" s="1201"/>
      <c r="H53" s="1202"/>
      <c r="I53" s="361">
        <v>3686</v>
      </c>
      <c r="J53" s="362">
        <v>3523</v>
      </c>
      <c r="K53" s="362">
        <v>4124</v>
      </c>
      <c r="L53" s="362">
        <v>3160</v>
      </c>
      <c r="M53" s="363">
        <v>2630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KhWlXn/Ue8sp0I560Z/aF37vxqGU1IJGPI3c7ZtZounIuxPJe5gVX8YRdyxDHbRR3+8i6UPcHvBWpGm8aY8DWQ==" saltValue="bd0gxQmQc8t44E00Fqoq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579</v>
      </c>
      <c r="G54" s="119" t="s">
        <v>580</v>
      </c>
      <c r="H54" s="120" t="s">
        <v>581</v>
      </c>
    </row>
    <row r="55" spans="2:8" ht="52.5" customHeight="1" x14ac:dyDescent="0.2">
      <c r="B55" s="121"/>
      <c r="C55" s="1211" t="s">
        <v>50</v>
      </c>
      <c r="D55" s="1211"/>
      <c r="E55" s="1212"/>
      <c r="F55" s="122">
        <v>1263</v>
      </c>
      <c r="G55" s="122">
        <v>1774</v>
      </c>
      <c r="H55" s="123">
        <v>1754</v>
      </c>
    </row>
    <row r="56" spans="2:8" ht="52.5" customHeight="1" x14ac:dyDescent="0.2">
      <c r="B56" s="124"/>
      <c r="C56" s="1213" t="s">
        <v>51</v>
      </c>
      <c r="D56" s="1213"/>
      <c r="E56" s="1214"/>
      <c r="F56" s="125">
        <v>1064</v>
      </c>
      <c r="G56" s="125">
        <v>1214</v>
      </c>
      <c r="H56" s="126">
        <v>1364</v>
      </c>
    </row>
    <row r="57" spans="2:8" ht="53.25" customHeight="1" x14ac:dyDescent="0.2">
      <c r="B57" s="124"/>
      <c r="C57" s="1215" t="s">
        <v>52</v>
      </c>
      <c r="D57" s="1215"/>
      <c r="E57" s="1216"/>
      <c r="F57" s="127">
        <v>4547</v>
      </c>
      <c r="G57" s="127">
        <v>4684</v>
      </c>
      <c r="H57" s="128">
        <v>4897</v>
      </c>
    </row>
    <row r="58" spans="2:8" ht="45.75" customHeight="1" x14ac:dyDescent="0.2">
      <c r="B58" s="129"/>
      <c r="C58" s="1203" t="s">
        <v>617</v>
      </c>
      <c r="D58" s="1204"/>
      <c r="E58" s="1205"/>
      <c r="F58" s="130">
        <v>2460</v>
      </c>
      <c r="G58" s="130">
        <v>2460</v>
      </c>
      <c r="H58" s="131">
        <v>2460</v>
      </c>
    </row>
    <row r="59" spans="2:8" ht="45.75" customHeight="1" x14ac:dyDescent="0.2">
      <c r="B59" s="129"/>
      <c r="C59" s="1203" t="s">
        <v>618</v>
      </c>
      <c r="D59" s="1204"/>
      <c r="E59" s="1205"/>
      <c r="F59" s="130">
        <v>852</v>
      </c>
      <c r="G59" s="130">
        <v>852</v>
      </c>
      <c r="H59" s="131">
        <v>1052</v>
      </c>
    </row>
    <row r="60" spans="2:8" ht="45.75" customHeight="1" x14ac:dyDescent="0.2">
      <c r="B60" s="129"/>
      <c r="C60" s="1203" t="s">
        <v>619</v>
      </c>
      <c r="D60" s="1204"/>
      <c r="E60" s="1205"/>
      <c r="F60" s="130">
        <v>450</v>
      </c>
      <c r="G60" s="130">
        <v>565</v>
      </c>
      <c r="H60" s="131">
        <v>583</v>
      </c>
    </row>
    <row r="61" spans="2:8" ht="45.75" customHeight="1" x14ac:dyDescent="0.2">
      <c r="B61" s="129"/>
      <c r="C61" s="1203" t="s">
        <v>620</v>
      </c>
      <c r="D61" s="1204"/>
      <c r="E61" s="1205"/>
      <c r="F61" s="130">
        <v>406</v>
      </c>
      <c r="G61" s="130">
        <v>406</v>
      </c>
      <c r="H61" s="131">
        <v>406</v>
      </c>
    </row>
    <row r="62" spans="2:8" ht="45.75" customHeight="1" thickBot="1" x14ac:dyDescent="0.25">
      <c r="B62" s="132"/>
      <c r="C62" s="1206" t="s">
        <v>621</v>
      </c>
      <c r="D62" s="1207"/>
      <c r="E62" s="1208"/>
      <c r="F62" s="133">
        <v>113</v>
      </c>
      <c r="G62" s="133">
        <v>124</v>
      </c>
      <c r="H62" s="134">
        <v>135</v>
      </c>
    </row>
    <row r="63" spans="2:8" ht="52.5" customHeight="1" thickBot="1" x14ac:dyDescent="0.25">
      <c r="B63" s="135"/>
      <c r="C63" s="1209" t="s">
        <v>53</v>
      </c>
      <c r="D63" s="1209"/>
      <c r="E63" s="1210"/>
      <c r="F63" s="136">
        <v>6874</v>
      </c>
      <c r="G63" s="136">
        <v>7672</v>
      </c>
      <c r="H63" s="137">
        <v>8015</v>
      </c>
    </row>
    <row r="64" spans="2:8" ht="13.2" x14ac:dyDescent="0.2"/>
  </sheetData>
  <sheetProtection algorithmName="SHA-512" hashValue="xKZ/tYBun5WdYxmuGrSr9ojd+4tb8bcyHUDWIYLLlHXKNeAdJcNhzkUluqJcjt8NgBE7LH5AxKiJOdTywckEfw==" saltValue="GNcNNWsMaQ3GmSdj+Mgw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574</v>
      </c>
      <c r="G2" s="151"/>
      <c r="H2" s="152"/>
    </row>
    <row r="3" spans="1:8" x14ac:dyDescent="0.2">
      <c r="A3" s="148" t="s">
        <v>567</v>
      </c>
      <c r="B3" s="153"/>
      <c r="C3" s="154"/>
      <c r="D3" s="155">
        <v>64549</v>
      </c>
      <c r="E3" s="156"/>
      <c r="F3" s="157">
        <v>47387</v>
      </c>
      <c r="G3" s="158"/>
      <c r="H3" s="159"/>
    </row>
    <row r="4" spans="1:8" x14ac:dyDescent="0.2">
      <c r="A4" s="160"/>
      <c r="B4" s="161"/>
      <c r="C4" s="162"/>
      <c r="D4" s="163">
        <v>57561</v>
      </c>
      <c r="E4" s="164"/>
      <c r="F4" s="165">
        <v>24928</v>
      </c>
      <c r="G4" s="166"/>
      <c r="H4" s="167"/>
    </row>
    <row r="5" spans="1:8" x14ac:dyDescent="0.2">
      <c r="A5" s="148" t="s">
        <v>569</v>
      </c>
      <c r="B5" s="153"/>
      <c r="C5" s="154"/>
      <c r="D5" s="155">
        <v>79237</v>
      </c>
      <c r="E5" s="156"/>
      <c r="F5" s="157">
        <v>51264</v>
      </c>
      <c r="G5" s="158"/>
      <c r="H5" s="159"/>
    </row>
    <row r="6" spans="1:8" x14ac:dyDescent="0.2">
      <c r="A6" s="160"/>
      <c r="B6" s="161"/>
      <c r="C6" s="162"/>
      <c r="D6" s="163">
        <v>63066</v>
      </c>
      <c r="E6" s="164"/>
      <c r="F6" s="165">
        <v>26040</v>
      </c>
      <c r="G6" s="166"/>
      <c r="H6" s="167"/>
    </row>
    <row r="7" spans="1:8" x14ac:dyDescent="0.2">
      <c r="A7" s="148" t="s">
        <v>570</v>
      </c>
      <c r="B7" s="153"/>
      <c r="C7" s="154"/>
      <c r="D7" s="155">
        <v>128983</v>
      </c>
      <c r="E7" s="156"/>
      <c r="F7" s="157">
        <v>52068</v>
      </c>
      <c r="G7" s="158"/>
      <c r="H7" s="159"/>
    </row>
    <row r="8" spans="1:8" x14ac:dyDescent="0.2">
      <c r="A8" s="160"/>
      <c r="B8" s="161"/>
      <c r="C8" s="162"/>
      <c r="D8" s="163">
        <v>78262</v>
      </c>
      <c r="E8" s="164"/>
      <c r="F8" s="165">
        <v>26936</v>
      </c>
      <c r="G8" s="166"/>
      <c r="H8" s="167"/>
    </row>
    <row r="9" spans="1:8" x14ac:dyDescent="0.2">
      <c r="A9" s="148" t="s">
        <v>571</v>
      </c>
      <c r="B9" s="153"/>
      <c r="C9" s="154"/>
      <c r="D9" s="155">
        <v>37998</v>
      </c>
      <c r="E9" s="156"/>
      <c r="F9" s="157">
        <v>47161</v>
      </c>
      <c r="G9" s="158"/>
      <c r="H9" s="159"/>
    </row>
    <row r="10" spans="1:8" x14ac:dyDescent="0.2">
      <c r="A10" s="160"/>
      <c r="B10" s="161"/>
      <c r="C10" s="162"/>
      <c r="D10" s="163">
        <v>31307</v>
      </c>
      <c r="E10" s="164"/>
      <c r="F10" s="165">
        <v>24595</v>
      </c>
      <c r="G10" s="166"/>
      <c r="H10" s="167"/>
    </row>
    <row r="11" spans="1:8" x14ac:dyDescent="0.2">
      <c r="A11" s="148" t="s">
        <v>572</v>
      </c>
      <c r="B11" s="153"/>
      <c r="C11" s="154"/>
      <c r="D11" s="155">
        <v>29598</v>
      </c>
      <c r="E11" s="156"/>
      <c r="F11" s="157">
        <v>43423</v>
      </c>
      <c r="G11" s="158"/>
      <c r="H11" s="159"/>
    </row>
    <row r="12" spans="1:8" x14ac:dyDescent="0.2">
      <c r="A12" s="160"/>
      <c r="B12" s="161"/>
      <c r="C12" s="168"/>
      <c r="D12" s="163">
        <v>24620</v>
      </c>
      <c r="E12" s="164"/>
      <c r="F12" s="165">
        <v>22207</v>
      </c>
      <c r="G12" s="166"/>
      <c r="H12" s="167"/>
    </row>
    <row r="13" spans="1:8" x14ac:dyDescent="0.2">
      <c r="A13" s="148"/>
      <c r="B13" s="153"/>
      <c r="C13" s="169"/>
      <c r="D13" s="170">
        <v>68073</v>
      </c>
      <c r="E13" s="171"/>
      <c r="F13" s="172">
        <v>48261</v>
      </c>
      <c r="G13" s="173"/>
      <c r="H13" s="159"/>
    </row>
    <row r="14" spans="1:8" x14ac:dyDescent="0.2">
      <c r="A14" s="160"/>
      <c r="B14" s="161"/>
      <c r="C14" s="162"/>
      <c r="D14" s="163">
        <v>50963</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14.15</v>
      </c>
      <c r="C19" s="174">
        <f>ROUND(VALUE(SUBSTITUTE(実質収支比率等に係る経年分析!G$48,"▲","-")),2)</f>
        <v>11.25</v>
      </c>
      <c r="D19" s="174">
        <f>ROUND(VALUE(SUBSTITUTE(実質収支比率等に係る経年分析!H$48,"▲","-")),2)</f>
        <v>10.47</v>
      </c>
      <c r="E19" s="174">
        <f>ROUND(VALUE(SUBSTITUTE(実質収支比率等に係る経年分析!I$48,"▲","-")),2)</f>
        <v>17.71</v>
      </c>
      <c r="F19" s="174">
        <f>ROUND(VALUE(SUBSTITUTE(実質収支比率等に係る経年分析!J$48,"▲","-")),2)</f>
        <v>17.059999999999999</v>
      </c>
    </row>
    <row r="20" spans="1:11" x14ac:dyDescent="0.2">
      <c r="A20" s="174" t="s">
        <v>57</v>
      </c>
      <c r="B20" s="174">
        <f>ROUND(VALUE(SUBSTITUTE(実質収支比率等に係る経年分析!F$47,"▲","-")),2)</f>
        <v>20.350000000000001</v>
      </c>
      <c r="C20" s="174">
        <f>ROUND(VALUE(SUBSTITUTE(実質収支比率等に係る経年分析!G$47,"▲","-")),2)</f>
        <v>20.309999999999999</v>
      </c>
      <c r="D20" s="174">
        <f>ROUND(VALUE(SUBSTITUTE(実質収支比率等に係る経年分析!H$47,"▲","-")),2)</f>
        <v>15.67</v>
      </c>
      <c r="E20" s="174">
        <f>ROUND(VALUE(SUBSTITUTE(実質収支比率等に係る経年分析!I$47,"▲","-")),2)</f>
        <v>20.62</v>
      </c>
      <c r="F20" s="174">
        <f>ROUND(VALUE(SUBSTITUTE(実質収支比率等に係る経年分析!J$47,"▲","-")),2)</f>
        <v>20.78</v>
      </c>
    </row>
    <row r="21" spans="1:11" x14ac:dyDescent="0.2">
      <c r="A21" s="174" t="s">
        <v>58</v>
      </c>
      <c r="B21" s="174">
        <f>IF(ISNUMBER(VALUE(SUBSTITUTE(実質収支比率等に係る経年分析!F$49,"▲","-"))),ROUND(VALUE(SUBSTITUTE(実質収支比率等に係る経年分析!F$49,"▲","-")),2),NA())</f>
        <v>0.37</v>
      </c>
      <c r="C21" s="174">
        <f>IF(ISNUMBER(VALUE(SUBSTITUTE(実質収支比率等に係る経年分析!G$49,"▲","-"))),ROUND(VALUE(SUBSTITUTE(実質収支比率等に係る経年分析!G$49,"▲","-")),2),NA())</f>
        <v>-2.84</v>
      </c>
      <c r="D21" s="174">
        <f>IF(ISNUMBER(VALUE(SUBSTITUTE(実質収支比率等に係る経年分析!H$49,"▲","-"))),ROUND(VALUE(SUBSTITUTE(実質収支比率等に係る経年分析!H$49,"▲","-")),2),NA())</f>
        <v>-3.95</v>
      </c>
      <c r="E21" s="174">
        <f>IF(ISNUMBER(VALUE(SUBSTITUTE(実質収支比率等に係る経年分析!I$49,"▲","-"))),ROUND(VALUE(SUBSTITUTE(実質収支比率等に係る経年分析!I$49,"▲","-")),2),NA())</f>
        <v>13.82</v>
      </c>
      <c r="F21" s="174">
        <f>IF(ISNUMBER(VALUE(SUBSTITUTE(実質収支比率等に係る経年分析!J$49,"▲","-"))),ROUND(VALUE(SUBSTITUTE(実質収支比率等に係る経年分析!J$49,"▲","-")),2),NA())</f>
        <v>-1.22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0.55000000000000004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0.67</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0.53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小立公園墓地事業特別会計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2">
      <c r="A30" s="175" t="str">
        <f>IF(連結実質赤字比率に係る赤字・黒字の構成分析!C$40="",NA(),連結実質赤字比率に係る赤字・黒字の構成分析!C$40)</f>
        <v>河口湖簡易水道事業特別会計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2">
      <c r="A31" s="175" t="str">
        <f>IF(連結実質赤字比率に係る赤字・黒字の構成分析!C$39="",NA(),連結実質赤字比率に係る赤字・黒字の構成分析!C$39)</f>
        <v>河口湖治水事業特別会計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0.28999999999999998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1.0900000000000001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1.37</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9.6999999999999993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1466</v>
      </c>
      <c r="E42" s="176"/>
      <c r="F42" s="176"/>
      <c r="G42" s="176">
        <f>'実質公債費比率（分子）の構造'!L$52</f>
        <v>1452</v>
      </c>
      <c r="H42" s="176"/>
      <c r="I42" s="176"/>
      <c r="J42" s="176">
        <f>'実質公債費比率（分子）の構造'!M$52</f>
        <v>1457</v>
      </c>
      <c r="K42" s="176"/>
      <c r="L42" s="176"/>
      <c r="M42" s="176">
        <f>'実質公債費比率（分子）の構造'!N$52</f>
        <v>1502</v>
      </c>
      <c r="N42" s="176"/>
      <c r="O42" s="176"/>
      <c r="P42" s="176">
        <f>'実質公債費比率（分子）の構造'!O$52</f>
        <v>1529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88</v>
      </c>
      <c r="C44" s="176"/>
      <c r="D44" s="176"/>
      <c r="E44" s="176">
        <f>'実質公債費比率（分子）の構造'!L$50</f>
        <v>62</v>
      </c>
      <c r="F44" s="176"/>
      <c r="G44" s="176"/>
      <c r="H44" s="176">
        <f>'実質公債費比率（分子）の構造'!M$50</f>
        <v>60</v>
      </c>
      <c r="I44" s="176"/>
      <c r="J44" s="176"/>
      <c r="K44" s="176">
        <f>'実質公債費比率（分子）の構造'!N$50</f>
        <v>50</v>
      </c>
      <c r="L44" s="176"/>
      <c r="M44" s="176"/>
      <c r="N44" s="176">
        <f>'実質公債費比率（分子）の構造'!O$50</f>
        <v>50</v>
      </c>
      <c r="O44" s="176"/>
      <c r="P44" s="176"/>
    </row>
    <row r="45" spans="1:16" x14ac:dyDescent="0.2">
      <c r="A45" s="176" t="s">
        <v>68</v>
      </c>
      <c r="B45" s="176">
        <f>'実質公債費比率（分子）の構造'!K$49</f>
        <v>66</v>
      </c>
      <c r="C45" s="176"/>
      <c r="D45" s="176"/>
      <c r="E45" s="176">
        <f>'実質公債費比率（分子）の構造'!L$49</f>
        <v>72</v>
      </c>
      <c r="F45" s="176"/>
      <c r="G45" s="176"/>
      <c r="H45" s="176">
        <f>'実質公債費比率（分子）の構造'!M$49</f>
        <v>85</v>
      </c>
      <c r="I45" s="176"/>
      <c r="J45" s="176"/>
      <c r="K45" s="176">
        <f>'実質公債費比率（分子）の構造'!N$49</f>
        <v>95</v>
      </c>
      <c r="L45" s="176"/>
      <c r="M45" s="176"/>
      <c r="N45" s="176">
        <f>'実質公債費比率（分子）の構造'!O$49</f>
        <v>95</v>
      </c>
      <c r="O45" s="176"/>
      <c r="P45" s="176"/>
    </row>
    <row r="46" spans="1:16" x14ac:dyDescent="0.2">
      <c r="A46" s="176" t="s">
        <v>69</v>
      </c>
      <c r="B46" s="176">
        <f>'実質公債費比率（分子）の構造'!K$48</f>
        <v>356</v>
      </c>
      <c r="C46" s="176"/>
      <c r="D46" s="176"/>
      <c r="E46" s="176">
        <f>'実質公債費比率（分子）の構造'!L$48</f>
        <v>358</v>
      </c>
      <c r="F46" s="176"/>
      <c r="G46" s="176"/>
      <c r="H46" s="176">
        <f>'実質公債費比率（分子）の構造'!M$48</f>
        <v>388</v>
      </c>
      <c r="I46" s="176"/>
      <c r="J46" s="176"/>
      <c r="K46" s="176">
        <f>'実質公債費比率（分子）の構造'!N$48</f>
        <v>352</v>
      </c>
      <c r="L46" s="176"/>
      <c r="M46" s="176"/>
      <c r="N46" s="176">
        <f>'実質公債費比率（分子）の構造'!O$48</f>
        <v>424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1540</v>
      </c>
      <c r="C49" s="176"/>
      <c r="D49" s="176"/>
      <c r="E49" s="176">
        <f>'実質公債費比率（分子）の構造'!L$45</f>
        <v>1541</v>
      </c>
      <c r="F49" s="176"/>
      <c r="G49" s="176"/>
      <c r="H49" s="176">
        <f>'実質公債費比率（分子）の構造'!M$45</f>
        <v>1620</v>
      </c>
      <c r="I49" s="176"/>
      <c r="J49" s="176"/>
      <c r="K49" s="176">
        <f>'実質公債費比率（分子）の構造'!N$45</f>
        <v>1707</v>
      </c>
      <c r="L49" s="176"/>
      <c r="M49" s="176"/>
      <c r="N49" s="176">
        <f>'実質公債費比率（分子）の構造'!O$45</f>
        <v>1779</v>
      </c>
      <c r="O49" s="176"/>
      <c r="P49" s="176"/>
    </row>
    <row r="50" spans="1:16" x14ac:dyDescent="0.2">
      <c r="A50" s="176" t="s">
        <v>73</v>
      </c>
      <c r="B50" s="176" t="e">
        <f>NA()</f>
        <v>#N/A</v>
      </c>
      <c r="C50" s="176">
        <f>IF(ISNUMBER('実質公債費比率（分子）の構造'!K$53),'実質公債費比率（分子）の構造'!K$53,NA())</f>
        <v>584</v>
      </c>
      <c r="D50" s="176" t="e">
        <f>NA()</f>
        <v>#N/A</v>
      </c>
      <c r="E50" s="176" t="e">
        <f>NA()</f>
        <v>#N/A</v>
      </c>
      <c r="F50" s="176">
        <f>IF(ISNUMBER('実質公債費比率（分子）の構造'!L$53),'実質公債費比率（分子）の構造'!L$53,NA())</f>
        <v>581</v>
      </c>
      <c r="G50" s="176" t="e">
        <f>NA()</f>
        <v>#N/A</v>
      </c>
      <c r="H50" s="176" t="e">
        <f>NA()</f>
        <v>#N/A</v>
      </c>
      <c r="I50" s="176">
        <f>IF(ISNUMBER('実質公債費比率（分子）の構造'!M$53),'実質公債費比率（分子）の構造'!M$53,NA())</f>
        <v>696</v>
      </c>
      <c r="J50" s="176" t="e">
        <f>NA()</f>
        <v>#N/A</v>
      </c>
      <c r="K50" s="176" t="e">
        <f>NA()</f>
        <v>#N/A</v>
      </c>
      <c r="L50" s="176">
        <f>IF(ISNUMBER('実質公債費比率（分子）の構造'!N$53),'実質公債費比率（分子）の構造'!N$53,NA())</f>
        <v>702</v>
      </c>
      <c r="M50" s="176" t="e">
        <f>NA()</f>
        <v>#N/A</v>
      </c>
      <c r="N50" s="176" t="e">
        <f>NA()</f>
        <v>#N/A</v>
      </c>
      <c r="O50" s="176">
        <f>IF(ISNUMBER('実質公債費比率（分子）の構造'!O$53),'実質公債費比率（分子）の構造'!O$53,NA())</f>
        <v>819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17443</v>
      </c>
      <c r="E56" s="175"/>
      <c r="F56" s="175"/>
      <c r="G56" s="175">
        <f>'将来負担比率（分子）の構造'!J$52</f>
        <v>17486</v>
      </c>
      <c r="H56" s="175"/>
      <c r="I56" s="175"/>
      <c r="J56" s="175">
        <f>'将来負担比率（分子）の構造'!K$52</f>
        <v>17681</v>
      </c>
      <c r="K56" s="175"/>
      <c r="L56" s="175"/>
      <c r="M56" s="175">
        <f>'将来負担比率（分子）の構造'!L$52</f>
        <v>16979</v>
      </c>
      <c r="N56" s="175"/>
      <c r="O56" s="175"/>
      <c r="P56" s="175">
        <f>'将来負担比率（分子）の構造'!M$52</f>
        <v>15944</v>
      </c>
    </row>
    <row r="57" spans="1:16" x14ac:dyDescent="0.2">
      <c r="A57" s="175" t="s">
        <v>44</v>
      </c>
      <c r="B57" s="175"/>
      <c r="C57" s="175"/>
      <c r="D57" s="175">
        <f>'将来負担比率（分子）の構造'!I$51</f>
        <v>183</v>
      </c>
      <c r="E57" s="175"/>
      <c r="F57" s="175"/>
      <c r="G57" s="175">
        <f>'将来負担比率（分子）の構造'!J$51</f>
        <v>170</v>
      </c>
      <c r="H57" s="175"/>
      <c r="I57" s="175"/>
      <c r="J57" s="175">
        <f>'将来負担比率（分子）の構造'!K$51</f>
        <v>156</v>
      </c>
      <c r="K57" s="175"/>
      <c r="L57" s="175"/>
      <c r="M57" s="175">
        <f>'将来負担比率（分子）の構造'!L$51</f>
        <v>143</v>
      </c>
      <c r="N57" s="175"/>
      <c r="O57" s="175"/>
      <c r="P57" s="175">
        <f>'将来負担比率（分子）の構造'!M$51</f>
        <v>115</v>
      </c>
    </row>
    <row r="58" spans="1:16" x14ac:dyDescent="0.2">
      <c r="A58" s="175" t="s">
        <v>43</v>
      </c>
      <c r="B58" s="175"/>
      <c r="C58" s="175"/>
      <c r="D58" s="175">
        <f>'将来負担比率（分子）の構造'!I$50</f>
        <v>4396</v>
      </c>
      <c r="E58" s="175"/>
      <c r="F58" s="175"/>
      <c r="G58" s="175">
        <f>'将来負担比率（分子）の構造'!J$50</f>
        <v>4789</v>
      </c>
      <c r="H58" s="175"/>
      <c r="I58" s="175"/>
      <c r="J58" s="175">
        <f>'将来負担比率（分子）の構造'!K$50</f>
        <v>4834</v>
      </c>
      <c r="K58" s="175"/>
      <c r="L58" s="175"/>
      <c r="M58" s="175">
        <f>'将来負担比率（分子）の構造'!L$50</f>
        <v>5673</v>
      </c>
      <c r="N58" s="175"/>
      <c r="O58" s="175"/>
      <c r="P58" s="175">
        <f>'将来負担比率（分子）の構造'!M$50</f>
        <v>6042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1410</v>
      </c>
      <c r="C62" s="175"/>
      <c r="D62" s="175"/>
      <c r="E62" s="175">
        <f>'将来負担比率（分子）の構造'!J$45</f>
        <v>1421</v>
      </c>
      <c r="F62" s="175"/>
      <c r="G62" s="175"/>
      <c r="H62" s="175">
        <f>'将来負担比率（分子）の構造'!K$45</f>
        <v>1422</v>
      </c>
      <c r="I62" s="175"/>
      <c r="J62" s="175"/>
      <c r="K62" s="175">
        <f>'将来負担比率（分子）の構造'!L$45</f>
        <v>1436</v>
      </c>
      <c r="L62" s="175"/>
      <c r="M62" s="175"/>
      <c r="N62" s="175">
        <f>'将来負担比率（分子）の構造'!M$45</f>
        <v>1423</v>
      </c>
      <c r="O62" s="175"/>
      <c r="P62" s="175"/>
    </row>
    <row r="63" spans="1:16" x14ac:dyDescent="0.2">
      <c r="A63" s="175" t="s">
        <v>36</v>
      </c>
      <c r="B63" s="175">
        <f>'将来負担比率（分子）の構造'!I$44</f>
        <v>809</v>
      </c>
      <c r="C63" s="175"/>
      <c r="D63" s="175"/>
      <c r="E63" s="175">
        <f>'将来負担比率（分子）の構造'!J$44</f>
        <v>806</v>
      </c>
      <c r="F63" s="175"/>
      <c r="G63" s="175"/>
      <c r="H63" s="175">
        <f>'将来負担比率（分子）の構造'!K$44</f>
        <v>749</v>
      </c>
      <c r="I63" s="175"/>
      <c r="J63" s="175"/>
      <c r="K63" s="175">
        <f>'将来負担比率（分子）の構造'!L$44</f>
        <v>833</v>
      </c>
      <c r="L63" s="175"/>
      <c r="M63" s="175"/>
      <c r="N63" s="175">
        <f>'将来負担比率（分子）の構造'!M$44</f>
        <v>958</v>
      </c>
      <c r="O63" s="175"/>
      <c r="P63" s="175"/>
    </row>
    <row r="64" spans="1:16" x14ac:dyDescent="0.2">
      <c r="A64" s="175" t="s">
        <v>35</v>
      </c>
      <c r="B64" s="175">
        <f>'将来負担比率（分子）の構造'!I$43</f>
        <v>4774</v>
      </c>
      <c r="C64" s="175"/>
      <c r="D64" s="175"/>
      <c r="E64" s="175">
        <f>'将来負担比率（分子）の構造'!J$43</f>
        <v>4801</v>
      </c>
      <c r="F64" s="175"/>
      <c r="G64" s="175"/>
      <c r="H64" s="175">
        <f>'将来負担比率（分子）の構造'!K$43</f>
        <v>4773</v>
      </c>
      <c r="I64" s="175"/>
      <c r="J64" s="175"/>
      <c r="K64" s="175">
        <f>'将来負担比率（分子）の構造'!L$43</f>
        <v>4634</v>
      </c>
      <c r="L64" s="175"/>
      <c r="M64" s="175"/>
      <c r="N64" s="175">
        <f>'将来負担比率（分子）の構造'!M$43</f>
        <v>4707</v>
      </c>
      <c r="O64" s="175"/>
      <c r="P64" s="175"/>
    </row>
    <row r="65" spans="1:16" x14ac:dyDescent="0.2">
      <c r="A65" s="175" t="s">
        <v>34</v>
      </c>
      <c r="B65" s="175">
        <f>'将来負担比率（分子）の構造'!I$42</f>
        <v>371</v>
      </c>
      <c r="C65" s="175"/>
      <c r="D65" s="175"/>
      <c r="E65" s="175">
        <f>'将来負担比率（分子）の構造'!J$42</f>
        <v>304</v>
      </c>
      <c r="F65" s="175"/>
      <c r="G65" s="175"/>
      <c r="H65" s="175">
        <f>'将来負担比率（分子）の構造'!K$42</f>
        <v>235</v>
      </c>
      <c r="I65" s="175"/>
      <c r="J65" s="175"/>
      <c r="K65" s="175">
        <f>'将来負担比率（分子）の構造'!L$42</f>
        <v>185</v>
      </c>
      <c r="L65" s="175"/>
      <c r="M65" s="175"/>
      <c r="N65" s="175">
        <f>'将来負担比率（分子）の構造'!M$42</f>
        <v>135</v>
      </c>
      <c r="O65" s="175"/>
      <c r="P65" s="175"/>
    </row>
    <row r="66" spans="1:16" x14ac:dyDescent="0.2">
      <c r="A66" s="175" t="s">
        <v>33</v>
      </c>
      <c r="B66" s="175">
        <f>'将来負担比率（分子）の構造'!I$41</f>
        <v>18344</v>
      </c>
      <c r="C66" s="175"/>
      <c r="D66" s="175"/>
      <c r="E66" s="175">
        <f>'将来負担比率（分子）の構造'!J$41</f>
        <v>18635</v>
      </c>
      <c r="F66" s="175"/>
      <c r="G66" s="175"/>
      <c r="H66" s="175">
        <f>'将来負担比率（分子）の構造'!K$41</f>
        <v>19616</v>
      </c>
      <c r="I66" s="175"/>
      <c r="J66" s="175"/>
      <c r="K66" s="175">
        <f>'将来負担比率（分子）の構造'!L$41</f>
        <v>18866</v>
      </c>
      <c r="L66" s="175"/>
      <c r="M66" s="175"/>
      <c r="N66" s="175">
        <f>'将来負担比率（分子）の構造'!M$41</f>
        <v>17508</v>
      </c>
      <c r="O66" s="175"/>
      <c r="P66" s="175"/>
    </row>
    <row r="67" spans="1:16" x14ac:dyDescent="0.2">
      <c r="A67" s="175" t="s">
        <v>77</v>
      </c>
      <c r="B67" s="175" t="e">
        <f>NA()</f>
        <v>#N/A</v>
      </c>
      <c r="C67" s="175">
        <f>IF(ISNUMBER('将来負担比率（分子）の構造'!I$53), IF('将来負担比率（分子）の構造'!I$53 &lt; 0, 0, '将来負担比率（分子）の構造'!I$53), NA())</f>
        <v>3686</v>
      </c>
      <c r="D67" s="175" t="e">
        <f>NA()</f>
        <v>#N/A</v>
      </c>
      <c r="E67" s="175" t="e">
        <f>NA()</f>
        <v>#N/A</v>
      </c>
      <c r="F67" s="175">
        <f>IF(ISNUMBER('将来負担比率（分子）の構造'!J$53), IF('将来負担比率（分子）の構造'!J$53 &lt; 0, 0, '将来負担比率（分子）の構造'!J$53), NA())</f>
        <v>3523</v>
      </c>
      <c r="G67" s="175" t="e">
        <f>NA()</f>
        <v>#N/A</v>
      </c>
      <c r="H67" s="175" t="e">
        <f>NA()</f>
        <v>#N/A</v>
      </c>
      <c r="I67" s="175">
        <f>IF(ISNUMBER('将来負担比率（分子）の構造'!K$53), IF('将来負担比率（分子）の構造'!K$53 &lt; 0, 0, '将来負担比率（分子）の構造'!K$53), NA())</f>
        <v>4124</v>
      </c>
      <c r="J67" s="175" t="e">
        <f>NA()</f>
        <v>#N/A</v>
      </c>
      <c r="K67" s="175" t="e">
        <f>NA()</f>
        <v>#N/A</v>
      </c>
      <c r="L67" s="175">
        <f>IF(ISNUMBER('将来負担比率（分子）の構造'!L$53), IF('将来負担比率（分子）の構造'!L$53 &lt; 0, 0, '将来負担比率（分子）の構造'!L$53), NA())</f>
        <v>3160</v>
      </c>
      <c r="M67" s="175" t="e">
        <f>NA()</f>
        <v>#N/A</v>
      </c>
      <c r="N67" s="175" t="e">
        <f>NA()</f>
        <v>#N/A</v>
      </c>
      <c r="O67" s="175">
        <f>IF(ISNUMBER('将来負担比率（分子）の構造'!M$53), IF('将来負担比率（分子）の構造'!M$53 &lt; 0, 0, '将来負担比率（分子）の構造'!M$53), NA())</f>
        <v>2630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1263</v>
      </c>
      <c r="C72" s="179">
        <f>基金残高に係る経年分析!G55</f>
        <v>1774</v>
      </c>
      <c r="D72" s="179">
        <f>基金残高に係る経年分析!H55</f>
        <v>1754</v>
      </c>
    </row>
    <row r="73" spans="1:16" x14ac:dyDescent="0.2">
      <c r="A73" s="178" t="s">
        <v>80</v>
      </c>
      <c r="B73" s="179">
        <f>基金残高に係る経年分析!F56</f>
        <v>1064</v>
      </c>
      <c r="C73" s="179">
        <f>基金残高に係る経年分析!G56</f>
        <v>1214</v>
      </c>
      <c r="D73" s="179">
        <f>基金残高に係る経年分析!H56</f>
        <v>1364</v>
      </c>
    </row>
    <row r="74" spans="1:16" x14ac:dyDescent="0.2">
      <c r="A74" s="178" t="s">
        <v>81</v>
      </c>
      <c r="B74" s="179">
        <f>基金残高に係る経年分析!F57</f>
        <v>4547</v>
      </c>
      <c r="C74" s="179">
        <f>基金残高に係る経年分析!G57</f>
        <v>4684</v>
      </c>
      <c r="D74" s="179">
        <f>基金残高に係る経年分析!H57</f>
        <v>4897</v>
      </c>
    </row>
  </sheetData>
  <sheetProtection algorithmName="SHA-512" hashValue="qvRkLB08yV28SHmu1YAA3OAtVVW1SxdGj05UhEIFwldOszE32sRu0t9QbY2OBbN0x7g9e8pWKzblA7yN7gNBZg==" saltValue="KQ/py2hDNhc/9jwjwNpz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5" zoomScaleNormal="5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4560547</v>
      </c>
      <c r="S5" s="613"/>
      <c r="T5" s="613"/>
      <c r="U5" s="613"/>
      <c r="V5" s="613"/>
      <c r="W5" s="613"/>
      <c r="X5" s="613"/>
      <c r="Y5" s="614"/>
      <c r="Z5" s="615">
        <v>29.2</v>
      </c>
      <c r="AA5" s="615"/>
      <c r="AB5" s="615"/>
      <c r="AC5" s="615"/>
      <c r="AD5" s="616">
        <v>4551266</v>
      </c>
      <c r="AE5" s="616"/>
      <c r="AF5" s="616"/>
      <c r="AG5" s="616"/>
      <c r="AH5" s="616"/>
      <c r="AI5" s="616"/>
      <c r="AJ5" s="616"/>
      <c r="AK5" s="616"/>
      <c r="AL5" s="617">
        <v>52.8</v>
      </c>
      <c r="AM5" s="618"/>
      <c r="AN5" s="618"/>
      <c r="AO5" s="619"/>
      <c r="AP5" s="609" t="s">
        <v>233</v>
      </c>
      <c r="AQ5" s="610"/>
      <c r="AR5" s="610"/>
      <c r="AS5" s="610"/>
      <c r="AT5" s="610"/>
      <c r="AU5" s="610"/>
      <c r="AV5" s="610"/>
      <c r="AW5" s="610"/>
      <c r="AX5" s="610"/>
      <c r="AY5" s="610"/>
      <c r="AZ5" s="610"/>
      <c r="BA5" s="610"/>
      <c r="BB5" s="610"/>
      <c r="BC5" s="610"/>
      <c r="BD5" s="610"/>
      <c r="BE5" s="610"/>
      <c r="BF5" s="611"/>
      <c r="BG5" s="623">
        <v>4456028</v>
      </c>
      <c r="BH5" s="624"/>
      <c r="BI5" s="624"/>
      <c r="BJ5" s="624"/>
      <c r="BK5" s="624"/>
      <c r="BL5" s="624"/>
      <c r="BM5" s="624"/>
      <c r="BN5" s="625"/>
      <c r="BO5" s="626">
        <v>97.7</v>
      </c>
      <c r="BP5" s="626"/>
      <c r="BQ5" s="626"/>
      <c r="BR5" s="626"/>
      <c r="BS5" s="627" t="s">
        <v>177</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106931</v>
      </c>
      <c r="S6" s="624"/>
      <c r="T6" s="624"/>
      <c r="U6" s="624"/>
      <c r="V6" s="624"/>
      <c r="W6" s="624"/>
      <c r="X6" s="624"/>
      <c r="Y6" s="625"/>
      <c r="Z6" s="626">
        <v>0.7</v>
      </c>
      <c r="AA6" s="626"/>
      <c r="AB6" s="626"/>
      <c r="AC6" s="626"/>
      <c r="AD6" s="627">
        <v>106931</v>
      </c>
      <c r="AE6" s="627"/>
      <c r="AF6" s="627"/>
      <c r="AG6" s="627"/>
      <c r="AH6" s="627"/>
      <c r="AI6" s="627"/>
      <c r="AJ6" s="627"/>
      <c r="AK6" s="627"/>
      <c r="AL6" s="628">
        <v>1.2</v>
      </c>
      <c r="AM6" s="629"/>
      <c r="AN6" s="629"/>
      <c r="AO6" s="630"/>
      <c r="AP6" s="620" t="s">
        <v>238</v>
      </c>
      <c r="AQ6" s="621"/>
      <c r="AR6" s="621"/>
      <c r="AS6" s="621"/>
      <c r="AT6" s="621"/>
      <c r="AU6" s="621"/>
      <c r="AV6" s="621"/>
      <c r="AW6" s="621"/>
      <c r="AX6" s="621"/>
      <c r="AY6" s="621"/>
      <c r="AZ6" s="621"/>
      <c r="BA6" s="621"/>
      <c r="BB6" s="621"/>
      <c r="BC6" s="621"/>
      <c r="BD6" s="621"/>
      <c r="BE6" s="621"/>
      <c r="BF6" s="622"/>
      <c r="BG6" s="623">
        <v>4456028</v>
      </c>
      <c r="BH6" s="624"/>
      <c r="BI6" s="624"/>
      <c r="BJ6" s="624"/>
      <c r="BK6" s="624"/>
      <c r="BL6" s="624"/>
      <c r="BM6" s="624"/>
      <c r="BN6" s="625"/>
      <c r="BO6" s="626">
        <v>97.7</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89239</v>
      </c>
      <c r="CS6" s="624"/>
      <c r="CT6" s="624"/>
      <c r="CU6" s="624"/>
      <c r="CV6" s="624"/>
      <c r="CW6" s="624"/>
      <c r="CX6" s="624"/>
      <c r="CY6" s="625"/>
      <c r="CZ6" s="617">
        <v>0.6</v>
      </c>
      <c r="DA6" s="618"/>
      <c r="DB6" s="618"/>
      <c r="DC6" s="634"/>
      <c r="DD6" s="632" t="s">
        <v>177</v>
      </c>
      <c r="DE6" s="624"/>
      <c r="DF6" s="624"/>
      <c r="DG6" s="624"/>
      <c r="DH6" s="624"/>
      <c r="DI6" s="624"/>
      <c r="DJ6" s="624"/>
      <c r="DK6" s="624"/>
      <c r="DL6" s="624"/>
      <c r="DM6" s="624"/>
      <c r="DN6" s="624"/>
      <c r="DO6" s="624"/>
      <c r="DP6" s="625"/>
      <c r="DQ6" s="632">
        <v>89186</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1602</v>
      </c>
      <c r="S7" s="624"/>
      <c r="T7" s="624"/>
      <c r="U7" s="624"/>
      <c r="V7" s="624"/>
      <c r="W7" s="624"/>
      <c r="X7" s="624"/>
      <c r="Y7" s="625"/>
      <c r="Z7" s="626">
        <v>0</v>
      </c>
      <c r="AA7" s="626"/>
      <c r="AB7" s="626"/>
      <c r="AC7" s="626"/>
      <c r="AD7" s="627">
        <v>1602</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1753860</v>
      </c>
      <c r="BH7" s="624"/>
      <c r="BI7" s="624"/>
      <c r="BJ7" s="624"/>
      <c r="BK7" s="624"/>
      <c r="BL7" s="624"/>
      <c r="BM7" s="624"/>
      <c r="BN7" s="625"/>
      <c r="BO7" s="626">
        <v>38.5</v>
      </c>
      <c r="BP7" s="626"/>
      <c r="BQ7" s="626"/>
      <c r="BR7" s="626"/>
      <c r="BS7" s="627" t="s">
        <v>177</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2699630</v>
      </c>
      <c r="CS7" s="624"/>
      <c r="CT7" s="624"/>
      <c r="CU7" s="624"/>
      <c r="CV7" s="624"/>
      <c r="CW7" s="624"/>
      <c r="CX7" s="624"/>
      <c r="CY7" s="625"/>
      <c r="CZ7" s="626">
        <v>19.3</v>
      </c>
      <c r="DA7" s="626"/>
      <c r="DB7" s="626"/>
      <c r="DC7" s="626"/>
      <c r="DD7" s="632">
        <v>87110</v>
      </c>
      <c r="DE7" s="624"/>
      <c r="DF7" s="624"/>
      <c r="DG7" s="624"/>
      <c r="DH7" s="624"/>
      <c r="DI7" s="624"/>
      <c r="DJ7" s="624"/>
      <c r="DK7" s="624"/>
      <c r="DL7" s="624"/>
      <c r="DM7" s="624"/>
      <c r="DN7" s="624"/>
      <c r="DO7" s="624"/>
      <c r="DP7" s="625"/>
      <c r="DQ7" s="632">
        <v>1512547</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19598</v>
      </c>
      <c r="S8" s="624"/>
      <c r="T8" s="624"/>
      <c r="U8" s="624"/>
      <c r="V8" s="624"/>
      <c r="W8" s="624"/>
      <c r="X8" s="624"/>
      <c r="Y8" s="625"/>
      <c r="Z8" s="626">
        <v>0.1</v>
      </c>
      <c r="AA8" s="626"/>
      <c r="AB8" s="626"/>
      <c r="AC8" s="626"/>
      <c r="AD8" s="627">
        <v>19598</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53895</v>
      </c>
      <c r="BH8" s="624"/>
      <c r="BI8" s="624"/>
      <c r="BJ8" s="624"/>
      <c r="BK8" s="624"/>
      <c r="BL8" s="624"/>
      <c r="BM8" s="624"/>
      <c r="BN8" s="625"/>
      <c r="BO8" s="626">
        <v>1.2</v>
      </c>
      <c r="BP8" s="626"/>
      <c r="BQ8" s="626"/>
      <c r="BR8" s="626"/>
      <c r="BS8" s="627" t="s">
        <v>177</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3607107</v>
      </c>
      <c r="CS8" s="624"/>
      <c r="CT8" s="624"/>
      <c r="CU8" s="624"/>
      <c r="CV8" s="624"/>
      <c r="CW8" s="624"/>
      <c r="CX8" s="624"/>
      <c r="CY8" s="625"/>
      <c r="CZ8" s="626">
        <v>25.8</v>
      </c>
      <c r="DA8" s="626"/>
      <c r="DB8" s="626"/>
      <c r="DC8" s="626"/>
      <c r="DD8" s="632">
        <v>5753</v>
      </c>
      <c r="DE8" s="624"/>
      <c r="DF8" s="624"/>
      <c r="DG8" s="624"/>
      <c r="DH8" s="624"/>
      <c r="DI8" s="624"/>
      <c r="DJ8" s="624"/>
      <c r="DK8" s="624"/>
      <c r="DL8" s="624"/>
      <c r="DM8" s="624"/>
      <c r="DN8" s="624"/>
      <c r="DO8" s="624"/>
      <c r="DP8" s="625"/>
      <c r="DQ8" s="632">
        <v>1999038</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16993</v>
      </c>
      <c r="S9" s="624"/>
      <c r="T9" s="624"/>
      <c r="U9" s="624"/>
      <c r="V9" s="624"/>
      <c r="W9" s="624"/>
      <c r="X9" s="624"/>
      <c r="Y9" s="625"/>
      <c r="Z9" s="626">
        <v>0.1</v>
      </c>
      <c r="AA9" s="626"/>
      <c r="AB9" s="626"/>
      <c r="AC9" s="626"/>
      <c r="AD9" s="627">
        <v>16993</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1496548</v>
      </c>
      <c r="BH9" s="624"/>
      <c r="BI9" s="624"/>
      <c r="BJ9" s="624"/>
      <c r="BK9" s="624"/>
      <c r="BL9" s="624"/>
      <c r="BM9" s="624"/>
      <c r="BN9" s="625"/>
      <c r="BO9" s="626">
        <v>32.799999999999997</v>
      </c>
      <c r="BP9" s="626"/>
      <c r="BQ9" s="626"/>
      <c r="BR9" s="626"/>
      <c r="BS9" s="627" t="s">
        <v>139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1712518</v>
      </c>
      <c r="CS9" s="624"/>
      <c r="CT9" s="624"/>
      <c r="CU9" s="624"/>
      <c r="CV9" s="624"/>
      <c r="CW9" s="624"/>
      <c r="CX9" s="624"/>
      <c r="CY9" s="625"/>
      <c r="CZ9" s="626">
        <v>12.2</v>
      </c>
      <c r="DA9" s="626"/>
      <c r="DB9" s="626"/>
      <c r="DC9" s="626"/>
      <c r="DD9" s="632">
        <v>101190</v>
      </c>
      <c r="DE9" s="624"/>
      <c r="DF9" s="624"/>
      <c r="DG9" s="624"/>
      <c r="DH9" s="624"/>
      <c r="DI9" s="624"/>
      <c r="DJ9" s="624"/>
      <c r="DK9" s="624"/>
      <c r="DL9" s="624"/>
      <c r="DM9" s="624"/>
      <c r="DN9" s="624"/>
      <c r="DO9" s="624"/>
      <c r="DP9" s="625"/>
      <c r="DQ9" s="632">
        <v>1208936</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177</v>
      </c>
      <c r="AA10" s="626"/>
      <c r="AB10" s="626"/>
      <c r="AC10" s="626"/>
      <c r="AD10" s="627" t="s">
        <v>177</v>
      </c>
      <c r="AE10" s="627"/>
      <c r="AF10" s="627"/>
      <c r="AG10" s="627"/>
      <c r="AH10" s="627"/>
      <c r="AI10" s="627"/>
      <c r="AJ10" s="627"/>
      <c r="AK10" s="627"/>
      <c r="AL10" s="628" t="s">
        <v>239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112112</v>
      </c>
      <c r="BH10" s="624"/>
      <c r="BI10" s="624"/>
      <c r="BJ10" s="624"/>
      <c r="BK10" s="624"/>
      <c r="BL10" s="624"/>
      <c r="BM10" s="624"/>
      <c r="BN10" s="625"/>
      <c r="BO10" s="626">
        <v>2.5</v>
      </c>
      <c r="BP10" s="626"/>
      <c r="BQ10" s="626"/>
      <c r="BR10" s="626"/>
      <c r="BS10" s="627" t="s">
        <v>177</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177</v>
      </c>
      <c r="CS10" s="624"/>
      <c r="CT10" s="624"/>
      <c r="CU10" s="624"/>
      <c r="CV10" s="624"/>
      <c r="CW10" s="624"/>
      <c r="CX10" s="624"/>
      <c r="CY10" s="625"/>
      <c r="CZ10" s="626" t="s">
        <v>239</v>
      </c>
      <c r="DA10" s="626"/>
      <c r="DB10" s="626"/>
      <c r="DC10" s="626"/>
      <c r="DD10" s="632" t="s">
        <v>139</v>
      </c>
      <c r="DE10" s="624"/>
      <c r="DF10" s="624"/>
      <c r="DG10" s="624"/>
      <c r="DH10" s="624"/>
      <c r="DI10" s="624"/>
      <c r="DJ10" s="624"/>
      <c r="DK10" s="624"/>
      <c r="DL10" s="624"/>
      <c r="DM10" s="624"/>
      <c r="DN10" s="624"/>
      <c r="DO10" s="624"/>
      <c r="DP10" s="625"/>
      <c r="DQ10" s="632" t="s">
        <v>239</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697589</v>
      </c>
      <c r="S11" s="624"/>
      <c r="T11" s="624"/>
      <c r="U11" s="624"/>
      <c r="V11" s="624"/>
      <c r="W11" s="624"/>
      <c r="X11" s="624"/>
      <c r="Y11" s="625"/>
      <c r="Z11" s="628">
        <v>4.5</v>
      </c>
      <c r="AA11" s="629"/>
      <c r="AB11" s="629"/>
      <c r="AC11" s="635"/>
      <c r="AD11" s="632">
        <v>697589</v>
      </c>
      <c r="AE11" s="624"/>
      <c r="AF11" s="624"/>
      <c r="AG11" s="624"/>
      <c r="AH11" s="624"/>
      <c r="AI11" s="624"/>
      <c r="AJ11" s="624"/>
      <c r="AK11" s="625"/>
      <c r="AL11" s="628">
        <v>8.1</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91305</v>
      </c>
      <c r="BH11" s="624"/>
      <c r="BI11" s="624"/>
      <c r="BJ11" s="624"/>
      <c r="BK11" s="624"/>
      <c r="BL11" s="624"/>
      <c r="BM11" s="624"/>
      <c r="BN11" s="625"/>
      <c r="BO11" s="626">
        <v>2</v>
      </c>
      <c r="BP11" s="626"/>
      <c r="BQ11" s="626"/>
      <c r="BR11" s="626"/>
      <c r="BS11" s="627" t="s">
        <v>177</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208340</v>
      </c>
      <c r="CS11" s="624"/>
      <c r="CT11" s="624"/>
      <c r="CU11" s="624"/>
      <c r="CV11" s="624"/>
      <c r="CW11" s="624"/>
      <c r="CX11" s="624"/>
      <c r="CY11" s="625"/>
      <c r="CZ11" s="626">
        <v>1.5</v>
      </c>
      <c r="DA11" s="626"/>
      <c r="DB11" s="626"/>
      <c r="DC11" s="626"/>
      <c r="DD11" s="632">
        <v>38814</v>
      </c>
      <c r="DE11" s="624"/>
      <c r="DF11" s="624"/>
      <c r="DG11" s="624"/>
      <c r="DH11" s="624"/>
      <c r="DI11" s="624"/>
      <c r="DJ11" s="624"/>
      <c r="DK11" s="624"/>
      <c r="DL11" s="624"/>
      <c r="DM11" s="624"/>
      <c r="DN11" s="624"/>
      <c r="DO11" s="624"/>
      <c r="DP11" s="625"/>
      <c r="DQ11" s="632">
        <v>148448</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53710</v>
      </c>
      <c r="S12" s="624"/>
      <c r="T12" s="624"/>
      <c r="U12" s="624"/>
      <c r="V12" s="624"/>
      <c r="W12" s="624"/>
      <c r="X12" s="624"/>
      <c r="Y12" s="625"/>
      <c r="Z12" s="626">
        <v>0.3</v>
      </c>
      <c r="AA12" s="626"/>
      <c r="AB12" s="626"/>
      <c r="AC12" s="626"/>
      <c r="AD12" s="627">
        <v>53710</v>
      </c>
      <c r="AE12" s="627"/>
      <c r="AF12" s="627"/>
      <c r="AG12" s="627"/>
      <c r="AH12" s="627"/>
      <c r="AI12" s="627"/>
      <c r="AJ12" s="627"/>
      <c r="AK12" s="627"/>
      <c r="AL12" s="628">
        <v>0.6</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2356583</v>
      </c>
      <c r="BH12" s="624"/>
      <c r="BI12" s="624"/>
      <c r="BJ12" s="624"/>
      <c r="BK12" s="624"/>
      <c r="BL12" s="624"/>
      <c r="BM12" s="624"/>
      <c r="BN12" s="625"/>
      <c r="BO12" s="626">
        <v>51.7</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619274</v>
      </c>
      <c r="CS12" s="624"/>
      <c r="CT12" s="624"/>
      <c r="CU12" s="624"/>
      <c r="CV12" s="624"/>
      <c r="CW12" s="624"/>
      <c r="CX12" s="624"/>
      <c r="CY12" s="625"/>
      <c r="CZ12" s="626">
        <v>4.4000000000000004</v>
      </c>
      <c r="DA12" s="626"/>
      <c r="DB12" s="626"/>
      <c r="DC12" s="626"/>
      <c r="DD12" s="632">
        <v>21252</v>
      </c>
      <c r="DE12" s="624"/>
      <c r="DF12" s="624"/>
      <c r="DG12" s="624"/>
      <c r="DH12" s="624"/>
      <c r="DI12" s="624"/>
      <c r="DJ12" s="624"/>
      <c r="DK12" s="624"/>
      <c r="DL12" s="624"/>
      <c r="DM12" s="624"/>
      <c r="DN12" s="624"/>
      <c r="DO12" s="624"/>
      <c r="DP12" s="625"/>
      <c r="DQ12" s="632">
        <v>533508</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260</v>
      </c>
      <c r="AA13" s="626"/>
      <c r="AB13" s="626"/>
      <c r="AC13" s="626"/>
      <c r="AD13" s="627" t="s">
        <v>177</v>
      </c>
      <c r="AE13" s="627"/>
      <c r="AF13" s="627"/>
      <c r="AG13" s="627"/>
      <c r="AH13" s="627"/>
      <c r="AI13" s="627"/>
      <c r="AJ13" s="627"/>
      <c r="AK13" s="627"/>
      <c r="AL13" s="628" t="s">
        <v>177</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2339462</v>
      </c>
      <c r="BH13" s="624"/>
      <c r="BI13" s="624"/>
      <c r="BJ13" s="624"/>
      <c r="BK13" s="624"/>
      <c r="BL13" s="624"/>
      <c r="BM13" s="624"/>
      <c r="BN13" s="625"/>
      <c r="BO13" s="626">
        <v>51.3</v>
      </c>
      <c r="BP13" s="626"/>
      <c r="BQ13" s="626"/>
      <c r="BR13" s="626"/>
      <c r="BS13" s="627" t="s">
        <v>260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914581</v>
      </c>
      <c r="CS13" s="624"/>
      <c r="CT13" s="624"/>
      <c r="CU13" s="624"/>
      <c r="CV13" s="624"/>
      <c r="CW13" s="624"/>
      <c r="CX13" s="624"/>
      <c r="CY13" s="625"/>
      <c r="CZ13" s="626">
        <v>6.5</v>
      </c>
      <c r="DA13" s="626"/>
      <c r="DB13" s="626"/>
      <c r="DC13" s="626"/>
      <c r="DD13" s="632">
        <v>177228</v>
      </c>
      <c r="DE13" s="624"/>
      <c r="DF13" s="624"/>
      <c r="DG13" s="624"/>
      <c r="DH13" s="624"/>
      <c r="DI13" s="624"/>
      <c r="DJ13" s="624"/>
      <c r="DK13" s="624"/>
      <c r="DL13" s="624"/>
      <c r="DM13" s="624"/>
      <c r="DN13" s="624"/>
      <c r="DO13" s="624"/>
      <c r="DP13" s="625"/>
      <c r="DQ13" s="632">
        <v>757694</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225</v>
      </c>
      <c r="S14" s="624"/>
      <c r="T14" s="624"/>
      <c r="U14" s="624"/>
      <c r="V14" s="624"/>
      <c r="W14" s="624"/>
      <c r="X14" s="624"/>
      <c r="Y14" s="625"/>
      <c r="Z14" s="626">
        <v>0</v>
      </c>
      <c r="AA14" s="626"/>
      <c r="AB14" s="626"/>
      <c r="AC14" s="626"/>
      <c r="AD14" s="627">
        <v>225</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103927</v>
      </c>
      <c r="BH14" s="624"/>
      <c r="BI14" s="624"/>
      <c r="BJ14" s="624"/>
      <c r="BK14" s="624"/>
      <c r="BL14" s="624"/>
      <c r="BM14" s="624"/>
      <c r="BN14" s="625"/>
      <c r="BO14" s="626">
        <v>2.2999999999999998</v>
      </c>
      <c r="BP14" s="626"/>
      <c r="BQ14" s="626"/>
      <c r="BR14" s="626"/>
      <c r="BS14" s="627" t="s">
        <v>239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563576</v>
      </c>
      <c r="CS14" s="624"/>
      <c r="CT14" s="624"/>
      <c r="CU14" s="624"/>
      <c r="CV14" s="624"/>
      <c r="CW14" s="624"/>
      <c r="CX14" s="624"/>
      <c r="CY14" s="625"/>
      <c r="CZ14" s="626">
        <v>4</v>
      </c>
      <c r="DA14" s="626"/>
      <c r="DB14" s="626"/>
      <c r="DC14" s="626"/>
      <c r="DD14" s="632">
        <v>8072</v>
      </c>
      <c r="DE14" s="624"/>
      <c r="DF14" s="624"/>
      <c r="DG14" s="624"/>
      <c r="DH14" s="624"/>
      <c r="DI14" s="624"/>
      <c r="DJ14" s="624"/>
      <c r="DK14" s="624"/>
      <c r="DL14" s="624"/>
      <c r="DM14" s="624"/>
      <c r="DN14" s="624"/>
      <c r="DO14" s="624"/>
      <c r="DP14" s="625"/>
      <c r="DQ14" s="632">
        <v>554748</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239</v>
      </c>
      <c r="AA15" s="626"/>
      <c r="AB15" s="626"/>
      <c r="AC15" s="626"/>
      <c r="AD15" s="627" t="s">
        <v>139</v>
      </c>
      <c r="AE15" s="627"/>
      <c r="AF15" s="627"/>
      <c r="AG15" s="627"/>
      <c r="AH15" s="627"/>
      <c r="AI15" s="627"/>
      <c r="AJ15" s="627"/>
      <c r="AK15" s="627"/>
      <c r="AL15" s="628" t="s">
        <v>139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241658</v>
      </c>
      <c r="BH15" s="624"/>
      <c r="BI15" s="624"/>
      <c r="BJ15" s="624"/>
      <c r="BK15" s="624"/>
      <c r="BL15" s="624"/>
      <c r="BM15" s="624"/>
      <c r="BN15" s="625"/>
      <c r="BO15" s="626">
        <v>5.3</v>
      </c>
      <c r="BP15" s="626"/>
      <c r="BQ15" s="626"/>
      <c r="BR15" s="626"/>
      <c r="BS15" s="627" t="s">
        <v>239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1794340</v>
      </c>
      <c r="CS15" s="624"/>
      <c r="CT15" s="624"/>
      <c r="CU15" s="624"/>
      <c r="CV15" s="624"/>
      <c r="CW15" s="624"/>
      <c r="CX15" s="624"/>
      <c r="CY15" s="625"/>
      <c r="CZ15" s="626">
        <v>12.8</v>
      </c>
      <c r="DA15" s="626"/>
      <c r="DB15" s="626"/>
      <c r="DC15" s="626"/>
      <c r="DD15" s="632">
        <v>352767</v>
      </c>
      <c r="DE15" s="624"/>
      <c r="DF15" s="624"/>
      <c r="DG15" s="624"/>
      <c r="DH15" s="624"/>
      <c r="DI15" s="624"/>
      <c r="DJ15" s="624"/>
      <c r="DK15" s="624"/>
      <c r="DL15" s="624"/>
      <c r="DM15" s="624"/>
      <c r="DN15" s="624"/>
      <c r="DO15" s="624"/>
      <c r="DP15" s="625"/>
      <c r="DQ15" s="632">
        <v>1317931</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12217</v>
      </c>
      <c r="S16" s="624"/>
      <c r="T16" s="624"/>
      <c r="U16" s="624"/>
      <c r="V16" s="624"/>
      <c r="W16" s="624"/>
      <c r="X16" s="624"/>
      <c r="Y16" s="625"/>
      <c r="Z16" s="626">
        <v>0.1</v>
      </c>
      <c r="AA16" s="626"/>
      <c r="AB16" s="626"/>
      <c r="AC16" s="626"/>
      <c r="AD16" s="627">
        <v>12217</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177</v>
      </c>
      <c r="BH16" s="624"/>
      <c r="BI16" s="624"/>
      <c r="BJ16" s="624"/>
      <c r="BK16" s="624"/>
      <c r="BL16" s="624"/>
      <c r="BM16" s="624"/>
      <c r="BN16" s="625"/>
      <c r="BO16" s="626" t="s">
        <v>239</v>
      </c>
      <c r="BP16" s="626"/>
      <c r="BQ16" s="626"/>
      <c r="BR16" s="626"/>
      <c r="BS16" s="627" t="s">
        <v>177</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239</v>
      </c>
      <c r="DA16" s="626"/>
      <c r="DB16" s="626"/>
      <c r="DC16" s="626"/>
      <c r="DD16" s="632" t="s">
        <v>239</v>
      </c>
      <c r="DE16" s="624"/>
      <c r="DF16" s="624"/>
      <c r="DG16" s="624"/>
      <c r="DH16" s="624"/>
      <c r="DI16" s="624"/>
      <c r="DJ16" s="624"/>
      <c r="DK16" s="624"/>
      <c r="DL16" s="624"/>
      <c r="DM16" s="624"/>
      <c r="DN16" s="624"/>
      <c r="DO16" s="624"/>
      <c r="DP16" s="625"/>
      <c r="DQ16" s="632" t="s">
        <v>239</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70662</v>
      </c>
      <c r="S17" s="624"/>
      <c r="T17" s="624"/>
      <c r="U17" s="624"/>
      <c r="V17" s="624"/>
      <c r="W17" s="624"/>
      <c r="X17" s="624"/>
      <c r="Y17" s="625"/>
      <c r="Z17" s="626">
        <v>0.5</v>
      </c>
      <c r="AA17" s="626"/>
      <c r="AB17" s="626"/>
      <c r="AC17" s="626"/>
      <c r="AD17" s="627">
        <v>70662</v>
      </c>
      <c r="AE17" s="627"/>
      <c r="AF17" s="627"/>
      <c r="AG17" s="627"/>
      <c r="AH17" s="627"/>
      <c r="AI17" s="627"/>
      <c r="AJ17" s="627"/>
      <c r="AK17" s="627"/>
      <c r="AL17" s="628">
        <v>0.8</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177</v>
      </c>
      <c r="BP17" s="626"/>
      <c r="BQ17" s="626"/>
      <c r="BR17" s="626"/>
      <c r="BS17" s="627" t="s">
        <v>177</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1779109</v>
      </c>
      <c r="CS17" s="624"/>
      <c r="CT17" s="624"/>
      <c r="CU17" s="624"/>
      <c r="CV17" s="624"/>
      <c r="CW17" s="624"/>
      <c r="CX17" s="624"/>
      <c r="CY17" s="625"/>
      <c r="CZ17" s="626">
        <v>12.7</v>
      </c>
      <c r="DA17" s="626"/>
      <c r="DB17" s="626"/>
      <c r="DC17" s="626"/>
      <c r="DD17" s="632" t="s">
        <v>177</v>
      </c>
      <c r="DE17" s="624"/>
      <c r="DF17" s="624"/>
      <c r="DG17" s="624"/>
      <c r="DH17" s="624"/>
      <c r="DI17" s="624"/>
      <c r="DJ17" s="624"/>
      <c r="DK17" s="624"/>
      <c r="DL17" s="624"/>
      <c r="DM17" s="624"/>
      <c r="DN17" s="624"/>
      <c r="DO17" s="624"/>
      <c r="DP17" s="625"/>
      <c r="DQ17" s="632">
        <v>1769586</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29440</v>
      </c>
      <c r="S18" s="624"/>
      <c r="T18" s="624"/>
      <c r="U18" s="624"/>
      <c r="V18" s="624"/>
      <c r="W18" s="624"/>
      <c r="X18" s="624"/>
      <c r="Y18" s="625"/>
      <c r="Z18" s="626">
        <v>0.2</v>
      </c>
      <c r="AA18" s="626"/>
      <c r="AB18" s="626"/>
      <c r="AC18" s="626"/>
      <c r="AD18" s="627">
        <v>29440</v>
      </c>
      <c r="AE18" s="627"/>
      <c r="AF18" s="627"/>
      <c r="AG18" s="627"/>
      <c r="AH18" s="627"/>
      <c r="AI18" s="627"/>
      <c r="AJ18" s="627"/>
      <c r="AK18" s="627"/>
      <c r="AL18" s="628">
        <v>0.3</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177</v>
      </c>
      <c r="BH18" s="624"/>
      <c r="BI18" s="624"/>
      <c r="BJ18" s="624"/>
      <c r="BK18" s="624"/>
      <c r="BL18" s="624"/>
      <c r="BM18" s="624"/>
      <c r="BN18" s="625"/>
      <c r="BO18" s="626" t="s">
        <v>177</v>
      </c>
      <c r="BP18" s="626"/>
      <c r="BQ18" s="626"/>
      <c r="BR18" s="626"/>
      <c r="BS18" s="627" t="s">
        <v>177</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177</v>
      </c>
      <c r="CS18" s="624"/>
      <c r="CT18" s="624"/>
      <c r="CU18" s="624"/>
      <c r="CV18" s="624"/>
      <c r="CW18" s="624"/>
      <c r="CX18" s="624"/>
      <c r="CY18" s="625"/>
      <c r="CZ18" s="626" t="s">
        <v>177</v>
      </c>
      <c r="DA18" s="626"/>
      <c r="DB18" s="626"/>
      <c r="DC18" s="626"/>
      <c r="DD18" s="632" t="s">
        <v>177</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28794</v>
      </c>
      <c r="S19" s="624"/>
      <c r="T19" s="624"/>
      <c r="U19" s="624"/>
      <c r="V19" s="624"/>
      <c r="W19" s="624"/>
      <c r="X19" s="624"/>
      <c r="Y19" s="625"/>
      <c r="Z19" s="626">
        <v>0.2</v>
      </c>
      <c r="AA19" s="626"/>
      <c r="AB19" s="626"/>
      <c r="AC19" s="626"/>
      <c r="AD19" s="627">
        <v>28794</v>
      </c>
      <c r="AE19" s="627"/>
      <c r="AF19" s="627"/>
      <c r="AG19" s="627"/>
      <c r="AH19" s="627"/>
      <c r="AI19" s="627"/>
      <c r="AJ19" s="627"/>
      <c r="AK19" s="627"/>
      <c r="AL19" s="628">
        <v>0.3</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104519</v>
      </c>
      <c r="BH19" s="624"/>
      <c r="BI19" s="624"/>
      <c r="BJ19" s="624"/>
      <c r="BK19" s="624"/>
      <c r="BL19" s="624"/>
      <c r="BM19" s="624"/>
      <c r="BN19" s="625"/>
      <c r="BO19" s="626">
        <v>2.2999999999999998</v>
      </c>
      <c r="BP19" s="626"/>
      <c r="BQ19" s="626"/>
      <c r="BR19" s="626"/>
      <c r="BS19" s="627" t="s">
        <v>177</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177</v>
      </c>
      <c r="CS19" s="624"/>
      <c r="CT19" s="624"/>
      <c r="CU19" s="624"/>
      <c r="CV19" s="624"/>
      <c r="CW19" s="624"/>
      <c r="CX19" s="624"/>
      <c r="CY19" s="625"/>
      <c r="CZ19" s="626" t="s">
        <v>139</v>
      </c>
      <c r="DA19" s="626"/>
      <c r="DB19" s="626"/>
      <c r="DC19" s="626"/>
      <c r="DD19" s="632" t="s">
        <v>239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646</v>
      </c>
      <c r="S20" s="624"/>
      <c r="T20" s="624"/>
      <c r="U20" s="624"/>
      <c r="V20" s="624"/>
      <c r="W20" s="624"/>
      <c r="X20" s="624"/>
      <c r="Y20" s="625"/>
      <c r="Z20" s="626">
        <v>0</v>
      </c>
      <c r="AA20" s="626"/>
      <c r="AB20" s="626"/>
      <c r="AC20" s="626"/>
      <c r="AD20" s="627">
        <v>646</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95238</v>
      </c>
      <c r="BH20" s="624"/>
      <c r="BI20" s="624"/>
      <c r="BJ20" s="624"/>
      <c r="BK20" s="624"/>
      <c r="BL20" s="624"/>
      <c r="BM20" s="624"/>
      <c r="BN20" s="625"/>
      <c r="BO20" s="626">
        <v>2.1</v>
      </c>
      <c r="BP20" s="626"/>
      <c r="BQ20" s="626"/>
      <c r="BR20" s="626"/>
      <c r="BS20" s="627" t="s">
        <v>239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13987714</v>
      </c>
      <c r="CS20" s="624"/>
      <c r="CT20" s="624"/>
      <c r="CU20" s="624"/>
      <c r="CV20" s="624"/>
      <c r="CW20" s="624"/>
      <c r="CX20" s="624"/>
      <c r="CY20" s="625"/>
      <c r="CZ20" s="626">
        <v>100</v>
      </c>
      <c r="DA20" s="626"/>
      <c r="DB20" s="626"/>
      <c r="DC20" s="626"/>
      <c r="DD20" s="632">
        <v>792186</v>
      </c>
      <c r="DE20" s="624"/>
      <c r="DF20" s="624"/>
      <c r="DG20" s="624"/>
      <c r="DH20" s="624"/>
      <c r="DI20" s="624"/>
      <c r="DJ20" s="624"/>
      <c r="DK20" s="624"/>
      <c r="DL20" s="624"/>
      <c r="DM20" s="624"/>
      <c r="DN20" s="624"/>
      <c r="DO20" s="624"/>
      <c r="DP20" s="625"/>
      <c r="DQ20" s="632">
        <v>9891622</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3409074</v>
      </c>
      <c r="S21" s="624"/>
      <c r="T21" s="624"/>
      <c r="U21" s="624"/>
      <c r="V21" s="624"/>
      <c r="W21" s="624"/>
      <c r="X21" s="624"/>
      <c r="Y21" s="625"/>
      <c r="Z21" s="626">
        <v>21.8</v>
      </c>
      <c r="AA21" s="626"/>
      <c r="AB21" s="626"/>
      <c r="AC21" s="626"/>
      <c r="AD21" s="627">
        <v>2966872</v>
      </c>
      <c r="AE21" s="627"/>
      <c r="AF21" s="627"/>
      <c r="AG21" s="627"/>
      <c r="AH21" s="627"/>
      <c r="AI21" s="627"/>
      <c r="AJ21" s="627"/>
      <c r="AK21" s="627"/>
      <c r="AL21" s="628">
        <v>34.4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95238</v>
      </c>
      <c r="BH21" s="624"/>
      <c r="BI21" s="624"/>
      <c r="BJ21" s="624"/>
      <c r="BK21" s="624"/>
      <c r="BL21" s="624"/>
      <c r="BM21" s="624"/>
      <c r="BN21" s="625"/>
      <c r="BO21" s="626">
        <v>2.1</v>
      </c>
      <c r="BP21" s="626"/>
      <c r="BQ21" s="626"/>
      <c r="BR21" s="626"/>
      <c r="BS21" s="627" t="s">
        <v>177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2966872</v>
      </c>
      <c r="S22" s="624"/>
      <c r="T22" s="624"/>
      <c r="U22" s="624"/>
      <c r="V22" s="624"/>
      <c r="W22" s="624"/>
      <c r="X22" s="624"/>
      <c r="Y22" s="625"/>
      <c r="Z22" s="626">
        <v>19</v>
      </c>
      <c r="AA22" s="626"/>
      <c r="AB22" s="626"/>
      <c r="AC22" s="626"/>
      <c r="AD22" s="627">
        <v>2966872</v>
      </c>
      <c r="AE22" s="627"/>
      <c r="AF22" s="627"/>
      <c r="AG22" s="627"/>
      <c r="AH22" s="627"/>
      <c r="AI22" s="627"/>
      <c r="AJ22" s="627"/>
      <c r="AK22" s="627"/>
      <c r="AL22" s="628">
        <v>34.4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177</v>
      </c>
      <c r="BP22" s="626"/>
      <c r="BQ22" s="626"/>
      <c r="BR22" s="626"/>
      <c r="BS22" s="627" t="s">
        <v>239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442202</v>
      </c>
      <c r="S23" s="624"/>
      <c r="T23" s="624"/>
      <c r="U23" s="624"/>
      <c r="V23" s="624"/>
      <c r="W23" s="624"/>
      <c r="X23" s="624"/>
      <c r="Y23" s="625"/>
      <c r="Z23" s="626">
        <v>2.8</v>
      </c>
      <c r="AA23" s="626"/>
      <c r="AB23" s="626"/>
      <c r="AC23" s="626"/>
      <c r="AD23" s="627" t="s">
        <v>260</v>
      </c>
      <c r="AE23" s="627"/>
      <c r="AF23" s="627"/>
      <c r="AG23" s="627"/>
      <c r="AH23" s="627"/>
      <c r="AI23" s="627"/>
      <c r="AJ23" s="627"/>
      <c r="AK23" s="627"/>
      <c r="AL23" s="628" t="s">
        <v>177</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177</v>
      </c>
      <c r="BH23" s="624"/>
      <c r="BI23" s="624"/>
      <c r="BJ23" s="624"/>
      <c r="BK23" s="624"/>
      <c r="BL23" s="624"/>
      <c r="BM23" s="624"/>
      <c r="BN23" s="625"/>
      <c r="BO23" s="626" t="s">
        <v>177</v>
      </c>
      <c r="BP23" s="626"/>
      <c r="BQ23" s="626"/>
      <c r="BR23" s="626"/>
      <c r="BS23" s="627" t="s">
        <v>177</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177</v>
      </c>
      <c r="S24" s="624"/>
      <c r="T24" s="624"/>
      <c r="U24" s="624"/>
      <c r="V24" s="624"/>
      <c r="W24" s="624"/>
      <c r="X24" s="624"/>
      <c r="Y24" s="625"/>
      <c r="Z24" s="626" t="s">
        <v>260</v>
      </c>
      <c r="AA24" s="626"/>
      <c r="AB24" s="626"/>
      <c r="AC24" s="626"/>
      <c r="AD24" s="627" t="s">
        <v>139</v>
      </c>
      <c r="AE24" s="627"/>
      <c r="AF24" s="627"/>
      <c r="AG24" s="627"/>
      <c r="AH24" s="627"/>
      <c r="AI24" s="627"/>
      <c r="AJ24" s="627"/>
      <c r="AK24" s="627"/>
      <c r="AL24" s="628" t="s">
        <v>177</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260</v>
      </c>
      <c r="BH24" s="624"/>
      <c r="BI24" s="624"/>
      <c r="BJ24" s="624"/>
      <c r="BK24" s="624"/>
      <c r="BL24" s="624"/>
      <c r="BM24" s="624"/>
      <c r="BN24" s="625"/>
      <c r="BO24" s="626" t="s">
        <v>139</v>
      </c>
      <c r="BP24" s="626"/>
      <c r="BQ24" s="626"/>
      <c r="BR24" s="626"/>
      <c r="BS24" s="627" t="s">
        <v>177</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5440525</v>
      </c>
      <c r="CS24" s="613"/>
      <c r="CT24" s="613"/>
      <c r="CU24" s="613"/>
      <c r="CV24" s="613"/>
      <c r="CW24" s="613"/>
      <c r="CX24" s="613"/>
      <c r="CY24" s="614"/>
      <c r="CZ24" s="617">
        <v>38.9</v>
      </c>
      <c r="DA24" s="618"/>
      <c r="DB24" s="618"/>
      <c r="DC24" s="634"/>
      <c r="DD24" s="658">
        <v>3987854</v>
      </c>
      <c r="DE24" s="613"/>
      <c r="DF24" s="613"/>
      <c r="DG24" s="613"/>
      <c r="DH24" s="613"/>
      <c r="DI24" s="613"/>
      <c r="DJ24" s="613"/>
      <c r="DK24" s="614"/>
      <c r="DL24" s="658">
        <v>3714617</v>
      </c>
      <c r="DM24" s="613"/>
      <c r="DN24" s="613"/>
      <c r="DO24" s="613"/>
      <c r="DP24" s="613"/>
      <c r="DQ24" s="613"/>
      <c r="DR24" s="613"/>
      <c r="DS24" s="613"/>
      <c r="DT24" s="613"/>
      <c r="DU24" s="613"/>
      <c r="DV24" s="614"/>
      <c r="DW24" s="617">
        <v>42.2</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8978588</v>
      </c>
      <c r="S25" s="624"/>
      <c r="T25" s="624"/>
      <c r="U25" s="624"/>
      <c r="V25" s="624"/>
      <c r="W25" s="624"/>
      <c r="X25" s="624"/>
      <c r="Y25" s="625"/>
      <c r="Z25" s="626">
        <v>57.5</v>
      </c>
      <c r="AA25" s="626"/>
      <c r="AB25" s="626"/>
      <c r="AC25" s="626"/>
      <c r="AD25" s="627">
        <v>8527105</v>
      </c>
      <c r="AE25" s="627"/>
      <c r="AF25" s="627"/>
      <c r="AG25" s="627"/>
      <c r="AH25" s="627"/>
      <c r="AI25" s="627"/>
      <c r="AJ25" s="627"/>
      <c r="AK25" s="627"/>
      <c r="AL25" s="628">
        <v>98.9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v>9281</v>
      </c>
      <c r="BH25" s="624"/>
      <c r="BI25" s="624"/>
      <c r="BJ25" s="624"/>
      <c r="BK25" s="624"/>
      <c r="BL25" s="624"/>
      <c r="BM25" s="624"/>
      <c r="BN25" s="625"/>
      <c r="BO25" s="626">
        <v>0.2</v>
      </c>
      <c r="BP25" s="626"/>
      <c r="BQ25" s="626"/>
      <c r="BR25" s="626"/>
      <c r="BS25" s="627" t="s">
        <v>177</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2068568</v>
      </c>
      <c r="CS25" s="655"/>
      <c r="CT25" s="655"/>
      <c r="CU25" s="655"/>
      <c r="CV25" s="655"/>
      <c r="CW25" s="655"/>
      <c r="CX25" s="655"/>
      <c r="CY25" s="656"/>
      <c r="CZ25" s="628">
        <v>14.8</v>
      </c>
      <c r="DA25" s="653"/>
      <c r="DB25" s="653"/>
      <c r="DC25" s="657"/>
      <c r="DD25" s="632">
        <v>1771277</v>
      </c>
      <c r="DE25" s="655"/>
      <c r="DF25" s="655"/>
      <c r="DG25" s="655"/>
      <c r="DH25" s="655"/>
      <c r="DI25" s="655"/>
      <c r="DJ25" s="655"/>
      <c r="DK25" s="656"/>
      <c r="DL25" s="632">
        <v>1599111</v>
      </c>
      <c r="DM25" s="655"/>
      <c r="DN25" s="655"/>
      <c r="DO25" s="655"/>
      <c r="DP25" s="655"/>
      <c r="DQ25" s="655"/>
      <c r="DR25" s="655"/>
      <c r="DS25" s="655"/>
      <c r="DT25" s="655"/>
      <c r="DU25" s="655"/>
      <c r="DV25" s="656"/>
      <c r="DW25" s="628">
        <v>18.2</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2269</v>
      </c>
      <c r="S26" s="624"/>
      <c r="T26" s="624"/>
      <c r="U26" s="624"/>
      <c r="V26" s="624"/>
      <c r="W26" s="624"/>
      <c r="X26" s="624"/>
      <c r="Y26" s="625"/>
      <c r="Z26" s="626">
        <v>0</v>
      </c>
      <c r="AA26" s="626"/>
      <c r="AB26" s="626"/>
      <c r="AC26" s="626"/>
      <c r="AD26" s="627">
        <v>2269</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177</v>
      </c>
      <c r="BP26" s="626"/>
      <c r="BQ26" s="626"/>
      <c r="BR26" s="626"/>
      <c r="BS26" s="627" t="s">
        <v>239</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1004177</v>
      </c>
      <c r="CS26" s="624"/>
      <c r="CT26" s="624"/>
      <c r="CU26" s="624"/>
      <c r="CV26" s="624"/>
      <c r="CW26" s="624"/>
      <c r="CX26" s="624"/>
      <c r="CY26" s="625"/>
      <c r="CZ26" s="628">
        <v>7.2</v>
      </c>
      <c r="DA26" s="653"/>
      <c r="DB26" s="653"/>
      <c r="DC26" s="657"/>
      <c r="DD26" s="632">
        <v>821677</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132752</v>
      </c>
      <c r="S27" s="624"/>
      <c r="T27" s="624"/>
      <c r="U27" s="624"/>
      <c r="V27" s="624"/>
      <c r="W27" s="624"/>
      <c r="X27" s="624"/>
      <c r="Y27" s="625"/>
      <c r="Z27" s="626">
        <v>0.9</v>
      </c>
      <c r="AA27" s="626"/>
      <c r="AB27" s="626"/>
      <c r="AC27" s="626"/>
      <c r="AD27" s="627" t="s">
        <v>139</v>
      </c>
      <c r="AE27" s="627"/>
      <c r="AF27" s="627"/>
      <c r="AG27" s="627"/>
      <c r="AH27" s="627"/>
      <c r="AI27" s="627"/>
      <c r="AJ27" s="627"/>
      <c r="AK27" s="627"/>
      <c r="AL27" s="628" t="s">
        <v>239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4560547</v>
      </c>
      <c r="BH27" s="624"/>
      <c r="BI27" s="624"/>
      <c r="BJ27" s="624"/>
      <c r="BK27" s="624"/>
      <c r="BL27" s="624"/>
      <c r="BM27" s="624"/>
      <c r="BN27" s="625"/>
      <c r="BO27" s="626">
        <v>100</v>
      </c>
      <c r="BP27" s="626"/>
      <c r="BQ27" s="626"/>
      <c r="BR27" s="626"/>
      <c r="BS27" s="627" t="s">
        <v>177</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1592848</v>
      </c>
      <c r="CS27" s="655"/>
      <c r="CT27" s="655"/>
      <c r="CU27" s="655"/>
      <c r="CV27" s="655"/>
      <c r="CW27" s="655"/>
      <c r="CX27" s="655"/>
      <c r="CY27" s="656"/>
      <c r="CZ27" s="628">
        <v>11.4</v>
      </c>
      <c r="DA27" s="653"/>
      <c r="DB27" s="653"/>
      <c r="DC27" s="657"/>
      <c r="DD27" s="632">
        <v>446991</v>
      </c>
      <c r="DE27" s="655"/>
      <c r="DF27" s="655"/>
      <c r="DG27" s="655"/>
      <c r="DH27" s="655"/>
      <c r="DI27" s="655"/>
      <c r="DJ27" s="655"/>
      <c r="DK27" s="656"/>
      <c r="DL27" s="632">
        <v>345920</v>
      </c>
      <c r="DM27" s="655"/>
      <c r="DN27" s="655"/>
      <c r="DO27" s="655"/>
      <c r="DP27" s="655"/>
      <c r="DQ27" s="655"/>
      <c r="DR27" s="655"/>
      <c r="DS27" s="655"/>
      <c r="DT27" s="655"/>
      <c r="DU27" s="655"/>
      <c r="DV27" s="656"/>
      <c r="DW27" s="628">
        <v>3.9</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156403</v>
      </c>
      <c r="S28" s="624"/>
      <c r="T28" s="624"/>
      <c r="U28" s="624"/>
      <c r="V28" s="624"/>
      <c r="W28" s="624"/>
      <c r="X28" s="624"/>
      <c r="Y28" s="625"/>
      <c r="Z28" s="626">
        <v>1</v>
      </c>
      <c r="AA28" s="626"/>
      <c r="AB28" s="626"/>
      <c r="AC28" s="626"/>
      <c r="AD28" s="627">
        <v>57640</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1779109</v>
      </c>
      <c r="CS28" s="624"/>
      <c r="CT28" s="624"/>
      <c r="CU28" s="624"/>
      <c r="CV28" s="624"/>
      <c r="CW28" s="624"/>
      <c r="CX28" s="624"/>
      <c r="CY28" s="625"/>
      <c r="CZ28" s="628">
        <v>12.7</v>
      </c>
      <c r="DA28" s="653"/>
      <c r="DB28" s="653"/>
      <c r="DC28" s="657"/>
      <c r="DD28" s="632">
        <v>1769586</v>
      </c>
      <c r="DE28" s="624"/>
      <c r="DF28" s="624"/>
      <c r="DG28" s="624"/>
      <c r="DH28" s="624"/>
      <c r="DI28" s="624"/>
      <c r="DJ28" s="624"/>
      <c r="DK28" s="625"/>
      <c r="DL28" s="632">
        <v>1769586</v>
      </c>
      <c r="DM28" s="624"/>
      <c r="DN28" s="624"/>
      <c r="DO28" s="624"/>
      <c r="DP28" s="624"/>
      <c r="DQ28" s="624"/>
      <c r="DR28" s="624"/>
      <c r="DS28" s="624"/>
      <c r="DT28" s="624"/>
      <c r="DU28" s="624"/>
      <c r="DV28" s="625"/>
      <c r="DW28" s="628">
        <v>20.100000000000001</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64795</v>
      </c>
      <c r="S29" s="624"/>
      <c r="T29" s="624"/>
      <c r="U29" s="624"/>
      <c r="V29" s="624"/>
      <c r="W29" s="624"/>
      <c r="X29" s="624"/>
      <c r="Y29" s="625"/>
      <c r="Z29" s="626">
        <v>0.4</v>
      </c>
      <c r="AA29" s="626"/>
      <c r="AB29" s="626"/>
      <c r="AC29" s="626"/>
      <c r="AD29" s="627" t="s">
        <v>139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1779109</v>
      </c>
      <c r="CS29" s="655"/>
      <c r="CT29" s="655"/>
      <c r="CU29" s="655"/>
      <c r="CV29" s="655"/>
      <c r="CW29" s="655"/>
      <c r="CX29" s="655"/>
      <c r="CY29" s="656"/>
      <c r="CZ29" s="628">
        <v>12.7</v>
      </c>
      <c r="DA29" s="653"/>
      <c r="DB29" s="653"/>
      <c r="DC29" s="657"/>
      <c r="DD29" s="632">
        <v>1769586</v>
      </c>
      <c r="DE29" s="655"/>
      <c r="DF29" s="655"/>
      <c r="DG29" s="655"/>
      <c r="DH29" s="655"/>
      <c r="DI29" s="655"/>
      <c r="DJ29" s="655"/>
      <c r="DK29" s="656"/>
      <c r="DL29" s="632">
        <v>1769586</v>
      </c>
      <c r="DM29" s="655"/>
      <c r="DN29" s="655"/>
      <c r="DO29" s="655"/>
      <c r="DP29" s="655"/>
      <c r="DQ29" s="655"/>
      <c r="DR29" s="655"/>
      <c r="DS29" s="655"/>
      <c r="DT29" s="655"/>
      <c r="DU29" s="655"/>
      <c r="DV29" s="656"/>
      <c r="DW29" s="628">
        <v>20.100000000000001</v>
      </c>
      <c r="DX29" s="653"/>
      <c r="DY29" s="653"/>
      <c r="DZ29" s="653"/>
      <c r="EA29" s="653"/>
      <c r="EB29" s="653"/>
      <c r="EC29" s="654"/>
    </row>
    <row r="30" spans="2:133" ht="11.25" customHeight="1" x14ac:dyDescent="0.2">
      <c r="B30" s="620" t="s">
        <v>313</v>
      </c>
      <c r="C30" s="621"/>
      <c r="D30" s="621"/>
      <c r="E30" s="621"/>
      <c r="F30" s="621"/>
      <c r="G30" s="621"/>
      <c r="H30" s="621"/>
      <c r="I30" s="621"/>
      <c r="J30" s="621"/>
      <c r="K30" s="621"/>
      <c r="L30" s="621"/>
      <c r="M30" s="621"/>
      <c r="N30" s="621"/>
      <c r="O30" s="621"/>
      <c r="P30" s="621"/>
      <c r="Q30" s="622"/>
      <c r="R30" s="623">
        <v>1660211</v>
      </c>
      <c r="S30" s="624"/>
      <c r="T30" s="624"/>
      <c r="U30" s="624"/>
      <c r="V30" s="624"/>
      <c r="W30" s="624"/>
      <c r="X30" s="624"/>
      <c r="Y30" s="625"/>
      <c r="Z30" s="626">
        <v>10.6</v>
      </c>
      <c r="AA30" s="626"/>
      <c r="AB30" s="626"/>
      <c r="AC30" s="626"/>
      <c r="AD30" s="627" t="s">
        <v>239</v>
      </c>
      <c r="AE30" s="627"/>
      <c r="AF30" s="627"/>
      <c r="AG30" s="627"/>
      <c r="AH30" s="627"/>
      <c r="AI30" s="627"/>
      <c r="AJ30" s="627"/>
      <c r="AK30" s="627"/>
      <c r="AL30" s="628" t="s">
        <v>260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1723561</v>
      </c>
      <c r="CS30" s="624"/>
      <c r="CT30" s="624"/>
      <c r="CU30" s="624"/>
      <c r="CV30" s="624"/>
      <c r="CW30" s="624"/>
      <c r="CX30" s="624"/>
      <c r="CY30" s="625"/>
      <c r="CZ30" s="628">
        <v>12.3</v>
      </c>
      <c r="DA30" s="653"/>
      <c r="DB30" s="653"/>
      <c r="DC30" s="657"/>
      <c r="DD30" s="632">
        <v>1714038</v>
      </c>
      <c r="DE30" s="624"/>
      <c r="DF30" s="624"/>
      <c r="DG30" s="624"/>
      <c r="DH30" s="624"/>
      <c r="DI30" s="624"/>
      <c r="DJ30" s="624"/>
      <c r="DK30" s="625"/>
      <c r="DL30" s="632">
        <v>1714038</v>
      </c>
      <c r="DM30" s="624"/>
      <c r="DN30" s="624"/>
      <c r="DO30" s="624"/>
      <c r="DP30" s="624"/>
      <c r="DQ30" s="624"/>
      <c r="DR30" s="624"/>
      <c r="DS30" s="624"/>
      <c r="DT30" s="624"/>
      <c r="DU30" s="624"/>
      <c r="DV30" s="625"/>
      <c r="DW30" s="628">
        <v>19.5</v>
      </c>
      <c r="DX30" s="653"/>
      <c r="DY30" s="653"/>
      <c r="DZ30" s="653"/>
      <c r="EA30" s="653"/>
      <c r="EB30" s="653"/>
      <c r="EC30" s="654"/>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139</v>
      </c>
      <c r="AA31" s="626"/>
      <c r="AB31" s="626"/>
      <c r="AC31" s="626"/>
      <c r="AD31" s="627" t="s">
        <v>239</v>
      </c>
      <c r="AE31" s="627"/>
      <c r="AF31" s="627"/>
      <c r="AG31" s="627"/>
      <c r="AH31" s="627"/>
      <c r="AI31" s="627"/>
      <c r="AJ31" s="627"/>
      <c r="AK31" s="627"/>
      <c r="AL31" s="628" t="s">
        <v>177</v>
      </c>
      <c r="AM31" s="629"/>
      <c r="AN31" s="629"/>
      <c r="AO31" s="630"/>
      <c r="AP31" s="669" t="s">
        <v>318</v>
      </c>
      <c r="AQ31" s="670"/>
      <c r="AR31" s="670"/>
      <c r="AS31" s="670"/>
      <c r="AT31" s="675" t="s">
        <v>319</v>
      </c>
      <c r="AU31" s="218"/>
      <c r="AV31" s="218"/>
      <c r="AW31" s="218"/>
      <c r="AX31" s="609" t="s">
        <v>192</v>
      </c>
      <c r="AY31" s="610"/>
      <c r="AZ31" s="610"/>
      <c r="BA31" s="610"/>
      <c r="BB31" s="610"/>
      <c r="BC31" s="610"/>
      <c r="BD31" s="610"/>
      <c r="BE31" s="610"/>
      <c r="BF31" s="611"/>
      <c r="BG31" s="679">
        <v>98.8</v>
      </c>
      <c r="BH31" s="667"/>
      <c r="BI31" s="667"/>
      <c r="BJ31" s="667"/>
      <c r="BK31" s="667"/>
      <c r="BL31" s="667"/>
      <c r="BM31" s="618">
        <v>97</v>
      </c>
      <c r="BN31" s="667"/>
      <c r="BO31" s="667"/>
      <c r="BP31" s="667"/>
      <c r="BQ31" s="668"/>
      <c r="BR31" s="679">
        <v>98.8</v>
      </c>
      <c r="BS31" s="667"/>
      <c r="BT31" s="667"/>
      <c r="BU31" s="667"/>
      <c r="BV31" s="667"/>
      <c r="BW31" s="667"/>
      <c r="BX31" s="618">
        <v>96.6</v>
      </c>
      <c r="BY31" s="667"/>
      <c r="BZ31" s="667"/>
      <c r="CA31" s="667"/>
      <c r="CB31" s="668"/>
      <c r="CD31" s="661"/>
      <c r="CE31" s="662"/>
      <c r="CF31" s="620" t="s">
        <v>320</v>
      </c>
      <c r="CG31" s="621"/>
      <c r="CH31" s="621"/>
      <c r="CI31" s="621"/>
      <c r="CJ31" s="621"/>
      <c r="CK31" s="621"/>
      <c r="CL31" s="621"/>
      <c r="CM31" s="621"/>
      <c r="CN31" s="621"/>
      <c r="CO31" s="621"/>
      <c r="CP31" s="621"/>
      <c r="CQ31" s="622"/>
      <c r="CR31" s="623">
        <v>55548</v>
      </c>
      <c r="CS31" s="655"/>
      <c r="CT31" s="655"/>
      <c r="CU31" s="655"/>
      <c r="CV31" s="655"/>
      <c r="CW31" s="655"/>
      <c r="CX31" s="655"/>
      <c r="CY31" s="656"/>
      <c r="CZ31" s="628">
        <v>0.4</v>
      </c>
      <c r="DA31" s="653"/>
      <c r="DB31" s="653"/>
      <c r="DC31" s="657"/>
      <c r="DD31" s="632">
        <v>55548</v>
      </c>
      <c r="DE31" s="655"/>
      <c r="DF31" s="655"/>
      <c r="DG31" s="655"/>
      <c r="DH31" s="655"/>
      <c r="DI31" s="655"/>
      <c r="DJ31" s="655"/>
      <c r="DK31" s="656"/>
      <c r="DL31" s="632">
        <v>55548</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321</v>
      </c>
      <c r="C32" s="621"/>
      <c r="D32" s="621"/>
      <c r="E32" s="621"/>
      <c r="F32" s="621"/>
      <c r="G32" s="621"/>
      <c r="H32" s="621"/>
      <c r="I32" s="621"/>
      <c r="J32" s="621"/>
      <c r="K32" s="621"/>
      <c r="L32" s="621"/>
      <c r="M32" s="621"/>
      <c r="N32" s="621"/>
      <c r="O32" s="621"/>
      <c r="P32" s="621"/>
      <c r="Q32" s="622"/>
      <c r="R32" s="623">
        <v>658959</v>
      </c>
      <c r="S32" s="624"/>
      <c r="T32" s="624"/>
      <c r="U32" s="624"/>
      <c r="V32" s="624"/>
      <c r="W32" s="624"/>
      <c r="X32" s="624"/>
      <c r="Y32" s="625"/>
      <c r="Z32" s="626">
        <v>4.2</v>
      </c>
      <c r="AA32" s="626"/>
      <c r="AB32" s="626"/>
      <c r="AC32" s="626"/>
      <c r="AD32" s="627" t="s">
        <v>177</v>
      </c>
      <c r="AE32" s="627"/>
      <c r="AF32" s="627"/>
      <c r="AG32" s="627"/>
      <c r="AH32" s="627"/>
      <c r="AI32" s="627"/>
      <c r="AJ32" s="627"/>
      <c r="AK32" s="627"/>
      <c r="AL32" s="628" t="s">
        <v>177</v>
      </c>
      <c r="AM32" s="629"/>
      <c r="AN32" s="629"/>
      <c r="AO32" s="630"/>
      <c r="AP32" s="671"/>
      <c r="AQ32" s="672"/>
      <c r="AR32" s="672"/>
      <c r="AS32" s="672"/>
      <c r="AT32" s="676"/>
      <c r="AU32" s="214" t="s">
        <v>322</v>
      </c>
      <c r="AX32" s="620" t="s">
        <v>323</v>
      </c>
      <c r="AY32" s="621"/>
      <c r="AZ32" s="621"/>
      <c r="BA32" s="621"/>
      <c r="BB32" s="621"/>
      <c r="BC32" s="621"/>
      <c r="BD32" s="621"/>
      <c r="BE32" s="621"/>
      <c r="BF32" s="622"/>
      <c r="BG32" s="680">
        <v>98.9</v>
      </c>
      <c r="BH32" s="655"/>
      <c r="BI32" s="655"/>
      <c r="BJ32" s="655"/>
      <c r="BK32" s="655"/>
      <c r="BL32" s="655"/>
      <c r="BM32" s="629">
        <v>97.1</v>
      </c>
      <c r="BN32" s="655"/>
      <c r="BO32" s="655"/>
      <c r="BP32" s="655"/>
      <c r="BQ32" s="678"/>
      <c r="BR32" s="680">
        <v>99.3</v>
      </c>
      <c r="BS32" s="655"/>
      <c r="BT32" s="655"/>
      <c r="BU32" s="655"/>
      <c r="BV32" s="655"/>
      <c r="BW32" s="655"/>
      <c r="BX32" s="629">
        <v>97.3</v>
      </c>
      <c r="BY32" s="655"/>
      <c r="BZ32" s="655"/>
      <c r="CA32" s="655"/>
      <c r="CB32" s="678"/>
      <c r="CD32" s="663"/>
      <c r="CE32" s="664"/>
      <c r="CF32" s="620" t="s">
        <v>324</v>
      </c>
      <c r="CG32" s="621"/>
      <c r="CH32" s="621"/>
      <c r="CI32" s="621"/>
      <c r="CJ32" s="621"/>
      <c r="CK32" s="621"/>
      <c r="CL32" s="621"/>
      <c r="CM32" s="621"/>
      <c r="CN32" s="621"/>
      <c r="CO32" s="621"/>
      <c r="CP32" s="621"/>
      <c r="CQ32" s="622"/>
      <c r="CR32" s="623" t="s">
        <v>177</v>
      </c>
      <c r="CS32" s="624"/>
      <c r="CT32" s="624"/>
      <c r="CU32" s="624"/>
      <c r="CV32" s="624"/>
      <c r="CW32" s="624"/>
      <c r="CX32" s="624"/>
      <c r="CY32" s="625"/>
      <c r="CZ32" s="628" t="s">
        <v>177</v>
      </c>
      <c r="DA32" s="653"/>
      <c r="DB32" s="653"/>
      <c r="DC32" s="657"/>
      <c r="DD32" s="632" t="s">
        <v>239</v>
      </c>
      <c r="DE32" s="624"/>
      <c r="DF32" s="624"/>
      <c r="DG32" s="624"/>
      <c r="DH32" s="624"/>
      <c r="DI32" s="624"/>
      <c r="DJ32" s="624"/>
      <c r="DK32" s="625"/>
      <c r="DL32" s="632" t="s">
        <v>177</v>
      </c>
      <c r="DM32" s="624"/>
      <c r="DN32" s="624"/>
      <c r="DO32" s="624"/>
      <c r="DP32" s="624"/>
      <c r="DQ32" s="624"/>
      <c r="DR32" s="624"/>
      <c r="DS32" s="624"/>
      <c r="DT32" s="624"/>
      <c r="DU32" s="624"/>
      <c r="DV32" s="625"/>
      <c r="DW32" s="628" t="s">
        <v>177</v>
      </c>
      <c r="DX32" s="653"/>
      <c r="DY32" s="653"/>
      <c r="DZ32" s="653"/>
      <c r="EA32" s="653"/>
      <c r="EB32" s="653"/>
      <c r="EC32" s="654"/>
    </row>
    <row r="33" spans="2:133" ht="11.25" customHeight="1" x14ac:dyDescent="0.2">
      <c r="B33" s="620" t="s">
        <v>325</v>
      </c>
      <c r="C33" s="621"/>
      <c r="D33" s="621"/>
      <c r="E33" s="621"/>
      <c r="F33" s="621"/>
      <c r="G33" s="621"/>
      <c r="H33" s="621"/>
      <c r="I33" s="621"/>
      <c r="J33" s="621"/>
      <c r="K33" s="621"/>
      <c r="L33" s="621"/>
      <c r="M33" s="621"/>
      <c r="N33" s="621"/>
      <c r="O33" s="621"/>
      <c r="P33" s="621"/>
      <c r="Q33" s="622"/>
      <c r="R33" s="623">
        <v>69020</v>
      </c>
      <c r="S33" s="624"/>
      <c r="T33" s="624"/>
      <c r="U33" s="624"/>
      <c r="V33" s="624"/>
      <c r="W33" s="624"/>
      <c r="X33" s="624"/>
      <c r="Y33" s="625"/>
      <c r="Z33" s="626">
        <v>0.4</v>
      </c>
      <c r="AA33" s="626"/>
      <c r="AB33" s="626"/>
      <c r="AC33" s="626"/>
      <c r="AD33" s="627">
        <v>28541</v>
      </c>
      <c r="AE33" s="627"/>
      <c r="AF33" s="627"/>
      <c r="AG33" s="627"/>
      <c r="AH33" s="627"/>
      <c r="AI33" s="627"/>
      <c r="AJ33" s="627"/>
      <c r="AK33" s="627"/>
      <c r="AL33" s="628">
        <v>0.3</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98.6</v>
      </c>
      <c r="BH33" s="682"/>
      <c r="BI33" s="682"/>
      <c r="BJ33" s="682"/>
      <c r="BK33" s="682"/>
      <c r="BL33" s="682"/>
      <c r="BM33" s="683">
        <v>96.5</v>
      </c>
      <c r="BN33" s="682"/>
      <c r="BO33" s="682"/>
      <c r="BP33" s="682"/>
      <c r="BQ33" s="684"/>
      <c r="BR33" s="681">
        <v>98.1</v>
      </c>
      <c r="BS33" s="682"/>
      <c r="BT33" s="682"/>
      <c r="BU33" s="682"/>
      <c r="BV33" s="682"/>
      <c r="BW33" s="682"/>
      <c r="BX33" s="683">
        <v>95.5</v>
      </c>
      <c r="BY33" s="682"/>
      <c r="BZ33" s="682"/>
      <c r="CA33" s="682"/>
      <c r="CB33" s="684"/>
      <c r="CD33" s="620" t="s">
        <v>327</v>
      </c>
      <c r="CE33" s="621"/>
      <c r="CF33" s="621"/>
      <c r="CG33" s="621"/>
      <c r="CH33" s="621"/>
      <c r="CI33" s="621"/>
      <c r="CJ33" s="621"/>
      <c r="CK33" s="621"/>
      <c r="CL33" s="621"/>
      <c r="CM33" s="621"/>
      <c r="CN33" s="621"/>
      <c r="CO33" s="621"/>
      <c r="CP33" s="621"/>
      <c r="CQ33" s="622"/>
      <c r="CR33" s="623">
        <v>7755003</v>
      </c>
      <c r="CS33" s="655"/>
      <c r="CT33" s="655"/>
      <c r="CU33" s="655"/>
      <c r="CV33" s="655"/>
      <c r="CW33" s="655"/>
      <c r="CX33" s="655"/>
      <c r="CY33" s="656"/>
      <c r="CZ33" s="628">
        <v>55.4</v>
      </c>
      <c r="DA33" s="653"/>
      <c r="DB33" s="653"/>
      <c r="DC33" s="657"/>
      <c r="DD33" s="632">
        <v>5441420</v>
      </c>
      <c r="DE33" s="655"/>
      <c r="DF33" s="655"/>
      <c r="DG33" s="655"/>
      <c r="DH33" s="655"/>
      <c r="DI33" s="655"/>
      <c r="DJ33" s="655"/>
      <c r="DK33" s="656"/>
      <c r="DL33" s="632">
        <v>2918308</v>
      </c>
      <c r="DM33" s="655"/>
      <c r="DN33" s="655"/>
      <c r="DO33" s="655"/>
      <c r="DP33" s="655"/>
      <c r="DQ33" s="655"/>
      <c r="DR33" s="655"/>
      <c r="DS33" s="655"/>
      <c r="DT33" s="655"/>
      <c r="DU33" s="655"/>
      <c r="DV33" s="656"/>
      <c r="DW33" s="628">
        <v>33.200000000000003</v>
      </c>
      <c r="DX33" s="653"/>
      <c r="DY33" s="653"/>
      <c r="DZ33" s="653"/>
      <c r="EA33" s="653"/>
      <c r="EB33" s="653"/>
      <c r="EC33" s="654"/>
    </row>
    <row r="34" spans="2:133" ht="11.25" customHeight="1" x14ac:dyDescent="0.2">
      <c r="B34" s="620" t="s">
        <v>328</v>
      </c>
      <c r="C34" s="621"/>
      <c r="D34" s="621"/>
      <c r="E34" s="621"/>
      <c r="F34" s="621"/>
      <c r="G34" s="621"/>
      <c r="H34" s="621"/>
      <c r="I34" s="621"/>
      <c r="J34" s="621"/>
      <c r="K34" s="621"/>
      <c r="L34" s="621"/>
      <c r="M34" s="621"/>
      <c r="N34" s="621"/>
      <c r="O34" s="621"/>
      <c r="P34" s="621"/>
      <c r="Q34" s="622"/>
      <c r="R34" s="623">
        <v>981402</v>
      </c>
      <c r="S34" s="624"/>
      <c r="T34" s="624"/>
      <c r="U34" s="624"/>
      <c r="V34" s="624"/>
      <c r="W34" s="624"/>
      <c r="X34" s="624"/>
      <c r="Y34" s="625"/>
      <c r="Z34" s="626">
        <v>6.3</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2495142</v>
      </c>
      <c r="CS34" s="624"/>
      <c r="CT34" s="624"/>
      <c r="CU34" s="624"/>
      <c r="CV34" s="624"/>
      <c r="CW34" s="624"/>
      <c r="CX34" s="624"/>
      <c r="CY34" s="625"/>
      <c r="CZ34" s="628">
        <v>17.8</v>
      </c>
      <c r="DA34" s="653"/>
      <c r="DB34" s="653"/>
      <c r="DC34" s="657"/>
      <c r="DD34" s="632">
        <v>1504738</v>
      </c>
      <c r="DE34" s="624"/>
      <c r="DF34" s="624"/>
      <c r="DG34" s="624"/>
      <c r="DH34" s="624"/>
      <c r="DI34" s="624"/>
      <c r="DJ34" s="624"/>
      <c r="DK34" s="625"/>
      <c r="DL34" s="632">
        <v>1170778</v>
      </c>
      <c r="DM34" s="624"/>
      <c r="DN34" s="624"/>
      <c r="DO34" s="624"/>
      <c r="DP34" s="624"/>
      <c r="DQ34" s="624"/>
      <c r="DR34" s="624"/>
      <c r="DS34" s="624"/>
      <c r="DT34" s="624"/>
      <c r="DU34" s="624"/>
      <c r="DV34" s="625"/>
      <c r="DW34" s="628">
        <v>13.3</v>
      </c>
      <c r="DX34" s="653"/>
      <c r="DY34" s="653"/>
      <c r="DZ34" s="653"/>
      <c r="EA34" s="653"/>
      <c r="EB34" s="653"/>
      <c r="EC34" s="654"/>
    </row>
    <row r="35" spans="2:133" ht="11.25" customHeight="1" x14ac:dyDescent="0.2">
      <c r="B35" s="620" t="s">
        <v>330</v>
      </c>
      <c r="C35" s="621"/>
      <c r="D35" s="621"/>
      <c r="E35" s="621"/>
      <c r="F35" s="621"/>
      <c r="G35" s="621"/>
      <c r="H35" s="621"/>
      <c r="I35" s="621"/>
      <c r="J35" s="621"/>
      <c r="K35" s="621"/>
      <c r="L35" s="621"/>
      <c r="M35" s="621"/>
      <c r="N35" s="621"/>
      <c r="O35" s="621"/>
      <c r="P35" s="621"/>
      <c r="Q35" s="622"/>
      <c r="R35" s="623">
        <v>897160</v>
      </c>
      <c r="S35" s="624"/>
      <c r="T35" s="624"/>
      <c r="U35" s="624"/>
      <c r="V35" s="624"/>
      <c r="W35" s="624"/>
      <c r="X35" s="624"/>
      <c r="Y35" s="625"/>
      <c r="Z35" s="626">
        <v>5.7</v>
      </c>
      <c r="AA35" s="626"/>
      <c r="AB35" s="626"/>
      <c r="AC35" s="626"/>
      <c r="AD35" s="627" t="s">
        <v>139</v>
      </c>
      <c r="AE35" s="627"/>
      <c r="AF35" s="627"/>
      <c r="AG35" s="627"/>
      <c r="AH35" s="627"/>
      <c r="AI35" s="627"/>
      <c r="AJ35" s="627"/>
      <c r="AK35" s="627"/>
      <c r="AL35" s="628" t="s">
        <v>177</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155452</v>
      </c>
      <c r="CS35" s="655"/>
      <c r="CT35" s="655"/>
      <c r="CU35" s="655"/>
      <c r="CV35" s="655"/>
      <c r="CW35" s="655"/>
      <c r="CX35" s="655"/>
      <c r="CY35" s="656"/>
      <c r="CZ35" s="628">
        <v>1.1000000000000001</v>
      </c>
      <c r="DA35" s="653"/>
      <c r="DB35" s="653"/>
      <c r="DC35" s="657"/>
      <c r="DD35" s="632">
        <v>120729</v>
      </c>
      <c r="DE35" s="655"/>
      <c r="DF35" s="655"/>
      <c r="DG35" s="655"/>
      <c r="DH35" s="655"/>
      <c r="DI35" s="655"/>
      <c r="DJ35" s="655"/>
      <c r="DK35" s="656"/>
      <c r="DL35" s="632">
        <v>111791</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2">
      <c r="B36" s="620" t="s">
        <v>334</v>
      </c>
      <c r="C36" s="621"/>
      <c r="D36" s="621"/>
      <c r="E36" s="621"/>
      <c r="F36" s="621"/>
      <c r="G36" s="621"/>
      <c r="H36" s="621"/>
      <c r="I36" s="621"/>
      <c r="J36" s="621"/>
      <c r="K36" s="621"/>
      <c r="L36" s="621"/>
      <c r="M36" s="621"/>
      <c r="N36" s="621"/>
      <c r="O36" s="621"/>
      <c r="P36" s="621"/>
      <c r="Q36" s="622"/>
      <c r="R36" s="623">
        <v>1527567</v>
      </c>
      <c r="S36" s="624"/>
      <c r="T36" s="624"/>
      <c r="U36" s="624"/>
      <c r="V36" s="624"/>
      <c r="W36" s="624"/>
      <c r="X36" s="624"/>
      <c r="Y36" s="625"/>
      <c r="Z36" s="626">
        <v>9.8000000000000007</v>
      </c>
      <c r="AA36" s="626"/>
      <c r="AB36" s="626"/>
      <c r="AC36" s="626"/>
      <c r="AD36" s="627" t="s">
        <v>239</v>
      </c>
      <c r="AE36" s="627"/>
      <c r="AF36" s="627"/>
      <c r="AG36" s="627"/>
      <c r="AH36" s="627"/>
      <c r="AI36" s="627"/>
      <c r="AJ36" s="627"/>
      <c r="AK36" s="627"/>
      <c r="AL36" s="628" t="s">
        <v>177</v>
      </c>
      <c r="AM36" s="629"/>
      <c r="AN36" s="629"/>
      <c r="AO36" s="630"/>
      <c r="AP36" s="222"/>
      <c r="AQ36" s="689" t="s">
        <v>335</v>
      </c>
      <c r="AR36" s="690"/>
      <c r="AS36" s="690"/>
      <c r="AT36" s="690"/>
      <c r="AU36" s="690"/>
      <c r="AV36" s="690"/>
      <c r="AW36" s="690"/>
      <c r="AX36" s="690"/>
      <c r="AY36" s="691"/>
      <c r="AZ36" s="612">
        <v>1419769</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32140</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2629346</v>
      </c>
      <c r="CS36" s="624"/>
      <c r="CT36" s="624"/>
      <c r="CU36" s="624"/>
      <c r="CV36" s="624"/>
      <c r="CW36" s="624"/>
      <c r="CX36" s="624"/>
      <c r="CY36" s="625"/>
      <c r="CZ36" s="628">
        <v>18.8</v>
      </c>
      <c r="DA36" s="653"/>
      <c r="DB36" s="653"/>
      <c r="DC36" s="657"/>
      <c r="DD36" s="632">
        <v>2035203</v>
      </c>
      <c r="DE36" s="624"/>
      <c r="DF36" s="624"/>
      <c r="DG36" s="624"/>
      <c r="DH36" s="624"/>
      <c r="DI36" s="624"/>
      <c r="DJ36" s="624"/>
      <c r="DK36" s="625"/>
      <c r="DL36" s="632">
        <v>1039759</v>
      </c>
      <c r="DM36" s="624"/>
      <c r="DN36" s="624"/>
      <c r="DO36" s="624"/>
      <c r="DP36" s="624"/>
      <c r="DQ36" s="624"/>
      <c r="DR36" s="624"/>
      <c r="DS36" s="624"/>
      <c r="DT36" s="624"/>
      <c r="DU36" s="624"/>
      <c r="DV36" s="625"/>
      <c r="DW36" s="628">
        <v>11.8</v>
      </c>
      <c r="DX36" s="653"/>
      <c r="DY36" s="653"/>
      <c r="DZ36" s="653"/>
      <c r="EA36" s="653"/>
      <c r="EB36" s="653"/>
      <c r="EC36" s="654"/>
    </row>
    <row r="37" spans="2:133" ht="11.25" customHeight="1" x14ac:dyDescent="0.2">
      <c r="B37" s="620" t="s">
        <v>338</v>
      </c>
      <c r="C37" s="621"/>
      <c r="D37" s="621"/>
      <c r="E37" s="621"/>
      <c r="F37" s="621"/>
      <c r="G37" s="621"/>
      <c r="H37" s="621"/>
      <c r="I37" s="621"/>
      <c r="J37" s="621"/>
      <c r="K37" s="621"/>
      <c r="L37" s="621"/>
      <c r="M37" s="621"/>
      <c r="N37" s="621"/>
      <c r="O37" s="621"/>
      <c r="P37" s="621"/>
      <c r="Q37" s="622"/>
      <c r="R37" s="623">
        <v>121502</v>
      </c>
      <c r="S37" s="624"/>
      <c r="T37" s="624"/>
      <c r="U37" s="624"/>
      <c r="V37" s="624"/>
      <c r="W37" s="624"/>
      <c r="X37" s="624"/>
      <c r="Y37" s="625"/>
      <c r="Z37" s="626">
        <v>0.8</v>
      </c>
      <c r="AA37" s="626"/>
      <c r="AB37" s="626"/>
      <c r="AC37" s="626"/>
      <c r="AD37" s="627">
        <v>10060</v>
      </c>
      <c r="AE37" s="627"/>
      <c r="AF37" s="627"/>
      <c r="AG37" s="627"/>
      <c r="AH37" s="627"/>
      <c r="AI37" s="627"/>
      <c r="AJ37" s="627"/>
      <c r="AK37" s="627"/>
      <c r="AL37" s="628">
        <v>0.1</v>
      </c>
      <c r="AM37" s="629"/>
      <c r="AN37" s="629"/>
      <c r="AO37" s="630"/>
      <c r="AQ37" s="686" t="s">
        <v>339</v>
      </c>
      <c r="AR37" s="687"/>
      <c r="AS37" s="687"/>
      <c r="AT37" s="687"/>
      <c r="AU37" s="687"/>
      <c r="AV37" s="687"/>
      <c r="AW37" s="687"/>
      <c r="AX37" s="687"/>
      <c r="AY37" s="688"/>
      <c r="AZ37" s="623">
        <v>502942</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26531</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870873</v>
      </c>
      <c r="CS37" s="655"/>
      <c r="CT37" s="655"/>
      <c r="CU37" s="655"/>
      <c r="CV37" s="655"/>
      <c r="CW37" s="655"/>
      <c r="CX37" s="655"/>
      <c r="CY37" s="656"/>
      <c r="CZ37" s="628">
        <v>6.2</v>
      </c>
      <c r="DA37" s="653"/>
      <c r="DB37" s="653"/>
      <c r="DC37" s="657"/>
      <c r="DD37" s="632">
        <v>870537</v>
      </c>
      <c r="DE37" s="655"/>
      <c r="DF37" s="655"/>
      <c r="DG37" s="655"/>
      <c r="DH37" s="655"/>
      <c r="DI37" s="655"/>
      <c r="DJ37" s="655"/>
      <c r="DK37" s="656"/>
      <c r="DL37" s="632">
        <v>626748</v>
      </c>
      <c r="DM37" s="655"/>
      <c r="DN37" s="655"/>
      <c r="DO37" s="655"/>
      <c r="DP37" s="655"/>
      <c r="DQ37" s="655"/>
      <c r="DR37" s="655"/>
      <c r="DS37" s="655"/>
      <c r="DT37" s="655"/>
      <c r="DU37" s="655"/>
      <c r="DV37" s="656"/>
      <c r="DW37" s="628">
        <v>7.1</v>
      </c>
      <c r="DX37" s="653"/>
      <c r="DY37" s="653"/>
      <c r="DZ37" s="653"/>
      <c r="EA37" s="653"/>
      <c r="EB37" s="653"/>
      <c r="EC37" s="654"/>
    </row>
    <row r="38" spans="2:133" ht="11.25" customHeight="1" x14ac:dyDescent="0.2">
      <c r="B38" s="620" t="s">
        <v>342</v>
      </c>
      <c r="C38" s="621"/>
      <c r="D38" s="621"/>
      <c r="E38" s="621"/>
      <c r="F38" s="621"/>
      <c r="G38" s="621"/>
      <c r="H38" s="621"/>
      <c r="I38" s="621"/>
      <c r="J38" s="621"/>
      <c r="K38" s="621"/>
      <c r="L38" s="621"/>
      <c r="M38" s="621"/>
      <c r="N38" s="621"/>
      <c r="O38" s="621"/>
      <c r="P38" s="621"/>
      <c r="Q38" s="622"/>
      <c r="R38" s="623">
        <v>365900</v>
      </c>
      <c r="S38" s="624"/>
      <c r="T38" s="624"/>
      <c r="U38" s="624"/>
      <c r="V38" s="624"/>
      <c r="W38" s="624"/>
      <c r="X38" s="624"/>
      <c r="Y38" s="625"/>
      <c r="Z38" s="626">
        <v>2.2999999999999998</v>
      </c>
      <c r="AA38" s="626"/>
      <c r="AB38" s="626"/>
      <c r="AC38" s="626"/>
      <c r="AD38" s="627" t="s">
        <v>177</v>
      </c>
      <c r="AE38" s="627"/>
      <c r="AF38" s="627"/>
      <c r="AG38" s="627"/>
      <c r="AH38" s="627"/>
      <c r="AI38" s="627"/>
      <c r="AJ38" s="627"/>
      <c r="AK38" s="627"/>
      <c r="AL38" s="628" t="s">
        <v>177</v>
      </c>
      <c r="AM38" s="629"/>
      <c r="AN38" s="629"/>
      <c r="AO38" s="630"/>
      <c r="AQ38" s="686" t="s">
        <v>343</v>
      </c>
      <c r="AR38" s="687"/>
      <c r="AS38" s="687"/>
      <c r="AT38" s="687"/>
      <c r="AU38" s="687"/>
      <c r="AV38" s="687"/>
      <c r="AW38" s="687"/>
      <c r="AX38" s="687"/>
      <c r="AY38" s="688"/>
      <c r="AZ38" s="623">
        <v>53895</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3479</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1399291</v>
      </c>
      <c r="CS38" s="624"/>
      <c r="CT38" s="624"/>
      <c r="CU38" s="624"/>
      <c r="CV38" s="624"/>
      <c r="CW38" s="624"/>
      <c r="CX38" s="624"/>
      <c r="CY38" s="625"/>
      <c r="CZ38" s="628">
        <v>10</v>
      </c>
      <c r="DA38" s="653"/>
      <c r="DB38" s="653"/>
      <c r="DC38" s="657"/>
      <c r="DD38" s="632">
        <v>1184756</v>
      </c>
      <c r="DE38" s="624"/>
      <c r="DF38" s="624"/>
      <c r="DG38" s="624"/>
      <c r="DH38" s="624"/>
      <c r="DI38" s="624"/>
      <c r="DJ38" s="624"/>
      <c r="DK38" s="625"/>
      <c r="DL38" s="632">
        <v>595980</v>
      </c>
      <c r="DM38" s="624"/>
      <c r="DN38" s="624"/>
      <c r="DO38" s="624"/>
      <c r="DP38" s="624"/>
      <c r="DQ38" s="624"/>
      <c r="DR38" s="624"/>
      <c r="DS38" s="624"/>
      <c r="DT38" s="624"/>
      <c r="DU38" s="624"/>
      <c r="DV38" s="625"/>
      <c r="DW38" s="628">
        <v>6.8</v>
      </c>
      <c r="DX38" s="653"/>
      <c r="DY38" s="653"/>
      <c r="DZ38" s="653"/>
      <c r="EA38" s="653"/>
      <c r="EB38" s="653"/>
      <c r="EC38" s="654"/>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139</v>
      </c>
      <c r="AA39" s="626"/>
      <c r="AB39" s="626"/>
      <c r="AC39" s="626"/>
      <c r="AD39" s="627" t="s">
        <v>239</v>
      </c>
      <c r="AE39" s="627"/>
      <c r="AF39" s="627"/>
      <c r="AG39" s="627"/>
      <c r="AH39" s="627"/>
      <c r="AI39" s="627"/>
      <c r="AJ39" s="627"/>
      <c r="AK39" s="627"/>
      <c r="AL39" s="628" t="s">
        <v>177</v>
      </c>
      <c r="AM39" s="629"/>
      <c r="AN39" s="629"/>
      <c r="AO39" s="630"/>
      <c r="AQ39" s="686" t="s">
        <v>347</v>
      </c>
      <c r="AR39" s="687"/>
      <c r="AS39" s="687"/>
      <c r="AT39" s="687"/>
      <c r="AU39" s="687"/>
      <c r="AV39" s="687"/>
      <c r="AW39" s="687"/>
      <c r="AX39" s="687"/>
      <c r="AY39" s="688"/>
      <c r="AZ39" s="623">
        <v>20478</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5518</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1075772</v>
      </c>
      <c r="CS39" s="655"/>
      <c r="CT39" s="655"/>
      <c r="CU39" s="655"/>
      <c r="CV39" s="655"/>
      <c r="CW39" s="655"/>
      <c r="CX39" s="655"/>
      <c r="CY39" s="656"/>
      <c r="CZ39" s="628">
        <v>7.7</v>
      </c>
      <c r="DA39" s="653"/>
      <c r="DB39" s="653"/>
      <c r="DC39" s="657"/>
      <c r="DD39" s="632">
        <v>595994</v>
      </c>
      <c r="DE39" s="655"/>
      <c r="DF39" s="655"/>
      <c r="DG39" s="655"/>
      <c r="DH39" s="655"/>
      <c r="DI39" s="655"/>
      <c r="DJ39" s="655"/>
      <c r="DK39" s="656"/>
      <c r="DL39" s="632" t="s">
        <v>139</v>
      </c>
      <c r="DM39" s="655"/>
      <c r="DN39" s="655"/>
      <c r="DO39" s="655"/>
      <c r="DP39" s="655"/>
      <c r="DQ39" s="655"/>
      <c r="DR39" s="655"/>
      <c r="DS39" s="655"/>
      <c r="DT39" s="655"/>
      <c r="DU39" s="655"/>
      <c r="DV39" s="656"/>
      <c r="DW39" s="628" t="s">
        <v>177</v>
      </c>
      <c r="DX39" s="653"/>
      <c r="DY39" s="653"/>
      <c r="DZ39" s="653"/>
      <c r="EA39" s="653"/>
      <c r="EB39" s="653"/>
      <c r="EC39" s="654"/>
    </row>
    <row r="40" spans="2:133" ht="11.25" customHeight="1" x14ac:dyDescent="0.2">
      <c r="B40" s="620" t="s">
        <v>350</v>
      </c>
      <c r="C40" s="621"/>
      <c r="D40" s="621"/>
      <c r="E40" s="621"/>
      <c r="F40" s="621"/>
      <c r="G40" s="621"/>
      <c r="H40" s="621"/>
      <c r="I40" s="621"/>
      <c r="J40" s="621"/>
      <c r="K40" s="621"/>
      <c r="L40" s="621"/>
      <c r="M40" s="621"/>
      <c r="N40" s="621"/>
      <c r="O40" s="621"/>
      <c r="P40" s="621"/>
      <c r="Q40" s="622"/>
      <c r="R40" s="623">
        <v>177000</v>
      </c>
      <c r="S40" s="624"/>
      <c r="T40" s="624"/>
      <c r="U40" s="624"/>
      <c r="V40" s="624"/>
      <c r="W40" s="624"/>
      <c r="X40" s="624"/>
      <c r="Y40" s="625"/>
      <c r="Z40" s="626">
        <v>1.1000000000000001</v>
      </c>
      <c r="AA40" s="626"/>
      <c r="AB40" s="626"/>
      <c r="AC40" s="626"/>
      <c r="AD40" s="627" t="s">
        <v>177</v>
      </c>
      <c r="AE40" s="627"/>
      <c r="AF40" s="627"/>
      <c r="AG40" s="627"/>
      <c r="AH40" s="627"/>
      <c r="AI40" s="627"/>
      <c r="AJ40" s="627"/>
      <c r="AK40" s="627"/>
      <c r="AL40" s="628" t="s">
        <v>177</v>
      </c>
      <c r="AM40" s="629"/>
      <c r="AN40" s="629"/>
      <c r="AO40" s="630"/>
      <c r="AQ40" s="686" t="s">
        <v>351</v>
      </c>
      <c r="AR40" s="687"/>
      <c r="AS40" s="687"/>
      <c r="AT40" s="687"/>
      <c r="AU40" s="687"/>
      <c r="AV40" s="687"/>
      <c r="AW40" s="687"/>
      <c r="AX40" s="687"/>
      <c r="AY40" s="688"/>
      <c r="AZ40" s="623" t="s">
        <v>139</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110</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t="s">
        <v>239</v>
      </c>
      <c r="CS40" s="624"/>
      <c r="CT40" s="624"/>
      <c r="CU40" s="624"/>
      <c r="CV40" s="624"/>
      <c r="CW40" s="624"/>
      <c r="CX40" s="624"/>
      <c r="CY40" s="625"/>
      <c r="CZ40" s="628" t="s">
        <v>177</v>
      </c>
      <c r="DA40" s="653"/>
      <c r="DB40" s="653"/>
      <c r="DC40" s="657"/>
      <c r="DD40" s="632" t="s">
        <v>239</v>
      </c>
      <c r="DE40" s="624"/>
      <c r="DF40" s="624"/>
      <c r="DG40" s="624"/>
      <c r="DH40" s="624"/>
      <c r="DI40" s="624"/>
      <c r="DJ40" s="624"/>
      <c r="DK40" s="625"/>
      <c r="DL40" s="632" t="s">
        <v>139</v>
      </c>
      <c r="DM40" s="624"/>
      <c r="DN40" s="624"/>
      <c r="DO40" s="624"/>
      <c r="DP40" s="624"/>
      <c r="DQ40" s="624"/>
      <c r="DR40" s="624"/>
      <c r="DS40" s="624"/>
      <c r="DT40" s="624"/>
      <c r="DU40" s="624"/>
      <c r="DV40" s="625"/>
      <c r="DW40" s="628" t="s">
        <v>239</v>
      </c>
      <c r="DX40" s="653"/>
      <c r="DY40" s="653"/>
      <c r="DZ40" s="653"/>
      <c r="EA40" s="653"/>
      <c r="EB40" s="653"/>
      <c r="EC40" s="654"/>
    </row>
    <row r="41" spans="2:133" ht="11.25" customHeight="1" x14ac:dyDescent="0.2">
      <c r="B41" s="644" t="s">
        <v>355</v>
      </c>
      <c r="C41" s="645"/>
      <c r="D41" s="645"/>
      <c r="E41" s="645"/>
      <c r="F41" s="645"/>
      <c r="G41" s="645"/>
      <c r="H41" s="645"/>
      <c r="I41" s="645"/>
      <c r="J41" s="645"/>
      <c r="K41" s="645"/>
      <c r="L41" s="645"/>
      <c r="M41" s="645"/>
      <c r="N41" s="645"/>
      <c r="O41" s="645"/>
      <c r="P41" s="645"/>
      <c r="Q41" s="646"/>
      <c r="R41" s="695">
        <v>15616528</v>
      </c>
      <c r="S41" s="696"/>
      <c r="T41" s="696"/>
      <c r="U41" s="696"/>
      <c r="V41" s="696"/>
      <c r="W41" s="696"/>
      <c r="X41" s="696"/>
      <c r="Y41" s="700"/>
      <c r="Z41" s="701">
        <v>100</v>
      </c>
      <c r="AA41" s="701"/>
      <c r="AB41" s="701"/>
      <c r="AC41" s="701"/>
      <c r="AD41" s="702">
        <v>8625615</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187647</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177</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177</v>
      </c>
      <c r="CS41" s="655"/>
      <c r="CT41" s="655"/>
      <c r="CU41" s="655"/>
      <c r="CV41" s="655"/>
      <c r="CW41" s="655"/>
      <c r="CX41" s="655"/>
      <c r="CY41" s="656"/>
      <c r="CZ41" s="628" t="s">
        <v>260</v>
      </c>
      <c r="DA41" s="653"/>
      <c r="DB41" s="653"/>
      <c r="DC41" s="657"/>
      <c r="DD41" s="632" t="s">
        <v>177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359</v>
      </c>
      <c r="AR42" s="693"/>
      <c r="AS42" s="693"/>
      <c r="AT42" s="693"/>
      <c r="AU42" s="693"/>
      <c r="AV42" s="693"/>
      <c r="AW42" s="693"/>
      <c r="AX42" s="693"/>
      <c r="AY42" s="694"/>
      <c r="AZ42" s="695">
        <v>654807</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315</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792186</v>
      </c>
      <c r="CS42" s="655"/>
      <c r="CT42" s="655"/>
      <c r="CU42" s="655"/>
      <c r="CV42" s="655"/>
      <c r="CW42" s="655"/>
      <c r="CX42" s="655"/>
      <c r="CY42" s="656"/>
      <c r="CZ42" s="628">
        <v>5.7</v>
      </c>
      <c r="DA42" s="653"/>
      <c r="DB42" s="653"/>
      <c r="DC42" s="657"/>
      <c r="DD42" s="632">
        <v>462348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16437</v>
      </c>
      <c r="CS43" s="655"/>
      <c r="CT43" s="655"/>
      <c r="CU43" s="655"/>
      <c r="CV43" s="655"/>
      <c r="CW43" s="655"/>
      <c r="CX43" s="655"/>
      <c r="CY43" s="656"/>
      <c r="CZ43" s="628">
        <v>0.1</v>
      </c>
      <c r="DA43" s="653"/>
      <c r="DB43" s="653"/>
      <c r="DC43" s="657"/>
      <c r="DD43" s="632">
        <v>16437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792186</v>
      </c>
      <c r="CS44" s="624"/>
      <c r="CT44" s="624"/>
      <c r="CU44" s="624"/>
      <c r="CV44" s="624"/>
      <c r="CW44" s="624"/>
      <c r="CX44" s="624"/>
      <c r="CY44" s="625"/>
      <c r="CZ44" s="628">
        <v>5.7</v>
      </c>
      <c r="DA44" s="629"/>
      <c r="DB44" s="629"/>
      <c r="DC44" s="635"/>
      <c r="DD44" s="632">
        <v>462348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128220</v>
      </c>
      <c r="CS45" s="655"/>
      <c r="CT45" s="655"/>
      <c r="CU45" s="655"/>
      <c r="CV45" s="655"/>
      <c r="CW45" s="655"/>
      <c r="CX45" s="655"/>
      <c r="CY45" s="656"/>
      <c r="CZ45" s="628">
        <v>0.9</v>
      </c>
      <c r="DA45" s="653"/>
      <c r="DB45" s="653"/>
      <c r="DC45" s="657"/>
      <c r="DD45" s="632">
        <v>10189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368</v>
      </c>
      <c r="CG46" s="621"/>
      <c r="CH46" s="621"/>
      <c r="CI46" s="621"/>
      <c r="CJ46" s="621"/>
      <c r="CK46" s="621"/>
      <c r="CL46" s="621"/>
      <c r="CM46" s="621"/>
      <c r="CN46" s="621"/>
      <c r="CO46" s="621"/>
      <c r="CP46" s="621"/>
      <c r="CQ46" s="622"/>
      <c r="CR46" s="623">
        <v>658966</v>
      </c>
      <c r="CS46" s="624"/>
      <c r="CT46" s="624"/>
      <c r="CU46" s="624"/>
      <c r="CV46" s="624"/>
      <c r="CW46" s="624"/>
      <c r="CX46" s="624"/>
      <c r="CY46" s="625"/>
      <c r="CZ46" s="628">
        <v>4.7</v>
      </c>
      <c r="DA46" s="629"/>
      <c r="DB46" s="629"/>
      <c r="DC46" s="635"/>
      <c r="DD46" s="632">
        <v>449359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369</v>
      </c>
      <c r="CG47" s="621"/>
      <c r="CH47" s="621"/>
      <c r="CI47" s="621"/>
      <c r="CJ47" s="621"/>
      <c r="CK47" s="621"/>
      <c r="CL47" s="621"/>
      <c r="CM47" s="621"/>
      <c r="CN47" s="621"/>
      <c r="CO47" s="621"/>
      <c r="CP47" s="621"/>
      <c r="CQ47" s="622"/>
      <c r="CR47" s="623" t="s">
        <v>177</v>
      </c>
      <c r="CS47" s="655"/>
      <c r="CT47" s="655"/>
      <c r="CU47" s="655"/>
      <c r="CV47" s="655"/>
      <c r="CW47" s="655"/>
      <c r="CX47" s="655"/>
      <c r="CY47" s="656"/>
      <c r="CZ47" s="628" t="s">
        <v>177</v>
      </c>
      <c r="DA47" s="653"/>
      <c r="DB47" s="653"/>
      <c r="DC47" s="657"/>
      <c r="DD47" s="632" t="s">
        <v>177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370</v>
      </c>
      <c r="CG48" s="621"/>
      <c r="CH48" s="621"/>
      <c r="CI48" s="621"/>
      <c r="CJ48" s="621"/>
      <c r="CK48" s="621"/>
      <c r="CL48" s="621"/>
      <c r="CM48" s="621"/>
      <c r="CN48" s="621"/>
      <c r="CO48" s="621"/>
      <c r="CP48" s="621"/>
      <c r="CQ48" s="622"/>
      <c r="CR48" s="623" t="s">
        <v>177</v>
      </c>
      <c r="CS48" s="624"/>
      <c r="CT48" s="624"/>
      <c r="CU48" s="624"/>
      <c r="CV48" s="624"/>
      <c r="CW48" s="624"/>
      <c r="CX48" s="624"/>
      <c r="CY48" s="625"/>
      <c r="CZ48" s="628" t="s">
        <v>177</v>
      </c>
      <c r="DA48" s="629"/>
      <c r="DB48" s="629"/>
      <c r="DC48" s="635"/>
      <c r="DD48" s="632" t="s">
        <v>177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371</v>
      </c>
      <c r="CE49" s="645"/>
      <c r="CF49" s="645"/>
      <c r="CG49" s="645"/>
      <c r="CH49" s="645"/>
      <c r="CI49" s="645"/>
      <c r="CJ49" s="645"/>
      <c r="CK49" s="645"/>
      <c r="CL49" s="645"/>
      <c r="CM49" s="645"/>
      <c r="CN49" s="645"/>
      <c r="CO49" s="645"/>
      <c r="CP49" s="645"/>
      <c r="CQ49" s="646"/>
      <c r="CR49" s="695">
        <v>13987714</v>
      </c>
      <c r="CS49" s="682"/>
      <c r="CT49" s="682"/>
      <c r="CU49" s="682"/>
      <c r="CV49" s="682"/>
      <c r="CW49" s="682"/>
      <c r="CX49" s="682"/>
      <c r="CY49" s="711"/>
      <c r="CZ49" s="703">
        <v>100</v>
      </c>
      <c r="DA49" s="712"/>
      <c r="DB49" s="712"/>
      <c r="DC49" s="713"/>
      <c r="DD49" s="714">
        <v>9891622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DID4JK0atitvp4DtFljRgXOF3LAUsTfrvGhwfxvZdnIGfrfW3UTxAlJ5LWYUkD1123Sbt7L8oaYOh6RiLmezA==" saltValue="iwIHrDV1EBQdSZ5vtNVe0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15465</v>
      </c>
      <c r="R7" s="753"/>
      <c r="S7" s="753"/>
      <c r="T7" s="753"/>
      <c r="U7" s="753"/>
      <c r="V7" s="753">
        <v>13908</v>
      </c>
      <c r="W7" s="753"/>
      <c r="X7" s="753"/>
      <c r="Y7" s="753"/>
      <c r="Z7" s="753"/>
      <c r="AA7" s="753">
        <v>1557</v>
      </c>
      <c r="AB7" s="753"/>
      <c r="AC7" s="753"/>
      <c r="AD7" s="753"/>
      <c r="AE7" s="754"/>
      <c r="AF7" s="755">
        <v>1376</v>
      </c>
      <c r="AG7" s="756"/>
      <c r="AH7" s="756"/>
      <c r="AI7" s="756"/>
      <c r="AJ7" s="757"/>
      <c r="AK7" s="758">
        <v>865</v>
      </c>
      <c r="AL7" s="759"/>
      <c r="AM7" s="759"/>
      <c r="AN7" s="759"/>
      <c r="AO7" s="759"/>
      <c r="AP7" s="759">
        <v>17443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615</v>
      </c>
      <c r="BT7" s="747"/>
      <c r="BU7" s="747"/>
      <c r="BV7" s="747"/>
      <c r="BW7" s="747"/>
      <c r="BX7" s="747"/>
      <c r="BY7" s="747"/>
      <c r="BZ7" s="747"/>
      <c r="CA7" s="747"/>
      <c r="CB7" s="747"/>
      <c r="CC7" s="747"/>
      <c r="CD7" s="747"/>
      <c r="CE7" s="747"/>
      <c r="CF7" s="747"/>
      <c r="CG7" s="762"/>
      <c r="CH7" s="743">
        <v>52</v>
      </c>
      <c r="CI7" s="744"/>
      <c r="CJ7" s="744"/>
      <c r="CK7" s="744"/>
      <c r="CL7" s="745"/>
      <c r="CM7" s="743">
        <v>150</v>
      </c>
      <c r="CN7" s="744"/>
      <c r="CO7" s="744"/>
      <c r="CP7" s="744"/>
      <c r="CQ7" s="745"/>
      <c r="CR7" s="743">
        <v>100</v>
      </c>
      <c r="CS7" s="744"/>
      <c r="CT7" s="744"/>
      <c r="CU7" s="744"/>
      <c r="CV7" s="745"/>
      <c r="CW7" s="743" t="s">
        <v>616</v>
      </c>
      <c r="CX7" s="744"/>
      <c r="CY7" s="744"/>
      <c r="CZ7" s="744"/>
      <c r="DA7" s="745"/>
      <c r="DB7" s="743" t="s">
        <v>616</v>
      </c>
      <c r="DC7" s="744"/>
      <c r="DD7" s="744"/>
      <c r="DE7" s="744"/>
      <c r="DF7" s="745"/>
      <c r="DG7" s="743" t="s">
        <v>616</v>
      </c>
      <c r="DH7" s="744"/>
      <c r="DI7" s="744"/>
      <c r="DJ7" s="744"/>
      <c r="DK7" s="745"/>
      <c r="DL7" s="743" t="s">
        <v>616</v>
      </c>
      <c r="DM7" s="744"/>
      <c r="DN7" s="744"/>
      <c r="DO7" s="744"/>
      <c r="DP7" s="745"/>
      <c r="DQ7" s="743" t="s">
        <v>616</v>
      </c>
      <c r="DR7" s="744"/>
      <c r="DS7" s="744"/>
      <c r="DT7" s="744"/>
      <c r="DU7" s="745"/>
      <c r="DV7" s="746"/>
      <c r="DW7" s="747"/>
      <c r="DX7" s="747"/>
      <c r="DY7" s="747"/>
      <c r="DZ7" s="748"/>
      <c r="EA7" s="234"/>
    </row>
    <row r="8" spans="1:131" s="235" customFormat="1" ht="26.25" customHeight="1" x14ac:dyDescent="0.2">
      <c r="A8" s="238">
        <v>2</v>
      </c>
      <c r="B8" s="780" t="s">
        <v>395</v>
      </c>
      <c r="C8" s="781"/>
      <c r="D8" s="781"/>
      <c r="E8" s="781"/>
      <c r="F8" s="781"/>
      <c r="G8" s="781"/>
      <c r="H8" s="781"/>
      <c r="I8" s="781"/>
      <c r="J8" s="781"/>
      <c r="K8" s="781"/>
      <c r="L8" s="781"/>
      <c r="M8" s="781"/>
      <c r="N8" s="781"/>
      <c r="O8" s="781"/>
      <c r="P8" s="782"/>
      <c r="Q8" s="783">
        <v>8</v>
      </c>
      <c r="R8" s="784"/>
      <c r="S8" s="784"/>
      <c r="T8" s="784"/>
      <c r="U8" s="784"/>
      <c r="V8" s="784">
        <v>8</v>
      </c>
      <c r="W8" s="784"/>
      <c r="X8" s="784"/>
      <c r="Y8" s="784"/>
      <c r="Z8" s="784"/>
      <c r="AA8" s="784">
        <v>0</v>
      </c>
      <c r="AB8" s="784"/>
      <c r="AC8" s="784"/>
      <c r="AD8" s="784"/>
      <c r="AE8" s="785"/>
      <c r="AF8" s="786">
        <v>0</v>
      </c>
      <c r="AG8" s="787"/>
      <c r="AH8" s="787"/>
      <c r="AI8" s="787"/>
      <c r="AJ8" s="788"/>
      <c r="AK8" s="769">
        <v>6</v>
      </c>
      <c r="AL8" s="770"/>
      <c r="AM8" s="770"/>
      <c r="AN8" s="770"/>
      <c r="AO8" s="770"/>
      <c r="AP8" s="770">
        <v>20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396</v>
      </c>
      <c r="C9" s="781"/>
      <c r="D9" s="781"/>
      <c r="E9" s="781"/>
      <c r="F9" s="781"/>
      <c r="G9" s="781"/>
      <c r="H9" s="781"/>
      <c r="I9" s="781"/>
      <c r="J9" s="781"/>
      <c r="K9" s="781"/>
      <c r="L9" s="781"/>
      <c r="M9" s="781"/>
      <c r="N9" s="781"/>
      <c r="O9" s="781"/>
      <c r="P9" s="782"/>
      <c r="Q9" s="783">
        <v>66</v>
      </c>
      <c r="R9" s="784"/>
      <c r="S9" s="784"/>
      <c r="T9" s="784"/>
      <c r="U9" s="784"/>
      <c r="V9" s="784">
        <v>56</v>
      </c>
      <c r="W9" s="784"/>
      <c r="X9" s="784"/>
      <c r="Y9" s="784"/>
      <c r="Z9" s="784"/>
      <c r="AA9" s="784">
        <v>10</v>
      </c>
      <c r="AB9" s="784"/>
      <c r="AC9" s="784"/>
      <c r="AD9" s="784"/>
      <c r="AE9" s="785"/>
      <c r="AF9" s="786">
        <v>1</v>
      </c>
      <c r="AG9" s="787"/>
      <c r="AH9" s="787"/>
      <c r="AI9" s="787"/>
      <c r="AJ9" s="788"/>
      <c r="AK9" s="769">
        <v>26</v>
      </c>
      <c r="AL9" s="770"/>
      <c r="AM9" s="770"/>
      <c r="AN9" s="770"/>
      <c r="AO9" s="770"/>
      <c r="AP9" s="770">
        <v>45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397</v>
      </c>
      <c r="C10" s="781"/>
      <c r="D10" s="781"/>
      <c r="E10" s="781"/>
      <c r="F10" s="781"/>
      <c r="G10" s="781"/>
      <c r="H10" s="781"/>
      <c r="I10" s="781"/>
      <c r="J10" s="781"/>
      <c r="K10" s="781"/>
      <c r="L10" s="781"/>
      <c r="M10" s="781"/>
      <c r="N10" s="781"/>
      <c r="O10" s="781"/>
      <c r="P10" s="782"/>
      <c r="Q10" s="783">
        <v>18</v>
      </c>
      <c r="R10" s="784"/>
      <c r="S10" s="784"/>
      <c r="T10" s="784"/>
      <c r="U10" s="784"/>
      <c r="V10" s="784">
        <v>11</v>
      </c>
      <c r="W10" s="784"/>
      <c r="X10" s="784"/>
      <c r="Y10" s="784"/>
      <c r="Z10" s="784"/>
      <c r="AA10" s="784">
        <v>7</v>
      </c>
      <c r="AB10" s="784"/>
      <c r="AC10" s="784"/>
      <c r="AD10" s="784"/>
      <c r="AE10" s="785"/>
      <c r="AF10" s="786">
        <v>7</v>
      </c>
      <c r="AG10" s="787"/>
      <c r="AH10" s="787"/>
      <c r="AI10" s="787"/>
      <c r="AJ10" s="788"/>
      <c r="AK10" s="769">
        <v>6</v>
      </c>
      <c r="AL10" s="770"/>
      <c r="AM10" s="770"/>
      <c r="AN10" s="770"/>
      <c r="AO10" s="770"/>
      <c r="AP10" s="770" t="s">
        <v>616</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t="s">
        <v>398</v>
      </c>
      <c r="C11" s="781"/>
      <c r="D11" s="781"/>
      <c r="E11" s="781"/>
      <c r="F11" s="781"/>
      <c r="G11" s="781"/>
      <c r="H11" s="781"/>
      <c r="I11" s="781"/>
      <c r="J11" s="781"/>
      <c r="K11" s="781"/>
      <c r="L11" s="781"/>
      <c r="M11" s="781"/>
      <c r="N11" s="781"/>
      <c r="O11" s="781"/>
      <c r="P11" s="782"/>
      <c r="Q11" s="783">
        <v>19</v>
      </c>
      <c r="R11" s="784"/>
      <c r="S11" s="784"/>
      <c r="T11" s="784"/>
      <c r="U11" s="784"/>
      <c r="V11" s="784">
        <v>6</v>
      </c>
      <c r="W11" s="784"/>
      <c r="X11" s="784"/>
      <c r="Y11" s="784"/>
      <c r="Z11" s="784"/>
      <c r="AA11" s="784">
        <v>13</v>
      </c>
      <c r="AB11" s="784"/>
      <c r="AC11" s="784"/>
      <c r="AD11" s="784"/>
      <c r="AE11" s="785"/>
      <c r="AF11" s="786">
        <v>12</v>
      </c>
      <c r="AG11" s="787"/>
      <c r="AH11" s="787"/>
      <c r="AI11" s="787"/>
      <c r="AJ11" s="788"/>
      <c r="AK11" s="769">
        <v>6</v>
      </c>
      <c r="AL11" s="770"/>
      <c r="AM11" s="770"/>
      <c r="AN11" s="770"/>
      <c r="AO11" s="770"/>
      <c r="AP11" s="770" t="s">
        <v>616</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t="s">
        <v>399</v>
      </c>
      <c r="C12" s="781"/>
      <c r="D12" s="781"/>
      <c r="E12" s="781"/>
      <c r="F12" s="781"/>
      <c r="G12" s="781"/>
      <c r="H12" s="781"/>
      <c r="I12" s="781"/>
      <c r="J12" s="781"/>
      <c r="K12" s="781"/>
      <c r="L12" s="781"/>
      <c r="M12" s="781"/>
      <c r="N12" s="781"/>
      <c r="O12" s="781"/>
      <c r="P12" s="782"/>
      <c r="Q12" s="783">
        <v>3</v>
      </c>
      <c r="R12" s="784"/>
      <c r="S12" s="784"/>
      <c r="T12" s="784"/>
      <c r="U12" s="784"/>
      <c r="V12" s="784">
        <v>1</v>
      </c>
      <c r="W12" s="784"/>
      <c r="X12" s="784"/>
      <c r="Y12" s="784"/>
      <c r="Z12" s="784"/>
      <c r="AA12" s="784">
        <v>2</v>
      </c>
      <c r="AB12" s="784"/>
      <c r="AC12" s="784"/>
      <c r="AD12" s="784"/>
      <c r="AE12" s="785"/>
      <c r="AF12" s="786">
        <v>2</v>
      </c>
      <c r="AG12" s="787"/>
      <c r="AH12" s="787"/>
      <c r="AI12" s="787"/>
      <c r="AJ12" s="788"/>
      <c r="AK12" s="769" t="s">
        <v>616</v>
      </c>
      <c r="AL12" s="770"/>
      <c r="AM12" s="770"/>
      <c r="AN12" s="770"/>
      <c r="AO12" s="770"/>
      <c r="AP12" s="770" t="s">
        <v>616</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t="s">
        <v>400</v>
      </c>
      <c r="C13" s="781"/>
      <c r="D13" s="781"/>
      <c r="E13" s="781"/>
      <c r="F13" s="781"/>
      <c r="G13" s="781"/>
      <c r="H13" s="781"/>
      <c r="I13" s="781"/>
      <c r="J13" s="781"/>
      <c r="K13" s="781"/>
      <c r="L13" s="781"/>
      <c r="M13" s="781"/>
      <c r="N13" s="781"/>
      <c r="O13" s="781"/>
      <c r="P13" s="782"/>
      <c r="Q13" s="783">
        <v>34</v>
      </c>
      <c r="R13" s="784"/>
      <c r="S13" s="784"/>
      <c r="T13" s="784"/>
      <c r="U13" s="784"/>
      <c r="V13" s="784">
        <v>8</v>
      </c>
      <c r="W13" s="784"/>
      <c r="X13" s="784"/>
      <c r="Y13" s="784"/>
      <c r="Z13" s="784"/>
      <c r="AA13" s="784">
        <v>26</v>
      </c>
      <c r="AB13" s="784"/>
      <c r="AC13" s="784"/>
      <c r="AD13" s="784"/>
      <c r="AE13" s="785"/>
      <c r="AF13" s="786">
        <v>26</v>
      </c>
      <c r="AG13" s="787"/>
      <c r="AH13" s="787"/>
      <c r="AI13" s="787"/>
      <c r="AJ13" s="788"/>
      <c r="AK13" s="769">
        <v>9</v>
      </c>
      <c r="AL13" s="770"/>
      <c r="AM13" s="770"/>
      <c r="AN13" s="770"/>
      <c r="AO13" s="770"/>
      <c r="AP13" s="770" t="s">
        <v>616</v>
      </c>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t="s">
        <v>401</v>
      </c>
      <c r="C14" s="781"/>
      <c r="D14" s="781"/>
      <c r="E14" s="781"/>
      <c r="F14" s="781"/>
      <c r="G14" s="781"/>
      <c r="H14" s="781"/>
      <c r="I14" s="781"/>
      <c r="J14" s="781"/>
      <c r="K14" s="781"/>
      <c r="L14" s="781"/>
      <c r="M14" s="781"/>
      <c r="N14" s="781"/>
      <c r="O14" s="781"/>
      <c r="P14" s="782"/>
      <c r="Q14" s="783">
        <v>13</v>
      </c>
      <c r="R14" s="784"/>
      <c r="S14" s="784"/>
      <c r="T14" s="784"/>
      <c r="U14" s="784"/>
      <c r="V14" s="784">
        <v>5</v>
      </c>
      <c r="W14" s="784"/>
      <c r="X14" s="784"/>
      <c r="Y14" s="784"/>
      <c r="Z14" s="784"/>
      <c r="AA14" s="784">
        <v>9</v>
      </c>
      <c r="AB14" s="784"/>
      <c r="AC14" s="784"/>
      <c r="AD14" s="784"/>
      <c r="AE14" s="785"/>
      <c r="AF14" s="786">
        <v>8</v>
      </c>
      <c r="AG14" s="787"/>
      <c r="AH14" s="787"/>
      <c r="AI14" s="787"/>
      <c r="AJ14" s="788"/>
      <c r="AK14" s="769" t="s">
        <v>616</v>
      </c>
      <c r="AL14" s="770"/>
      <c r="AM14" s="770"/>
      <c r="AN14" s="770"/>
      <c r="AO14" s="770"/>
      <c r="AP14" s="770" t="s">
        <v>616</v>
      </c>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t="s">
        <v>402</v>
      </c>
      <c r="C15" s="781"/>
      <c r="D15" s="781"/>
      <c r="E15" s="781"/>
      <c r="F15" s="781"/>
      <c r="G15" s="781"/>
      <c r="H15" s="781"/>
      <c r="I15" s="781"/>
      <c r="J15" s="781"/>
      <c r="K15" s="781"/>
      <c r="L15" s="781"/>
      <c r="M15" s="781"/>
      <c r="N15" s="781"/>
      <c r="O15" s="781"/>
      <c r="P15" s="782"/>
      <c r="Q15" s="783">
        <v>11</v>
      </c>
      <c r="R15" s="784"/>
      <c r="S15" s="784"/>
      <c r="T15" s="784"/>
      <c r="U15" s="784"/>
      <c r="V15" s="784">
        <v>4</v>
      </c>
      <c r="W15" s="784"/>
      <c r="X15" s="784"/>
      <c r="Y15" s="784"/>
      <c r="Z15" s="784"/>
      <c r="AA15" s="784">
        <v>7</v>
      </c>
      <c r="AB15" s="784"/>
      <c r="AC15" s="784"/>
      <c r="AD15" s="784"/>
      <c r="AE15" s="785"/>
      <c r="AF15" s="786">
        <v>6</v>
      </c>
      <c r="AG15" s="787"/>
      <c r="AH15" s="787"/>
      <c r="AI15" s="787"/>
      <c r="AJ15" s="788"/>
      <c r="AK15" s="769" t="s">
        <v>616</v>
      </c>
      <c r="AL15" s="770"/>
      <c r="AM15" s="770"/>
      <c r="AN15" s="770"/>
      <c r="AO15" s="770"/>
      <c r="AP15" s="770" t="s">
        <v>616</v>
      </c>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404</v>
      </c>
      <c r="B23" s="789" t="s">
        <v>405</v>
      </c>
      <c r="C23" s="790"/>
      <c r="D23" s="790"/>
      <c r="E23" s="790"/>
      <c r="F23" s="790"/>
      <c r="G23" s="790"/>
      <c r="H23" s="790"/>
      <c r="I23" s="790"/>
      <c r="J23" s="790"/>
      <c r="K23" s="790"/>
      <c r="L23" s="790"/>
      <c r="M23" s="790"/>
      <c r="N23" s="790"/>
      <c r="O23" s="790"/>
      <c r="P23" s="791"/>
      <c r="Q23" s="792">
        <v>15617</v>
      </c>
      <c r="R23" s="793"/>
      <c r="S23" s="793"/>
      <c r="T23" s="793"/>
      <c r="U23" s="793"/>
      <c r="V23" s="793">
        <v>13988</v>
      </c>
      <c r="W23" s="793"/>
      <c r="X23" s="793"/>
      <c r="Y23" s="793"/>
      <c r="Z23" s="793"/>
      <c r="AA23" s="793">
        <v>1629</v>
      </c>
      <c r="AB23" s="793"/>
      <c r="AC23" s="793"/>
      <c r="AD23" s="793"/>
      <c r="AE23" s="794"/>
      <c r="AF23" s="795">
        <v>1440</v>
      </c>
      <c r="AG23" s="793"/>
      <c r="AH23" s="793"/>
      <c r="AI23" s="793"/>
      <c r="AJ23" s="796"/>
      <c r="AK23" s="797"/>
      <c r="AL23" s="798"/>
      <c r="AM23" s="798"/>
      <c r="AN23" s="798"/>
      <c r="AO23" s="798"/>
      <c r="AP23" s="793">
        <v>17508</v>
      </c>
      <c r="AQ23" s="793"/>
      <c r="AR23" s="793"/>
      <c r="AS23" s="793"/>
      <c r="AT23" s="793"/>
      <c r="AU23" s="809"/>
      <c r="AV23" s="809"/>
      <c r="AW23" s="809"/>
      <c r="AX23" s="809"/>
      <c r="AY23" s="810"/>
      <c r="AZ23" s="811" t="s">
        <v>406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409</v>
      </c>
      <c r="R26" s="734"/>
      <c r="S26" s="734"/>
      <c r="T26" s="734"/>
      <c r="U26" s="735"/>
      <c r="V26" s="733" t="s">
        <v>410</v>
      </c>
      <c r="W26" s="734"/>
      <c r="X26" s="734"/>
      <c r="Y26" s="734"/>
      <c r="Z26" s="735"/>
      <c r="AA26" s="733" t="s">
        <v>411</v>
      </c>
      <c r="AB26" s="734"/>
      <c r="AC26" s="734"/>
      <c r="AD26" s="734"/>
      <c r="AE26" s="734"/>
      <c r="AF26" s="814" t="s">
        <v>412</v>
      </c>
      <c r="AG26" s="815"/>
      <c r="AH26" s="815"/>
      <c r="AI26" s="815"/>
      <c r="AJ26" s="816"/>
      <c r="AK26" s="734" t="s">
        <v>413</v>
      </c>
      <c r="AL26" s="734"/>
      <c r="AM26" s="734"/>
      <c r="AN26" s="734"/>
      <c r="AO26" s="735"/>
      <c r="AP26" s="733" t="s">
        <v>414</v>
      </c>
      <c r="AQ26" s="734"/>
      <c r="AR26" s="734"/>
      <c r="AS26" s="734"/>
      <c r="AT26" s="735"/>
      <c r="AU26" s="733" t="s">
        <v>415</v>
      </c>
      <c r="AV26" s="734"/>
      <c r="AW26" s="734"/>
      <c r="AX26" s="734"/>
      <c r="AY26" s="735"/>
      <c r="AZ26" s="733" t="s">
        <v>416</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417</v>
      </c>
      <c r="C28" s="750"/>
      <c r="D28" s="750"/>
      <c r="E28" s="750"/>
      <c r="F28" s="750"/>
      <c r="G28" s="750"/>
      <c r="H28" s="750"/>
      <c r="I28" s="750"/>
      <c r="J28" s="750"/>
      <c r="K28" s="750"/>
      <c r="L28" s="750"/>
      <c r="M28" s="750"/>
      <c r="N28" s="750"/>
      <c r="O28" s="750"/>
      <c r="P28" s="751"/>
      <c r="Q28" s="822">
        <v>2660</v>
      </c>
      <c r="R28" s="823"/>
      <c r="S28" s="823"/>
      <c r="T28" s="823"/>
      <c r="U28" s="823"/>
      <c r="V28" s="823">
        <v>2628</v>
      </c>
      <c r="W28" s="823"/>
      <c r="X28" s="823"/>
      <c r="Y28" s="823"/>
      <c r="Z28" s="823"/>
      <c r="AA28" s="823">
        <v>32</v>
      </c>
      <c r="AB28" s="823"/>
      <c r="AC28" s="823"/>
      <c r="AD28" s="823"/>
      <c r="AE28" s="824"/>
      <c r="AF28" s="825">
        <v>32</v>
      </c>
      <c r="AG28" s="823"/>
      <c r="AH28" s="823"/>
      <c r="AI28" s="823"/>
      <c r="AJ28" s="826"/>
      <c r="AK28" s="827">
        <v>213</v>
      </c>
      <c r="AL28" s="828"/>
      <c r="AM28" s="828"/>
      <c r="AN28" s="828"/>
      <c r="AO28" s="828"/>
      <c r="AP28" s="828" t="s">
        <v>616</v>
      </c>
      <c r="AQ28" s="828"/>
      <c r="AR28" s="828"/>
      <c r="AS28" s="828"/>
      <c r="AT28" s="828"/>
      <c r="AU28" s="828" t="s">
        <v>616</v>
      </c>
      <c r="AV28" s="828"/>
      <c r="AW28" s="828"/>
      <c r="AX28" s="828"/>
      <c r="AY28" s="828"/>
      <c r="AZ28" s="829" t="s">
        <v>616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418</v>
      </c>
      <c r="C29" s="781"/>
      <c r="D29" s="781"/>
      <c r="E29" s="781"/>
      <c r="F29" s="781"/>
      <c r="G29" s="781"/>
      <c r="H29" s="781"/>
      <c r="I29" s="781"/>
      <c r="J29" s="781"/>
      <c r="K29" s="781"/>
      <c r="L29" s="781"/>
      <c r="M29" s="781"/>
      <c r="N29" s="781"/>
      <c r="O29" s="781"/>
      <c r="P29" s="782"/>
      <c r="Q29" s="783">
        <v>312</v>
      </c>
      <c r="R29" s="784"/>
      <c r="S29" s="784"/>
      <c r="T29" s="784"/>
      <c r="U29" s="784"/>
      <c r="V29" s="784">
        <v>311</v>
      </c>
      <c r="W29" s="784"/>
      <c r="X29" s="784"/>
      <c r="Y29" s="784"/>
      <c r="Z29" s="784"/>
      <c r="AA29" s="784">
        <v>1</v>
      </c>
      <c r="AB29" s="784"/>
      <c r="AC29" s="784"/>
      <c r="AD29" s="784"/>
      <c r="AE29" s="785"/>
      <c r="AF29" s="786">
        <v>1</v>
      </c>
      <c r="AG29" s="787"/>
      <c r="AH29" s="787"/>
      <c r="AI29" s="787"/>
      <c r="AJ29" s="788"/>
      <c r="AK29" s="834">
        <v>77</v>
      </c>
      <c r="AL29" s="830"/>
      <c r="AM29" s="830"/>
      <c r="AN29" s="830"/>
      <c r="AO29" s="830"/>
      <c r="AP29" s="830" t="s">
        <v>616</v>
      </c>
      <c r="AQ29" s="830"/>
      <c r="AR29" s="830"/>
      <c r="AS29" s="830"/>
      <c r="AT29" s="830"/>
      <c r="AU29" s="830" t="s">
        <v>616</v>
      </c>
      <c r="AV29" s="830"/>
      <c r="AW29" s="830"/>
      <c r="AX29" s="830"/>
      <c r="AY29" s="830"/>
      <c r="AZ29" s="831" t="s">
        <v>616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419</v>
      </c>
      <c r="C30" s="781"/>
      <c r="D30" s="781"/>
      <c r="E30" s="781"/>
      <c r="F30" s="781"/>
      <c r="G30" s="781"/>
      <c r="H30" s="781"/>
      <c r="I30" s="781"/>
      <c r="J30" s="781"/>
      <c r="K30" s="781"/>
      <c r="L30" s="781"/>
      <c r="M30" s="781"/>
      <c r="N30" s="781"/>
      <c r="O30" s="781"/>
      <c r="P30" s="782"/>
      <c r="Q30" s="783">
        <v>2209</v>
      </c>
      <c r="R30" s="784"/>
      <c r="S30" s="784"/>
      <c r="T30" s="784"/>
      <c r="U30" s="784"/>
      <c r="V30" s="784">
        <v>2093</v>
      </c>
      <c r="W30" s="784"/>
      <c r="X30" s="784"/>
      <c r="Y30" s="784"/>
      <c r="Z30" s="784"/>
      <c r="AA30" s="784">
        <v>116</v>
      </c>
      <c r="AB30" s="784"/>
      <c r="AC30" s="784"/>
      <c r="AD30" s="784"/>
      <c r="AE30" s="785"/>
      <c r="AF30" s="786">
        <v>116</v>
      </c>
      <c r="AG30" s="787"/>
      <c r="AH30" s="787"/>
      <c r="AI30" s="787"/>
      <c r="AJ30" s="788"/>
      <c r="AK30" s="834">
        <v>301</v>
      </c>
      <c r="AL30" s="830"/>
      <c r="AM30" s="830"/>
      <c r="AN30" s="830"/>
      <c r="AO30" s="830"/>
      <c r="AP30" s="830" t="s">
        <v>616</v>
      </c>
      <c r="AQ30" s="830"/>
      <c r="AR30" s="830"/>
      <c r="AS30" s="830"/>
      <c r="AT30" s="830"/>
      <c r="AU30" s="830" t="s">
        <v>616</v>
      </c>
      <c r="AV30" s="830"/>
      <c r="AW30" s="830"/>
      <c r="AX30" s="830"/>
      <c r="AY30" s="830"/>
      <c r="AZ30" s="831" t="s">
        <v>616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420</v>
      </c>
      <c r="C31" s="781"/>
      <c r="D31" s="781"/>
      <c r="E31" s="781"/>
      <c r="F31" s="781"/>
      <c r="G31" s="781"/>
      <c r="H31" s="781"/>
      <c r="I31" s="781"/>
      <c r="J31" s="781"/>
      <c r="K31" s="781"/>
      <c r="L31" s="781"/>
      <c r="M31" s="781"/>
      <c r="N31" s="781"/>
      <c r="O31" s="781"/>
      <c r="P31" s="782"/>
      <c r="Q31" s="783">
        <v>8</v>
      </c>
      <c r="R31" s="784"/>
      <c r="S31" s="784"/>
      <c r="T31" s="784"/>
      <c r="U31" s="784"/>
      <c r="V31" s="784">
        <v>8</v>
      </c>
      <c r="W31" s="784"/>
      <c r="X31" s="784"/>
      <c r="Y31" s="784"/>
      <c r="Z31" s="784"/>
      <c r="AA31" s="784" t="s">
        <v>616</v>
      </c>
      <c r="AB31" s="784"/>
      <c r="AC31" s="784"/>
      <c r="AD31" s="784"/>
      <c r="AE31" s="785"/>
      <c r="AF31" s="786" t="s">
        <v>421</v>
      </c>
      <c r="AG31" s="787"/>
      <c r="AH31" s="787"/>
      <c r="AI31" s="787"/>
      <c r="AJ31" s="788"/>
      <c r="AK31" s="834">
        <v>5</v>
      </c>
      <c r="AL31" s="830"/>
      <c r="AM31" s="830"/>
      <c r="AN31" s="830"/>
      <c r="AO31" s="830"/>
      <c r="AP31" s="830" t="s">
        <v>616</v>
      </c>
      <c r="AQ31" s="830"/>
      <c r="AR31" s="830"/>
      <c r="AS31" s="830"/>
      <c r="AT31" s="830"/>
      <c r="AU31" s="830" t="s">
        <v>616</v>
      </c>
      <c r="AV31" s="830"/>
      <c r="AW31" s="830"/>
      <c r="AX31" s="830"/>
      <c r="AY31" s="830"/>
      <c r="AZ31" s="831" t="str">
        <f t="shared" ref="AZ31:AZ37" si="0">$AZ$30</f>
        <v>-</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422</v>
      </c>
      <c r="C32" s="781"/>
      <c r="D32" s="781"/>
      <c r="E32" s="781"/>
      <c r="F32" s="781"/>
      <c r="G32" s="781"/>
      <c r="H32" s="781"/>
      <c r="I32" s="781"/>
      <c r="J32" s="781"/>
      <c r="K32" s="781"/>
      <c r="L32" s="781"/>
      <c r="M32" s="781"/>
      <c r="N32" s="781"/>
      <c r="O32" s="781"/>
      <c r="P32" s="782"/>
      <c r="Q32" s="783">
        <v>646</v>
      </c>
      <c r="R32" s="784"/>
      <c r="S32" s="784"/>
      <c r="T32" s="784"/>
      <c r="U32" s="784"/>
      <c r="V32" s="784">
        <v>149</v>
      </c>
      <c r="W32" s="784"/>
      <c r="X32" s="784"/>
      <c r="Y32" s="784"/>
      <c r="Z32" s="784"/>
      <c r="AA32" s="784">
        <v>497</v>
      </c>
      <c r="AB32" s="784"/>
      <c r="AC32" s="784"/>
      <c r="AD32" s="784"/>
      <c r="AE32" s="785"/>
      <c r="AF32" s="786">
        <v>497</v>
      </c>
      <c r="AG32" s="787"/>
      <c r="AH32" s="787"/>
      <c r="AI32" s="787"/>
      <c r="AJ32" s="788"/>
      <c r="AK32" s="834" t="s">
        <v>616</v>
      </c>
      <c r="AL32" s="830"/>
      <c r="AM32" s="830"/>
      <c r="AN32" s="830"/>
      <c r="AO32" s="830"/>
      <c r="AP32" s="830">
        <v>1367</v>
      </c>
      <c r="AQ32" s="830"/>
      <c r="AR32" s="830"/>
      <c r="AS32" s="830"/>
      <c r="AT32" s="830"/>
      <c r="AU32" s="830">
        <v>41</v>
      </c>
      <c r="AV32" s="830"/>
      <c r="AW32" s="830"/>
      <c r="AX32" s="830"/>
      <c r="AY32" s="830"/>
      <c r="AZ32" s="831" t="str">
        <f t="shared" si="0"/>
        <v>-</v>
      </c>
      <c r="BA32" s="831"/>
      <c r="BB32" s="831"/>
      <c r="BC32" s="831"/>
      <c r="BD32" s="831"/>
      <c r="BE32" s="832" t="s">
        <v>423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424</v>
      </c>
      <c r="C33" s="781"/>
      <c r="D33" s="781"/>
      <c r="E33" s="781"/>
      <c r="F33" s="781"/>
      <c r="G33" s="781"/>
      <c r="H33" s="781"/>
      <c r="I33" s="781"/>
      <c r="J33" s="781"/>
      <c r="K33" s="781"/>
      <c r="L33" s="781"/>
      <c r="M33" s="781"/>
      <c r="N33" s="781"/>
      <c r="O33" s="781"/>
      <c r="P33" s="782"/>
      <c r="Q33" s="783">
        <v>285</v>
      </c>
      <c r="R33" s="784"/>
      <c r="S33" s="784"/>
      <c r="T33" s="784"/>
      <c r="U33" s="784"/>
      <c r="V33" s="784">
        <v>263</v>
      </c>
      <c r="W33" s="784"/>
      <c r="X33" s="784"/>
      <c r="Y33" s="784"/>
      <c r="Z33" s="784"/>
      <c r="AA33" s="784">
        <v>22</v>
      </c>
      <c r="AB33" s="784"/>
      <c r="AC33" s="784"/>
      <c r="AD33" s="784"/>
      <c r="AE33" s="785"/>
      <c r="AF33" s="786">
        <v>22</v>
      </c>
      <c r="AG33" s="787"/>
      <c r="AH33" s="787"/>
      <c r="AI33" s="787"/>
      <c r="AJ33" s="788"/>
      <c r="AK33" s="834">
        <v>68</v>
      </c>
      <c r="AL33" s="830"/>
      <c r="AM33" s="830"/>
      <c r="AN33" s="830"/>
      <c r="AO33" s="830"/>
      <c r="AP33" s="830">
        <v>853</v>
      </c>
      <c r="AQ33" s="830"/>
      <c r="AR33" s="830"/>
      <c r="AS33" s="830"/>
      <c r="AT33" s="830"/>
      <c r="AU33" s="830">
        <v>489</v>
      </c>
      <c r="AV33" s="830"/>
      <c r="AW33" s="830"/>
      <c r="AX33" s="830"/>
      <c r="AY33" s="830"/>
      <c r="AZ33" s="831" t="str">
        <f t="shared" si="0"/>
        <v>-</v>
      </c>
      <c r="BA33" s="831"/>
      <c r="BB33" s="831"/>
      <c r="BC33" s="831"/>
      <c r="BD33" s="831"/>
      <c r="BE33" s="832" t="s">
        <v>425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426</v>
      </c>
      <c r="C34" s="781"/>
      <c r="D34" s="781"/>
      <c r="E34" s="781"/>
      <c r="F34" s="781"/>
      <c r="G34" s="781"/>
      <c r="H34" s="781"/>
      <c r="I34" s="781"/>
      <c r="J34" s="781"/>
      <c r="K34" s="781"/>
      <c r="L34" s="781"/>
      <c r="M34" s="781"/>
      <c r="N34" s="781"/>
      <c r="O34" s="781"/>
      <c r="P34" s="782"/>
      <c r="Q34" s="783">
        <v>43</v>
      </c>
      <c r="R34" s="784"/>
      <c r="S34" s="784"/>
      <c r="T34" s="784"/>
      <c r="U34" s="784"/>
      <c r="V34" s="784">
        <v>32</v>
      </c>
      <c r="W34" s="784"/>
      <c r="X34" s="784"/>
      <c r="Y34" s="784"/>
      <c r="Z34" s="784"/>
      <c r="AA34" s="784">
        <v>11</v>
      </c>
      <c r="AB34" s="784"/>
      <c r="AC34" s="784"/>
      <c r="AD34" s="784"/>
      <c r="AE34" s="785"/>
      <c r="AF34" s="786">
        <v>11</v>
      </c>
      <c r="AG34" s="787"/>
      <c r="AH34" s="787"/>
      <c r="AI34" s="787"/>
      <c r="AJ34" s="788"/>
      <c r="AK34" s="834">
        <v>10</v>
      </c>
      <c r="AL34" s="830"/>
      <c r="AM34" s="830"/>
      <c r="AN34" s="830"/>
      <c r="AO34" s="830"/>
      <c r="AP34" s="830">
        <v>202</v>
      </c>
      <c r="AQ34" s="830"/>
      <c r="AR34" s="830"/>
      <c r="AS34" s="830"/>
      <c r="AT34" s="830"/>
      <c r="AU34" s="830">
        <v>128</v>
      </c>
      <c r="AV34" s="830"/>
      <c r="AW34" s="830"/>
      <c r="AX34" s="830"/>
      <c r="AY34" s="830"/>
      <c r="AZ34" s="831" t="str">
        <f t="shared" si="0"/>
        <v>-</v>
      </c>
      <c r="BA34" s="831"/>
      <c r="BB34" s="831"/>
      <c r="BC34" s="831"/>
      <c r="BD34" s="831"/>
      <c r="BE34" s="832" t="s">
        <v>425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427</v>
      </c>
      <c r="C35" s="781"/>
      <c r="D35" s="781"/>
      <c r="E35" s="781"/>
      <c r="F35" s="781"/>
      <c r="G35" s="781"/>
      <c r="H35" s="781"/>
      <c r="I35" s="781"/>
      <c r="J35" s="781"/>
      <c r="K35" s="781"/>
      <c r="L35" s="781"/>
      <c r="M35" s="781"/>
      <c r="N35" s="781"/>
      <c r="O35" s="781"/>
      <c r="P35" s="782"/>
      <c r="Q35" s="783">
        <v>105</v>
      </c>
      <c r="R35" s="784"/>
      <c r="S35" s="784"/>
      <c r="T35" s="784"/>
      <c r="U35" s="784"/>
      <c r="V35" s="784">
        <v>97</v>
      </c>
      <c r="W35" s="784"/>
      <c r="X35" s="784"/>
      <c r="Y35" s="784"/>
      <c r="Z35" s="784"/>
      <c r="AA35" s="784">
        <v>7</v>
      </c>
      <c r="AB35" s="784"/>
      <c r="AC35" s="784"/>
      <c r="AD35" s="784"/>
      <c r="AE35" s="785"/>
      <c r="AF35" s="786">
        <v>7</v>
      </c>
      <c r="AG35" s="787"/>
      <c r="AH35" s="787"/>
      <c r="AI35" s="787"/>
      <c r="AJ35" s="788"/>
      <c r="AK35" s="834">
        <v>28</v>
      </c>
      <c r="AL35" s="830"/>
      <c r="AM35" s="830"/>
      <c r="AN35" s="830"/>
      <c r="AO35" s="830"/>
      <c r="AP35" s="830">
        <v>362</v>
      </c>
      <c r="AQ35" s="830"/>
      <c r="AR35" s="830"/>
      <c r="AS35" s="830"/>
      <c r="AT35" s="830"/>
      <c r="AU35" s="830">
        <v>219</v>
      </c>
      <c r="AV35" s="830"/>
      <c r="AW35" s="830"/>
      <c r="AX35" s="830"/>
      <c r="AY35" s="830"/>
      <c r="AZ35" s="831" t="str">
        <f t="shared" si="0"/>
        <v>-</v>
      </c>
      <c r="BA35" s="831"/>
      <c r="BB35" s="831"/>
      <c r="BC35" s="831"/>
      <c r="BD35" s="831"/>
      <c r="BE35" s="832" t="s">
        <v>425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428</v>
      </c>
      <c r="C36" s="781"/>
      <c r="D36" s="781"/>
      <c r="E36" s="781"/>
      <c r="F36" s="781"/>
      <c r="G36" s="781"/>
      <c r="H36" s="781"/>
      <c r="I36" s="781"/>
      <c r="J36" s="781"/>
      <c r="K36" s="781"/>
      <c r="L36" s="781"/>
      <c r="M36" s="781"/>
      <c r="N36" s="781"/>
      <c r="O36" s="781"/>
      <c r="P36" s="782"/>
      <c r="Q36" s="783">
        <v>1015</v>
      </c>
      <c r="R36" s="784"/>
      <c r="S36" s="784"/>
      <c r="T36" s="784"/>
      <c r="U36" s="784"/>
      <c r="V36" s="784">
        <v>929</v>
      </c>
      <c r="W36" s="784"/>
      <c r="X36" s="784"/>
      <c r="Y36" s="784"/>
      <c r="Z36" s="784"/>
      <c r="AA36" s="784">
        <v>86</v>
      </c>
      <c r="AB36" s="784"/>
      <c r="AC36" s="784"/>
      <c r="AD36" s="784"/>
      <c r="AE36" s="785"/>
      <c r="AF36" s="786">
        <v>42</v>
      </c>
      <c r="AG36" s="787"/>
      <c r="AH36" s="787"/>
      <c r="AI36" s="787"/>
      <c r="AJ36" s="788"/>
      <c r="AK36" s="834">
        <v>518</v>
      </c>
      <c r="AL36" s="830"/>
      <c r="AM36" s="830"/>
      <c r="AN36" s="830"/>
      <c r="AO36" s="830"/>
      <c r="AP36" s="830">
        <v>5246</v>
      </c>
      <c r="AQ36" s="830"/>
      <c r="AR36" s="830"/>
      <c r="AS36" s="830"/>
      <c r="AT36" s="830"/>
      <c r="AU36" s="830">
        <v>3746</v>
      </c>
      <c r="AV36" s="830"/>
      <c r="AW36" s="830"/>
      <c r="AX36" s="830"/>
      <c r="AY36" s="830"/>
      <c r="AZ36" s="831" t="str">
        <f t="shared" si="0"/>
        <v>-</v>
      </c>
      <c r="BA36" s="831"/>
      <c r="BB36" s="831"/>
      <c r="BC36" s="831"/>
      <c r="BD36" s="831"/>
      <c r="BE36" s="832" t="s">
        <v>425</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429</v>
      </c>
      <c r="C37" s="781"/>
      <c r="D37" s="781"/>
      <c r="E37" s="781"/>
      <c r="F37" s="781"/>
      <c r="G37" s="781"/>
      <c r="H37" s="781"/>
      <c r="I37" s="781"/>
      <c r="J37" s="781"/>
      <c r="K37" s="781"/>
      <c r="L37" s="781"/>
      <c r="M37" s="781"/>
      <c r="N37" s="781"/>
      <c r="O37" s="781"/>
      <c r="P37" s="782"/>
      <c r="Q37" s="783">
        <v>25</v>
      </c>
      <c r="R37" s="784"/>
      <c r="S37" s="784"/>
      <c r="T37" s="784"/>
      <c r="U37" s="784"/>
      <c r="V37" s="784">
        <v>23</v>
      </c>
      <c r="W37" s="784"/>
      <c r="X37" s="784"/>
      <c r="Y37" s="784"/>
      <c r="Z37" s="784"/>
      <c r="AA37" s="784">
        <v>2</v>
      </c>
      <c r="AB37" s="784"/>
      <c r="AC37" s="784"/>
      <c r="AD37" s="784"/>
      <c r="AE37" s="785"/>
      <c r="AF37" s="786">
        <v>2</v>
      </c>
      <c r="AG37" s="787"/>
      <c r="AH37" s="787"/>
      <c r="AI37" s="787"/>
      <c r="AJ37" s="788"/>
      <c r="AK37" s="834">
        <v>18</v>
      </c>
      <c r="AL37" s="830"/>
      <c r="AM37" s="830"/>
      <c r="AN37" s="830"/>
      <c r="AO37" s="830"/>
      <c r="AP37" s="830">
        <v>89</v>
      </c>
      <c r="AQ37" s="830"/>
      <c r="AR37" s="830"/>
      <c r="AS37" s="830"/>
      <c r="AT37" s="830"/>
      <c r="AU37" s="830">
        <v>84</v>
      </c>
      <c r="AV37" s="830"/>
      <c r="AW37" s="830"/>
      <c r="AX37" s="830"/>
      <c r="AY37" s="830"/>
      <c r="AZ37" s="831" t="str">
        <f t="shared" si="0"/>
        <v>-</v>
      </c>
      <c r="BA37" s="831"/>
      <c r="BB37" s="831"/>
      <c r="BC37" s="831"/>
      <c r="BD37" s="831"/>
      <c r="BE37" s="832" t="s">
        <v>425</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404</v>
      </c>
      <c r="B63" s="789" t="s">
        <v>431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729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432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433</v>
      </c>
      <c r="B66" s="728"/>
      <c r="C66" s="728"/>
      <c r="D66" s="728"/>
      <c r="E66" s="728"/>
      <c r="F66" s="728"/>
      <c r="G66" s="728"/>
      <c r="H66" s="728"/>
      <c r="I66" s="728"/>
      <c r="J66" s="728"/>
      <c r="K66" s="728"/>
      <c r="L66" s="728"/>
      <c r="M66" s="728"/>
      <c r="N66" s="728"/>
      <c r="O66" s="728"/>
      <c r="P66" s="729"/>
      <c r="Q66" s="733" t="s">
        <v>434</v>
      </c>
      <c r="R66" s="734"/>
      <c r="S66" s="734"/>
      <c r="T66" s="734"/>
      <c r="U66" s="735"/>
      <c r="V66" s="733" t="s">
        <v>435</v>
      </c>
      <c r="W66" s="734"/>
      <c r="X66" s="734"/>
      <c r="Y66" s="734"/>
      <c r="Z66" s="735"/>
      <c r="AA66" s="733" t="s">
        <v>411</v>
      </c>
      <c r="AB66" s="734"/>
      <c r="AC66" s="734"/>
      <c r="AD66" s="734"/>
      <c r="AE66" s="735"/>
      <c r="AF66" s="854" t="s">
        <v>412</v>
      </c>
      <c r="AG66" s="815"/>
      <c r="AH66" s="815"/>
      <c r="AI66" s="815"/>
      <c r="AJ66" s="855"/>
      <c r="AK66" s="733" t="s">
        <v>436</v>
      </c>
      <c r="AL66" s="728"/>
      <c r="AM66" s="728"/>
      <c r="AN66" s="728"/>
      <c r="AO66" s="729"/>
      <c r="AP66" s="733" t="s">
        <v>414</v>
      </c>
      <c r="AQ66" s="734"/>
      <c r="AR66" s="734"/>
      <c r="AS66" s="734"/>
      <c r="AT66" s="735"/>
      <c r="AU66" s="733" t="s">
        <v>437</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601</v>
      </c>
      <c r="C68" s="870"/>
      <c r="D68" s="870"/>
      <c r="E68" s="870"/>
      <c r="F68" s="870"/>
      <c r="G68" s="870"/>
      <c r="H68" s="870"/>
      <c r="I68" s="870"/>
      <c r="J68" s="870"/>
      <c r="K68" s="870"/>
      <c r="L68" s="870"/>
      <c r="M68" s="870"/>
      <c r="N68" s="870"/>
      <c r="O68" s="870"/>
      <c r="P68" s="871"/>
      <c r="Q68" s="872">
        <v>3389</v>
      </c>
      <c r="R68" s="866"/>
      <c r="S68" s="866"/>
      <c r="T68" s="866"/>
      <c r="U68" s="866"/>
      <c r="V68" s="866">
        <v>3388</v>
      </c>
      <c r="W68" s="866"/>
      <c r="X68" s="866"/>
      <c r="Y68" s="866"/>
      <c r="Z68" s="866"/>
      <c r="AA68" s="866">
        <v>0</v>
      </c>
      <c r="AB68" s="866"/>
      <c r="AC68" s="866"/>
      <c r="AD68" s="866"/>
      <c r="AE68" s="866"/>
      <c r="AF68" s="866">
        <v>0</v>
      </c>
      <c r="AG68" s="866"/>
      <c r="AH68" s="866"/>
      <c r="AI68" s="866"/>
      <c r="AJ68" s="866"/>
      <c r="AK68" s="866">
        <v>489</v>
      </c>
      <c r="AL68" s="866"/>
      <c r="AM68" s="866"/>
      <c r="AN68" s="866"/>
      <c r="AO68" s="866"/>
      <c r="AP68" s="866">
        <v>799</v>
      </c>
      <c r="AQ68" s="866"/>
      <c r="AR68" s="866"/>
      <c r="AS68" s="866"/>
      <c r="AT68" s="866"/>
      <c r="AU68" s="866">
        <v>374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602</v>
      </c>
      <c r="C69" s="874"/>
      <c r="D69" s="874"/>
      <c r="E69" s="874"/>
      <c r="F69" s="874"/>
      <c r="G69" s="874"/>
      <c r="H69" s="874"/>
      <c r="I69" s="874"/>
      <c r="J69" s="874"/>
      <c r="K69" s="874"/>
      <c r="L69" s="874"/>
      <c r="M69" s="874"/>
      <c r="N69" s="874"/>
      <c r="O69" s="874"/>
      <c r="P69" s="875"/>
      <c r="Q69" s="876">
        <v>108</v>
      </c>
      <c r="R69" s="830"/>
      <c r="S69" s="830"/>
      <c r="T69" s="830"/>
      <c r="U69" s="830"/>
      <c r="V69" s="830">
        <v>106</v>
      </c>
      <c r="W69" s="830"/>
      <c r="X69" s="830"/>
      <c r="Y69" s="830"/>
      <c r="Z69" s="830"/>
      <c r="AA69" s="830">
        <v>2</v>
      </c>
      <c r="AB69" s="830"/>
      <c r="AC69" s="830"/>
      <c r="AD69" s="830"/>
      <c r="AE69" s="830"/>
      <c r="AF69" s="830">
        <v>2</v>
      </c>
      <c r="AG69" s="830"/>
      <c r="AH69" s="830"/>
      <c r="AI69" s="830"/>
      <c r="AJ69" s="830"/>
      <c r="AK69" s="830">
        <v>4</v>
      </c>
      <c r="AL69" s="830"/>
      <c r="AM69" s="830"/>
      <c r="AN69" s="830"/>
      <c r="AO69" s="830"/>
      <c r="AP69" s="830" t="s">
        <v>616</v>
      </c>
      <c r="AQ69" s="830"/>
      <c r="AR69" s="830"/>
      <c r="AS69" s="830"/>
      <c r="AT69" s="830"/>
      <c r="AU69" s="830" t="s">
        <v>616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603</v>
      </c>
      <c r="C70" s="874"/>
      <c r="D70" s="874"/>
      <c r="E70" s="874"/>
      <c r="F70" s="874"/>
      <c r="G70" s="874"/>
      <c r="H70" s="874"/>
      <c r="I70" s="874"/>
      <c r="J70" s="874"/>
      <c r="K70" s="874"/>
      <c r="L70" s="874"/>
      <c r="M70" s="874"/>
      <c r="N70" s="874"/>
      <c r="O70" s="874"/>
      <c r="P70" s="875"/>
      <c r="Q70" s="876">
        <v>276</v>
      </c>
      <c r="R70" s="830"/>
      <c r="S70" s="830"/>
      <c r="T70" s="830"/>
      <c r="U70" s="830"/>
      <c r="V70" s="830">
        <v>275</v>
      </c>
      <c r="W70" s="830"/>
      <c r="X70" s="830"/>
      <c r="Y70" s="830"/>
      <c r="Z70" s="830"/>
      <c r="AA70" s="830">
        <v>1</v>
      </c>
      <c r="AB70" s="830"/>
      <c r="AC70" s="830"/>
      <c r="AD70" s="830"/>
      <c r="AE70" s="830"/>
      <c r="AF70" s="830">
        <v>1</v>
      </c>
      <c r="AG70" s="830"/>
      <c r="AH70" s="830"/>
      <c r="AI70" s="830"/>
      <c r="AJ70" s="830"/>
      <c r="AK70" s="830" t="s">
        <v>616</v>
      </c>
      <c r="AL70" s="830"/>
      <c r="AM70" s="830"/>
      <c r="AN70" s="830"/>
      <c r="AO70" s="830"/>
      <c r="AP70" s="830">
        <v>533</v>
      </c>
      <c r="AQ70" s="830"/>
      <c r="AR70" s="830"/>
      <c r="AS70" s="830"/>
      <c r="AT70" s="830"/>
      <c r="AU70" s="830">
        <v>421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604</v>
      </c>
      <c r="C71" s="874"/>
      <c r="D71" s="874"/>
      <c r="E71" s="874"/>
      <c r="F71" s="874"/>
      <c r="G71" s="874"/>
      <c r="H71" s="874"/>
      <c r="I71" s="874"/>
      <c r="J71" s="874"/>
      <c r="K71" s="874"/>
      <c r="L71" s="874"/>
      <c r="M71" s="874"/>
      <c r="N71" s="874"/>
      <c r="O71" s="874"/>
      <c r="P71" s="875"/>
      <c r="Q71" s="876">
        <v>4645</v>
      </c>
      <c r="R71" s="830"/>
      <c r="S71" s="830"/>
      <c r="T71" s="830"/>
      <c r="U71" s="830"/>
      <c r="V71" s="830">
        <v>4355</v>
      </c>
      <c r="W71" s="830"/>
      <c r="X71" s="830"/>
      <c r="Y71" s="830"/>
      <c r="Z71" s="830"/>
      <c r="AA71" s="830">
        <v>290</v>
      </c>
      <c r="AB71" s="830"/>
      <c r="AC71" s="830"/>
      <c r="AD71" s="830"/>
      <c r="AE71" s="830"/>
      <c r="AF71" s="830">
        <v>290</v>
      </c>
      <c r="AG71" s="830"/>
      <c r="AH71" s="830"/>
      <c r="AI71" s="830"/>
      <c r="AJ71" s="830"/>
      <c r="AK71" s="830">
        <v>65</v>
      </c>
      <c r="AL71" s="830"/>
      <c r="AM71" s="830"/>
      <c r="AN71" s="830"/>
      <c r="AO71" s="830"/>
      <c r="AP71" s="830" t="s">
        <v>616</v>
      </c>
      <c r="AQ71" s="830"/>
      <c r="AR71" s="830"/>
      <c r="AS71" s="830"/>
      <c r="AT71" s="830"/>
      <c r="AU71" s="830" t="s">
        <v>616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605</v>
      </c>
      <c r="C72" s="874"/>
      <c r="D72" s="874"/>
      <c r="E72" s="874"/>
      <c r="F72" s="874"/>
      <c r="G72" s="874"/>
      <c r="H72" s="874"/>
      <c r="I72" s="874"/>
      <c r="J72" s="874"/>
      <c r="K72" s="874"/>
      <c r="L72" s="874"/>
      <c r="M72" s="874"/>
      <c r="N72" s="874"/>
      <c r="O72" s="874"/>
      <c r="P72" s="875"/>
      <c r="Q72" s="876">
        <v>763</v>
      </c>
      <c r="R72" s="830"/>
      <c r="S72" s="830"/>
      <c r="T72" s="830"/>
      <c r="U72" s="830"/>
      <c r="V72" s="830">
        <v>760</v>
      </c>
      <c r="W72" s="830"/>
      <c r="X72" s="830"/>
      <c r="Y72" s="830"/>
      <c r="Z72" s="830"/>
      <c r="AA72" s="830">
        <v>3</v>
      </c>
      <c r="AB72" s="830"/>
      <c r="AC72" s="830"/>
      <c r="AD72" s="830"/>
      <c r="AE72" s="830"/>
      <c r="AF72" s="830">
        <v>3</v>
      </c>
      <c r="AG72" s="830"/>
      <c r="AH72" s="830"/>
      <c r="AI72" s="830"/>
      <c r="AJ72" s="830"/>
      <c r="AK72" s="830">
        <v>9</v>
      </c>
      <c r="AL72" s="830"/>
      <c r="AM72" s="830"/>
      <c r="AN72" s="830"/>
      <c r="AO72" s="830"/>
      <c r="AP72" s="830" t="s">
        <v>616</v>
      </c>
      <c r="AQ72" s="830"/>
      <c r="AR72" s="830"/>
      <c r="AS72" s="830"/>
      <c r="AT72" s="830"/>
      <c r="AU72" s="830" t="s">
        <v>616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606</v>
      </c>
      <c r="C73" s="874"/>
      <c r="D73" s="874"/>
      <c r="E73" s="874"/>
      <c r="F73" s="874"/>
      <c r="G73" s="874"/>
      <c r="H73" s="874"/>
      <c r="I73" s="874"/>
      <c r="J73" s="874"/>
      <c r="K73" s="874"/>
      <c r="L73" s="874"/>
      <c r="M73" s="874"/>
      <c r="N73" s="874"/>
      <c r="O73" s="874"/>
      <c r="P73" s="875"/>
      <c r="Q73" s="876">
        <v>460</v>
      </c>
      <c r="R73" s="830"/>
      <c r="S73" s="830"/>
      <c r="T73" s="830"/>
      <c r="U73" s="830"/>
      <c r="V73" s="830">
        <v>439</v>
      </c>
      <c r="W73" s="830"/>
      <c r="X73" s="830"/>
      <c r="Y73" s="830"/>
      <c r="Z73" s="830"/>
      <c r="AA73" s="830">
        <v>22</v>
      </c>
      <c r="AB73" s="830"/>
      <c r="AC73" s="830"/>
      <c r="AD73" s="830"/>
      <c r="AE73" s="830"/>
      <c r="AF73" s="830">
        <v>22</v>
      </c>
      <c r="AG73" s="830"/>
      <c r="AH73" s="830"/>
      <c r="AI73" s="830"/>
      <c r="AJ73" s="830"/>
      <c r="AK73" s="830" t="s">
        <v>616</v>
      </c>
      <c r="AL73" s="830"/>
      <c r="AM73" s="830"/>
      <c r="AN73" s="830"/>
      <c r="AO73" s="830"/>
      <c r="AP73" s="830">
        <v>3345</v>
      </c>
      <c r="AQ73" s="830"/>
      <c r="AR73" s="830"/>
      <c r="AS73" s="830"/>
      <c r="AT73" s="830"/>
      <c r="AU73" s="830">
        <v>163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607</v>
      </c>
      <c r="C74" s="874"/>
      <c r="D74" s="874"/>
      <c r="E74" s="874"/>
      <c r="F74" s="874"/>
      <c r="G74" s="874"/>
      <c r="H74" s="874"/>
      <c r="I74" s="874"/>
      <c r="J74" s="874"/>
      <c r="K74" s="874"/>
      <c r="L74" s="874"/>
      <c r="M74" s="874"/>
      <c r="N74" s="874"/>
      <c r="O74" s="874"/>
      <c r="P74" s="875"/>
      <c r="Q74" s="876">
        <v>13</v>
      </c>
      <c r="R74" s="830"/>
      <c r="S74" s="830"/>
      <c r="T74" s="830"/>
      <c r="U74" s="830"/>
      <c r="V74" s="830">
        <v>11</v>
      </c>
      <c r="W74" s="830"/>
      <c r="X74" s="830"/>
      <c r="Y74" s="830"/>
      <c r="Z74" s="830"/>
      <c r="AA74" s="830">
        <v>2</v>
      </c>
      <c r="AB74" s="830"/>
      <c r="AC74" s="830"/>
      <c r="AD74" s="830"/>
      <c r="AE74" s="830"/>
      <c r="AF74" s="830">
        <v>2</v>
      </c>
      <c r="AG74" s="830"/>
      <c r="AH74" s="830"/>
      <c r="AI74" s="830"/>
      <c r="AJ74" s="830"/>
      <c r="AK74" s="830">
        <v>0</v>
      </c>
      <c r="AL74" s="830"/>
      <c r="AM74" s="830"/>
      <c r="AN74" s="830"/>
      <c r="AO74" s="830"/>
      <c r="AP74" s="830" t="s">
        <v>616</v>
      </c>
      <c r="AQ74" s="830"/>
      <c r="AR74" s="830"/>
      <c r="AS74" s="830"/>
      <c r="AT74" s="830"/>
      <c r="AU74" s="830" t="s">
        <v>616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608</v>
      </c>
      <c r="C75" s="874"/>
      <c r="D75" s="874"/>
      <c r="E75" s="874"/>
      <c r="F75" s="874"/>
      <c r="G75" s="874"/>
      <c r="H75" s="874"/>
      <c r="I75" s="874"/>
      <c r="J75" s="874"/>
      <c r="K75" s="874"/>
      <c r="L75" s="874"/>
      <c r="M75" s="874"/>
      <c r="N75" s="874"/>
      <c r="O75" s="874"/>
      <c r="P75" s="875"/>
      <c r="Q75" s="877">
        <v>52</v>
      </c>
      <c r="R75" s="878"/>
      <c r="S75" s="878"/>
      <c r="T75" s="878"/>
      <c r="U75" s="834"/>
      <c r="V75" s="879">
        <v>51</v>
      </c>
      <c r="W75" s="878"/>
      <c r="X75" s="878"/>
      <c r="Y75" s="878"/>
      <c r="Z75" s="834"/>
      <c r="AA75" s="879">
        <v>1</v>
      </c>
      <c r="AB75" s="878"/>
      <c r="AC75" s="878"/>
      <c r="AD75" s="878"/>
      <c r="AE75" s="834"/>
      <c r="AF75" s="879">
        <v>1</v>
      </c>
      <c r="AG75" s="878"/>
      <c r="AH75" s="878"/>
      <c r="AI75" s="878"/>
      <c r="AJ75" s="834"/>
      <c r="AK75" s="879" t="s">
        <v>616</v>
      </c>
      <c r="AL75" s="878"/>
      <c r="AM75" s="878"/>
      <c r="AN75" s="878"/>
      <c r="AO75" s="834"/>
      <c r="AP75" s="879" t="s">
        <v>616</v>
      </c>
      <c r="AQ75" s="878"/>
      <c r="AR75" s="878"/>
      <c r="AS75" s="878"/>
      <c r="AT75" s="834"/>
      <c r="AU75" s="879" t="s">
        <v>616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609</v>
      </c>
      <c r="C76" s="874"/>
      <c r="D76" s="874"/>
      <c r="E76" s="874"/>
      <c r="F76" s="874"/>
      <c r="G76" s="874"/>
      <c r="H76" s="874"/>
      <c r="I76" s="874"/>
      <c r="J76" s="874"/>
      <c r="K76" s="874"/>
      <c r="L76" s="874"/>
      <c r="M76" s="874"/>
      <c r="N76" s="874"/>
      <c r="O76" s="874"/>
      <c r="P76" s="875"/>
      <c r="Q76" s="877">
        <v>42</v>
      </c>
      <c r="R76" s="878"/>
      <c r="S76" s="878"/>
      <c r="T76" s="878"/>
      <c r="U76" s="834"/>
      <c r="V76" s="879">
        <v>28</v>
      </c>
      <c r="W76" s="878"/>
      <c r="X76" s="878"/>
      <c r="Y76" s="878"/>
      <c r="Z76" s="834"/>
      <c r="AA76" s="879">
        <v>14</v>
      </c>
      <c r="AB76" s="878"/>
      <c r="AC76" s="878"/>
      <c r="AD76" s="878"/>
      <c r="AE76" s="834"/>
      <c r="AF76" s="879">
        <v>14</v>
      </c>
      <c r="AG76" s="878"/>
      <c r="AH76" s="878"/>
      <c r="AI76" s="878"/>
      <c r="AJ76" s="834"/>
      <c r="AK76" s="879" t="s">
        <v>616</v>
      </c>
      <c r="AL76" s="878"/>
      <c r="AM76" s="878"/>
      <c r="AN76" s="878"/>
      <c r="AO76" s="834"/>
      <c r="AP76" s="879" t="s">
        <v>616</v>
      </c>
      <c r="AQ76" s="878"/>
      <c r="AR76" s="878"/>
      <c r="AS76" s="878"/>
      <c r="AT76" s="834"/>
      <c r="AU76" s="879" t="s">
        <v>616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610</v>
      </c>
      <c r="C77" s="874"/>
      <c r="D77" s="874"/>
      <c r="E77" s="874"/>
      <c r="F77" s="874"/>
      <c r="G77" s="874"/>
      <c r="H77" s="874"/>
      <c r="I77" s="874"/>
      <c r="J77" s="874"/>
      <c r="K77" s="874"/>
      <c r="L77" s="874"/>
      <c r="M77" s="874"/>
      <c r="N77" s="874"/>
      <c r="O77" s="874"/>
      <c r="P77" s="875"/>
      <c r="Q77" s="877">
        <v>62</v>
      </c>
      <c r="R77" s="878"/>
      <c r="S77" s="878"/>
      <c r="T77" s="878"/>
      <c r="U77" s="834"/>
      <c r="V77" s="879">
        <v>50</v>
      </c>
      <c r="W77" s="878"/>
      <c r="X77" s="878"/>
      <c r="Y77" s="878"/>
      <c r="Z77" s="834"/>
      <c r="AA77" s="879">
        <v>12</v>
      </c>
      <c r="AB77" s="878"/>
      <c r="AC77" s="878"/>
      <c r="AD77" s="878"/>
      <c r="AE77" s="834"/>
      <c r="AF77" s="879">
        <v>10</v>
      </c>
      <c r="AG77" s="878"/>
      <c r="AH77" s="878"/>
      <c r="AI77" s="878"/>
      <c r="AJ77" s="834"/>
      <c r="AK77" s="879" t="s">
        <v>616</v>
      </c>
      <c r="AL77" s="878"/>
      <c r="AM77" s="878"/>
      <c r="AN77" s="878"/>
      <c r="AO77" s="834"/>
      <c r="AP77" s="879" t="s">
        <v>616</v>
      </c>
      <c r="AQ77" s="878"/>
      <c r="AR77" s="878"/>
      <c r="AS77" s="878"/>
      <c r="AT77" s="834"/>
      <c r="AU77" s="879" t="s">
        <v>616</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611</v>
      </c>
      <c r="C78" s="874"/>
      <c r="D78" s="874"/>
      <c r="E78" s="874"/>
      <c r="F78" s="874"/>
      <c r="G78" s="874"/>
      <c r="H78" s="874"/>
      <c r="I78" s="874"/>
      <c r="J78" s="874"/>
      <c r="K78" s="874"/>
      <c r="L78" s="874"/>
      <c r="M78" s="874"/>
      <c r="N78" s="874"/>
      <c r="O78" s="874"/>
      <c r="P78" s="875"/>
      <c r="Q78" s="876">
        <v>564</v>
      </c>
      <c r="R78" s="830"/>
      <c r="S78" s="830"/>
      <c r="T78" s="830"/>
      <c r="U78" s="830"/>
      <c r="V78" s="830">
        <v>542</v>
      </c>
      <c r="W78" s="830"/>
      <c r="X78" s="830"/>
      <c r="Y78" s="830"/>
      <c r="Z78" s="830"/>
      <c r="AA78" s="830">
        <v>22</v>
      </c>
      <c r="AB78" s="830"/>
      <c r="AC78" s="830"/>
      <c r="AD78" s="830"/>
      <c r="AE78" s="830"/>
      <c r="AF78" s="830">
        <v>20</v>
      </c>
      <c r="AG78" s="830"/>
      <c r="AH78" s="830"/>
      <c r="AI78" s="830"/>
      <c r="AJ78" s="830"/>
      <c r="AK78" s="830" t="s">
        <v>616</v>
      </c>
      <c r="AL78" s="830"/>
      <c r="AM78" s="830"/>
      <c r="AN78" s="830"/>
      <c r="AO78" s="830"/>
      <c r="AP78" s="830" t="s">
        <v>616</v>
      </c>
      <c r="AQ78" s="830"/>
      <c r="AR78" s="830"/>
      <c r="AS78" s="830"/>
      <c r="AT78" s="830"/>
      <c r="AU78" s="830" t="s">
        <v>616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612</v>
      </c>
      <c r="C79" s="874"/>
      <c r="D79" s="874"/>
      <c r="E79" s="874"/>
      <c r="F79" s="874"/>
      <c r="G79" s="874"/>
      <c r="H79" s="874"/>
      <c r="I79" s="874"/>
      <c r="J79" s="874"/>
      <c r="K79" s="874"/>
      <c r="L79" s="874"/>
      <c r="M79" s="874"/>
      <c r="N79" s="874"/>
      <c r="O79" s="874"/>
      <c r="P79" s="875"/>
      <c r="Q79" s="876">
        <v>111159</v>
      </c>
      <c r="R79" s="830"/>
      <c r="S79" s="830"/>
      <c r="T79" s="830"/>
      <c r="U79" s="830"/>
      <c r="V79" s="830">
        <v>110497</v>
      </c>
      <c r="W79" s="830"/>
      <c r="X79" s="830"/>
      <c r="Y79" s="830"/>
      <c r="Z79" s="830"/>
      <c r="AA79" s="830">
        <v>661</v>
      </c>
      <c r="AB79" s="830"/>
      <c r="AC79" s="830"/>
      <c r="AD79" s="830"/>
      <c r="AE79" s="830"/>
      <c r="AF79" s="830">
        <v>661</v>
      </c>
      <c r="AG79" s="830"/>
      <c r="AH79" s="830"/>
      <c r="AI79" s="830"/>
      <c r="AJ79" s="830"/>
      <c r="AK79" s="830">
        <v>704</v>
      </c>
      <c r="AL79" s="830"/>
      <c r="AM79" s="830"/>
      <c r="AN79" s="830"/>
      <c r="AO79" s="830"/>
      <c r="AP79" s="830" t="s">
        <v>616</v>
      </c>
      <c r="AQ79" s="830"/>
      <c r="AR79" s="830"/>
      <c r="AS79" s="830"/>
      <c r="AT79" s="830"/>
      <c r="AU79" s="830" t="s">
        <v>616</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613</v>
      </c>
      <c r="C80" s="874"/>
      <c r="D80" s="874"/>
      <c r="E80" s="874"/>
      <c r="F80" s="874"/>
      <c r="G80" s="874"/>
      <c r="H80" s="874"/>
      <c r="I80" s="874"/>
      <c r="J80" s="874"/>
      <c r="K80" s="874"/>
      <c r="L80" s="874"/>
      <c r="M80" s="874"/>
      <c r="N80" s="874"/>
      <c r="O80" s="874"/>
      <c r="P80" s="875"/>
      <c r="Q80" s="876">
        <v>155</v>
      </c>
      <c r="R80" s="830"/>
      <c r="S80" s="830"/>
      <c r="T80" s="830"/>
      <c r="U80" s="830"/>
      <c r="V80" s="830">
        <v>73</v>
      </c>
      <c r="W80" s="830"/>
      <c r="X80" s="830"/>
      <c r="Y80" s="830"/>
      <c r="Z80" s="830"/>
      <c r="AA80" s="830">
        <v>82</v>
      </c>
      <c r="AB80" s="830"/>
      <c r="AC80" s="830"/>
      <c r="AD80" s="830"/>
      <c r="AE80" s="830"/>
      <c r="AF80" s="830">
        <v>82</v>
      </c>
      <c r="AG80" s="830"/>
      <c r="AH80" s="830"/>
      <c r="AI80" s="830"/>
      <c r="AJ80" s="830"/>
      <c r="AK80" s="830" t="s">
        <v>616</v>
      </c>
      <c r="AL80" s="830"/>
      <c r="AM80" s="830"/>
      <c r="AN80" s="830"/>
      <c r="AO80" s="830"/>
      <c r="AP80" s="830" t="s">
        <v>616</v>
      </c>
      <c r="AQ80" s="830"/>
      <c r="AR80" s="830"/>
      <c r="AS80" s="830"/>
      <c r="AT80" s="830"/>
      <c r="AU80" s="830" t="s">
        <v>616</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614</v>
      </c>
      <c r="C81" s="874"/>
      <c r="D81" s="874"/>
      <c r="E81" s="874"/>
      <c r="F81" s="874"/>
      <c r="G81" s="874"/>
      <c r="H81" s="874"/>
      <c r="I81" s="874"/>
      <c r="J81" s="874"/>
      <c r="K81" s="874"/>
      <c r="L81" s="874"/>
      <c r="M81" s="874"/>
      <c r="N81" s="874"/>
      <c r="O81" s="874"/>
      <c r="P81" s="875"/>
      <c r="Q81" s="876">
        <v>190</v>
      </c>
      <c r="R81" s="830"/>
      <c r="S81" s="830"/>
      <c r="T81" s="830"/>
      <c r="U81" s="830"/>
      <c r="V81" s="830">
        <v>173</v>
      </c>
      <c r="W81" s="830"/>
      <c r="X81" s="830"/>
      <c r="Y81" s="830"/>
      <c r="Z81" s="830"/>
      <c r="AA81" s="830">
        <v>17</v>
      </c>
      <c r="AB81" s="830"/>
      <c r="AC81" s="830"/>
      <c r="AD81" s="830"/>
      <c r="AE81" s="830"/>
      <c r="AF81" s="830">
        <v>17</v>
      </c>
      <c r="AG81" s="830"/>
      <c r="AH81" s="830"/>
      <c r="AI81" s="830"/>
      <c r="AJ81" s="830"/>
      <c r="AK81" s="830" t="s">
        <v>616</v>
      </c>
      <c r="AL81" s="830"/>
      <c r="AM81" s="830"/>
      <c r="AN81" s="830"/>
      <c r="AO81" s="830"/>
      <c r="AP81" s="830" t="s">
        <v>616</v>
      </c>
      <c r="AQ81" s="830"/>
      <c r="AR81" s="830"/>
      <c r="AS81" s="830"/>
      <c r="AT81" s="830"/>
      <c r="AU81" s="830" t="s">
        <v>616</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404</v>
      </c>
      <c r="B88" s="789" t="s">
        <v>438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404</v>
      </c>
      <c r="BR102" s="789" t="s">
        <v>439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440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444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447</v>
      </c>
      <c r="AB109" s="893"/>
      <c r="AC109" s="893"/>
      <c r="AD109" s="893"/>
      <c r="AE109" s="894"/>
      <c r="AF109" s="892" t="s">
        <v>448</v>
      </c>
      <c r="AG109" s="893"/>
      <c r="AH109" s="893"/>
      <c r="AI109" s="893"/>
      <c r="AJ109" s="894"/>
      <c r="AK109" s="892" t="s">
        <v>314</v>
      </c>
      <c r="AL109" s="893"/>
      <c r="AM109" s="893"/>
      <c r="AN109" s="893"/>
      <c r="AO109" s="894"/>
      <c r="AP109" s="892" t="s">
        <v>449</v>
      </c>
      <c r="AQ109" s="893"/>
      <c r="AR109" s="893"/>
      <c r="AS109" s="893"/>
      <c r="AT109" s="895"/>
      <c r="AU109" s="912" t="s">
        <v>446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447</v>
      </c>
      <c r="BR109" s="893"/>
      <c r="BS109" s="893"/>
      <c r="BT109" s="893"/>
      <c r="BU109" s="894"/>
      <c r="BV109" s="892" t="s">
        <v>448</v>
      </c>
      <c r="BW109" s="893"/>
      <c r="BX109" s="893"/>
      <c r="BY109" s="893"/>
      <c r="BZ109" s="894"/>
      <c r="CA109" s="892" t="s">
        <v>314</v>
      </c>
      <c r="CB109" s="893"/>
      <c r="CC109" s="893"/>
      <c r="CD109" s="893"/>
      <c r="CE109" s="894"/>
      <c r="CF109" s="913" t="s">
        <v>449</v>
      </c>
      <c r="CG109" s="913"/>
      <c r="CH109" s="913"/>
      <c r="CI109" s="913"/>
      <c r="CJ109" s="913"/>
      <c r="CK109" s="892" t="s">
        <v>450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447</v>
      </c>
      <c r="DH109" s="893"/>
      <c r="DI109" s="893"/>
      <c r="DJ109" s="893"/>
      <c r="DK109" s="894"/>
      <c r="DL109" s="892" t="s">
        <v>448</v>
      </c>
      <c r="DM109" s="893"/>
      <c r="DN109" s="893"/>
      <c r="DO109" s="893"/>
      <c r="DP109" s="894"/>
      <c r="DQ109" s="892" t="s">
        <v>314</v>
      </c>
      <c r="DR109" s="893"/>
      <c r="DS109" s="893"/>
      <c r="DT109" s="893"/>
      <c r="DU109" s="894"/>
      <c r="DV109" s="892" t="s">
        <v>449</v>
      </c>
      <c r="DW109" s="893"/>
      <c r="DX109" s="893"/>
      <c r="DY109" s="893"/>
      <c r="DZ109" s="895"/>
    </row>
    <row r="110" spans="1:131" s="230" customFormat="1" ht="26.25" customHeight="1" x14ac:dyDescent="0.2">
      <c r="A110" s="896" t="s">
        <v>451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1619686</v>
      </c>
      <c r="AB110" s="900"/>
      <c r="AC110" s="900"/>
      <c r="AD110" s="900"/>
      <c r="AE110" s="901"/>
      <c r="AF110" s="902">
        <v>1706848</v>
      </c>
      <c r="AG110" s="900"/>
      <c r="AH110" s="900"/>
      <c r="AI110" s="900"/>
      <c r="AJ110" s="901"/>
      <c r="AK110" s="902">
        <v>1779109</v>
      </c>
      <c r="AL110" s="900"/>
      <c r="AM110" s="900"/>
      <c r="AN110" s="900"/>
      <c r="AO110" s="901"/>
      <c r="AP110" s="903">
        <v>25.7</v>
      </c>
      <c r="AQ110" s="904"/>
      <c r="AR110" s="904"/>
      <c r="AS110" s="904"/>
      <c r="AT110" s="905"/>
      <c r="AU110" s="906" t="s">
        <v>75</v>
      </c>
      <c r="AV110" s="907"/>
      <c r="AW110" s="907"/>
      <c r="AX110" s="907"/>
      <c r="AY110" s="907"/>
      <c r="AZ110" s="929" t="s">
        <v>452</v>
      </c>
      <c r="BA110" s="897"/>
      <c r="BB110" s="897"/>
      <c r="BC110" s="897"/>
      <c r="BD110" s="897"/>
      <c r="BE110" s="897"/>
      <c r="BF110" s="897"/>
      <c r="BG110" s="897"/>
      <c r="BH110" s="897"/>
      <c r="BI110" s="897"/>
      <c r="BJ110" s="897"/>
      <c r="BK110" s="897"/>
      <c r="BL110" s="897"/>
      <c r="BM110" s="897"/>
      <c r="BN110" s="897"/>
      <c r="BO110" s="897"/>
      <c r="BP110" s="898"/>
      <c r="BQ110" s="930">
        <v>19615836</v>
      </c>
      <c r="BR110" s="931"/>
      <c r="BS110" s="931"/>
      <c r="BT110" s="931"/>
      <c r="BU110" s="931"/>
      <c r="BV110" s="931">
        <v>18865980</v>
      </c>
      <c r="BW110" s="931"/>
      <c r="BX110" s="931"/>
      <c r="BY110" s="931"/>
      <c r="BZ110" s="931"/>
      <c r="CA110" s="931">
        <v>17508319</v>
      </c>
      <c r="CB110" s="931"/>
      <c r="CC110" s="931"/>
      <c r="CD110" s="931"/>
      <c r="CE110" s="931"/>
      <c r="CF110" s="944">
        <v>253</v>
      </c>
      <c r="CG110" s="945"/>
      <c r="CH110" s="945"/>
      <c r="CI110" s="945"/>
      <c r="CJ110" s="945"/>
      <c r="CK110" s="946" t="s">
        <v>453</v>
      </c>
      <c r="CL110" s="947"/>
      <c r="CM110" s="929" t="s">
        <v>454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455</v>
      </c>
      <c r="DH110" s="931"/>
      <c r="DI110" s="931"/>
      <c r="DJ110" s="931"/>
      <c r="DK110" s="931"/>
      <c r="DL110" s="931" t="s">
        <v>421</v>
      </c>
      <c r="DM110" s="931"/>
      <c r="DN110" s="931"/>
      <c r="DO110" s="931"/>
      <c r="DP110" s="931"/>
      <c r="DQ110" s="931" t="s">
        <v>406</v>
      </c>
      <c r="DR110" s="931"/>
      <c r="DS110" s="931"/>
      <c r="DT110" s="931"/>
      <c r="DU110" s="931"/>
      <c r="DV110" s="932" t="s">
        <v>456</v>
      </c>
      <c r="DW110" s="932"/>
      <c r="DX110" s="932"/>
      <c r="DY110" s="932"/>
      <c r="DZ110" s="933"/>
    </row>
    <row r="111" spans="1:131" s="230" customFormat="1" ht="26.25" customHeight="1" x14ac:dyDescent="0.2">
      <c r="A111" s="934" t="s">
        <v>457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406</v>
      </c>
      <c r="AB111" s="938"/>
      <c r="AC111" s="938"/>
      <c r="AD111" s="938"/>
      <c r="AE111" s="939"/>
      <c r="AF111" s="940" t="s">
        <v>406</v>
      </c>
      <c r="AG111" s="938"/>
      <c r="AH111" s="938"/>
      <c r="AI111" s="938"/>
      <c r="AJ111" s="939"/>
      <c r="AK111" s="940" t="s">
        <v>406</v>
      </c>
      <c r="AL111" s="938"/>
      <c r="AM111" s="938"/>
      <c r="AN111" s="938"/>
      <c r="AO111" s="939"/>
      <c r="AP111" s="941" t="s">
        <v>421</v>
      </c>
      <c r="AQ111" s="942"/>
      <c r="AR111" s="942"/>
      <c r="AS111" s="942"/>
      <c r="AT111" s="943"/>
      <c r="AU111" s="908"/>
      <c r="AV111" s="909"/>
      <c r="AW111" s="909"/>
      <c r="AX111" s="909"/>
      <c r="AY111" s="909"/>
      <c r="AZ111" s="922" t="s">
        <v>458</v>
      </c>
      <c r="BA111" s="923"/>
      <c r="BB111" s="923"/>
      <c r="BC111" s="923"/>
      <c r="BD111" s="923"/>
      <c r="BE111" s="923"/>
      <c r="BF111" s="923"/>
      <c r="BG111" s="923"/>
      <c r="BH111" s="923"/>
      <c r="BI111" s="923"/>
      <c r="BJ111" s="923"/>
      <c r="BK111" s="923"/>
      <c r="BL111" s="923"/>
      <c r="BM111" s="923"/>
      <c r="BN111" s="923"/>
      <c r="BO111" s="923"/>
      <c r="BP111" s="924"/>
      <c r="BQ111" s="925">
        <v>234955</v>
      </c>
      <c r="BR111" s="926"/>
      <c r="BS111" s="926"/>
      <c r="BT111" s="926"/>
      <c r="BU111" s="926"/>
      <c r="BV111" s="926">
        <v>184764</v>
      </c>
      <c r="BW111" s="926"/>
      <c r="BX111" s="926"/>
      <c r="BY111" s="926"/>
      <c r="BZ111" s="926"/>
      <c r="CA111" s="926">
        <v>134765</v>
      </c>
      <c r="CB111" s="926"/>
      <c r="CC111" s="926"/>
      <c r="CD111" s="926"/>
      <c r="CE111" s="926"/>
      <c r="CF111" s="920">
        <v>1.9</v>
      </c>
      <c r="CG111" s="921"/>
      <c r="CH111" s="921"/>
      <c r="CI111" s="921"/>
      <c r="CJ111" s="921"/>
      <c r="CK111" s="948"/>
      <c r="CL111" s="949"/>
      <c r="CM111" s="922" t="s">
        <v>459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421</v>
      </c>
      <c r="DH111" s="926"/>
      <c r="DI111" s="926"/>
      <c r="DJ111" s="926"/>
      <c r="DK111" s="926"/>
      <c r="DL111" s="926" t="s">
        <v>460</v>
      </c>
      <c r="DM111" s="926"/>
      <c r="DN111" s="926"/>
      <c r="DO111" s="926"/>
      <c r="DP111" s="926"/>
      <c r="DQ111" s="926" t="s">
        <v>421</v>
      </c>
      <c r="DR111" s="926"/>
      <c r="DS111" s="926"/>
      <c r="DT111" s="926"/>
      <c r="DU111" s="926"/>
      <c r="DV111" s="927" t="s">
        <v>455</v>
      </c>
      <c r="DW111" s="927"/>
      <c r="DX111" s="927"/>
      <c r="DY111" s="927"/>
      <c r="DZ111" s="928"/>
    </row>
    <row r="112" spans="1:131" s="230" customFormat="1" ht="26.25" customHeight="1" x14ac:dyDescent="0.2">
      <c r="A112" s="952" t="s">
        <v>461</v>
      </c>
      <c r="B112" s="953"/>
      <c r="C112" s="923" t="s">
        <v>462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406</v>
      </c>
      <c r="AB112" s="959"/>
      <c r="AC112" s="959"/>
      <c r="AD112" s="959"/>
      <c r="AE112" s="960"/>
      <c r="AF112" s="961" t="s">
        <v>456</v>
      </c>
      <c r="AG112" s="959"/>
      <c r="AH112" s="959"/>
      <c r="AI112" s="959"/>
      <c r="AJ112" s="960"/>
      <c r="AK112" s="961" t="s">
        <v>406</v>
      </c>
      <c r="AL112" s="959"/>
      <c r="AM112" s="959"/>
      <c r="AN112" s="959"/>
      <c r="AO112" s="960"/>
      <c r="AP112" s="962" t="s">
        <v>463</v>
      </c>
      <c r="AQ112" s="963"/>
      <c r="AR112" s="963"/>
      <c r="AS112" s="963"/>
      <c r="AT112" s="964"/>
      <c r="AU112" s="908"/>
      <c r="AV112" s="909"/>
      <c r="AW112" s="909"/>
      <c r="AX112" s="909"/>
      <c r="AY112" s="909"/>
      <c r="AZ112" s="922" t="s">
        <v>464</v>
      </c>
      <c r="BA112" s="923"/>
      <c r="BB112" s="923"/>
      <c r="BC112" s="923"/>
      <c r="BD112" s="923"/>
      <c r="BE112" s="923"/>
      <c r="BF112" s="923"/>
      <c r="BG112" s="923"/>
      <c r="BH112" s="923"/>
      <c r="BI112" s="923"/>
      <c r="BJ112" s="923"/>
      <c r="BK112" s="923"/>
      <c r="BL112" s="923"/>
      <c r="BM112" s="923"/>
      <c r="BN112" s="923"/>
      <c r="BO112" s="923"/>
      <c r="BP112" s="924"/>
      <c r="BQ112" s="925">
        <v>4773491</v>
      </c>
      <c r="BR112" s="926"/>
      <c r="BS112" s="926"/>
      <c r="BT112" s="926"/>
      <c r="BU112" s="926"/>
      <c r="BV112" s="926">
        <v>4634481</v>
      </c>
      <c r="BW112" s="926"/>
      <c r="BX112" s="926"/>
      <c r="BY112" s="926"/>
      <c r="BZ112" s="926"/>
      <c r="CA112" s="926">
        <v>4707145</v>
      </c>
      <c r="CB112" s="926"/>
      <c r="CC112" s="926"/>
      <c r="CD112" s="926"/>
      <c r="CE112" s="926"/>
      <c r="CF112" s="920">
        <v>68</v>
      </c>
      <c r="CG112" s="921"/>
      <c r="CH112" s="921"/>
      <c r="CI112" s="921"/>
      <c r="CJ112" s="921"/>
      <c r="CK112" s="948"/>
      <c r="CL112" s="949"/>
      <c r="CM112" s="922" t="s">
        <v>465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239</v>
      </c>
      <c r="DH112" s="926"/>
      <c r="DI112" s="926"/>
      <c r="DJ112" s="926"/>
      <c r="DK112" s="926"/>
      <c r="DL112" s="926" t="s">
        <v>177</v>
      </c>
      <c r="DM112" s="926"/>
      <c r="DN112" s="926"/>
      <c r="DO112" s="926"/>
      <c r="DP112" s="926"/>
      <c r="DQ112" s="926" t="s">
        <v>406</v>
      </c>
      <c r="DR112" s="926"/>
      <c r="DS112" s="926"/>
      <c r="DT112" s="926"/>
      <c r="DU112" s="926"/>
      <c r="DV112" s="927" t="s">
        <v>406</v>
      </c>
      <c r="DW112" s="927"/>
      <c r="DX112" s="927"/>
      <c r="DY112" s="927"/>
      <c r="DZ112" s="928"/>
    </row>
    <row r="113" spans="1:130" s="230" customFormat="1" ht="26.25" customHeight="1" x14ac:dyDescent="0.2">
      <c r="A113" s="954"/>
      <c r="B113" s="955"/>
      <c r="C113" s="923" t="s">
        <v>466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387505</v>
      </c>
      <c r="AB113" s="938"/>
      <c r="AC113" s="938"/>
      <c r="AD113" s="938"/>
      <c r="AE113" s="939"/>
      <c r="AF113" s="940">
        <v>351910</v>
      </c>
      <c r="AG113" s="938"/>
      <c r="AH113" s="938"/>
      <c r="AI113" s="938"/>
      <c r="AJ113" s="939"/>
      <c r="AK113" s="940">
        <v>423738</v>
      </c>
      <c r="AL113" s="938"/>
      <c r="AM113" s="938"/>
      <c r="AN113" s="938"/>
      <c r="AO113" s="939"/>
      <c r="AP113" s="941">
        <v>6.1</v>
      </c>
      <c r="AQ113" s="942"/>
      <c r="AR113" s="942"/>
      <c r="AS113" s="942"/>
      <c r="AT113" s="943"/>
      <c r="AU113" s="908"/>
      <c r="AV113" s="909"/>
      <c r="AW113" s="909"/>
      <c r="AX113" s="909"/>
      <c r="AY113" s="909"/>
      <c r="AZ113" s="922" t="s">
        <v>467</v>
      </c>
      <c r="BA113" s="923"/>
      <c r="BB113" s="923"/>
      <c r="BC113" s="923"/>
      <c r="BD113" s="923"/>
      <c r="BE113" s="923"/>
      <c r="BF113" s="923"/>
      <c r="BG113" s="923"/>
      <c r="BH113" s="923"/>
      <c r="BI113" s="923"/>
      <c r="BJ113" s="923"/>
      <c r="BK113" s="923"/>
      <c r="BL113" s="923"/>
      <c r="BM113" s="923"/>
      <c r="BN113" s="923"/>
      <c r="BO113" s="923"/>
      <c r="BP113" s="924"/>
      <c r="BQ113" s="925">
        <v>749451</v>
      </c>
      <c r="BR113" s="926"/>
      <c r="BS113" s="926"/>
      <c r="BT113" s="926"/>
      <c r="BU113" s="926"/>
      <c r="BV113" s="926">
        <v>833114</v>
      </c>
      <c r="BW113" s="926"/>
      <c r="BX113" s="926"/>
      <c r="BY113" s="926"/>
      <c r="BZ113" s="926"/>
      <c r="CA113" s="926">
        <v>958497</v>
      </c>
      <c r="CB113" s="926"/>
      <c r="CC113" s="926"/>
      <c r="CD113" s="926"/>
      <c r="CE113" s="926"/>
      <c r="CF113" s="920">
        <v>13.9</v>
      </c>
      <c r="CG113" s="921"/>
      <c r="CH113" s="921"/>
      <c r="CI113" s="921"/>
      <c r="CJ113" s="921"/>
      <c r="CK113" s="948"/>
      <c r="CL113" s="949"/>
      <c r="CM113" s="922" t="s">
        <v>468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463</v>
      </c>
      <c r="DM113" s="959"/>
      <c r="DN113" s="959"/>
      <c r="DO113" s="959"/>
      <c r="DP113" s="960"/>
      <c r="DQ113" s="961" t="s">
        <v>469</v>
      </c>
      <c r="DR113" s="959"/>
      <c r="DS113" s="959"/>
      <c r="DT113" s="959"/>
      <c r="DU113" s="960"/>
      <c r="DV113" s="962" t="s">
        <v>177</v>
      </c>
      <c r="DW113" s="963"/>
      <c r="DX113" s="963"/>
      <c r="DY113" s="963"/>
      <c r="DZ113" s="964"/>
    </row>
    <row r="114" spans="1:130" s="230" customFormat="1" ht="26.25" customHeight="1" x14ac:dyDescent="0.2">
      <c r="A114" s="954"/>
      <c r="B114" s="955"/>
      <c r="C114" s="923" t="s">
        <v>470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84642</v>
      </c>
      <c r="AB114" s="959"/>
      <c r="AC114" s="959"/>
      <c r="AD114" s="959"/>
      <c r="AE114" s="960"/>
      <c r="AF114" s="961">
        <v>95105</v>
      </c>
      <c r="AG114" s="959"/>
      <c r="AH114" s="959"/>
      <c r="AI114" s="959"/>
      <c r="AJ114" s="960"/>
      <c r="AK114" s="961">
        <v>95017</v>
      </c>
      <c r="AL114" s="959"/>
      <c r="AM114" s="959"/>
      <c r="AN114" s="959"/>
      <c r="AO114" s="960"/>
      <c r="AP114" s="962">
        <v>1.4</v>
      </c>
      <c r="AQ114" s="963"/>
      <c r="AR114" s="963"/>
      <c r="AS114" s="963"/>
      <c r="AT114" s="964"/>
      <c r="AU114" s="908"/>
      <c r="AV114" s="909"/>
      <c r="AW114" s="909"/>
      <c r="AX114" s="909"/>
      <c r="AY114" s="909"/>
      <c r="AZ114" s="922" t="s">
        <v>471</v>
      </c>
      <c r="BA114" s="923"/>
      <c r="BB114" s="923"/>
      <c r="BC114" s="923"/>
      <c r="BD114" s="923"/>
      <c r="BE114" s="923"/>
      <c r="BF114" s="923"/>
      <c r="BG114" s="923"/>
      <c r="BH114" s="923"/>
      <c r="BI114" s="923"/>
      <c r="BJ114" s="923"/>
      <c r="BK114" s="923"/>
      <c r="BL114" s="923"/>
      <c r="BM114" s="923"/>
      <c r="BN114" s="923"/>
      <c r="BO114" s="923"/>
      <c r="BP114" s="924"/>
      <c r="BQ114" s="925">
        <v>1421589</v>
      </c>
      <c r="BR114" s="926"/>
      <c r="BS114" s="926"/>
      <c r="BT114" s="926"/>
      <c r="BU114" s="926"/>
      <c r="BV114" s="926">
        <v>1435609</v>
      </c>
      <c r="BW114" s="926"/>
      <c r="BX114" s="926"/>
      <c r="BY114" s="926"/>
      <c r="BZ114" s="926"/>
      <c r="CA114" s="926">
        <v>1422546</v>
      </c>
      <c r="CB114" s="926"/>
      <c r="CC114" s="926"/>
      <c r="CD114" s="926"/>
      <c r="CE114" s="926"/>
      <c r="CF114" s="920">
        <v>20.6</v>
      </c>
      <c r="CG114" s="921"/>
      <c r="CH114" s="921"/>
      <c r="CI114" s="921"/>
      <c r="CJ114" s="921"/>
      <c r="CK114" s="948"/>
      <c r="CL114" s="949"/>
      <c r="CM114" s="922" t="s">
        <v>472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421</v>
      </c>
      <c r="DH114" s="959"/>
      <c r="DI114" s="959"/>
      <c r="DJ114" s="959"/>
      <c r="DK114" s="960"/>
      <c r="DL114" s="961" t="s">
        <v>406</v>
      </c>
      <c r="DM114" s="959"/>
      <c r="DN114" s="959"/>
      <c r="DO114" s="959"/>
      <c r="DP114" s="960"/>
      <c r="DQ114" s="961" t="s">
        <v>473</v>
      </c>
      <c r="DR114" s="959"/>
      <c r="DS114" s="959"/>
      <c r="DT114" s="959"/>
      <c r="DU114" s="960"/>
      <c r="DV114" s="962" t="s">
        <v>177</v>
      </c>
      <c r="DW114" s="963"/>
      <c r="DX114" s="963"/>
      <c r="DY114" s="963"/>
      <c r="DZ114" s="964"/>
    </row>
    <row r="115" spans="1:130" s="230" customFormat="1" ht="26.25" customHeight="1" x14ac:dyDescent="0.2">
      <c r="A115" s="954"/>
      <c r="B115" s="955"/>
      <c r="C115" s="923" t="s">
        <v>474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60144</v>
      </c>
      <c r="AB115" s="938"/>
      <c r="AC115" s="938"/>
      <c r="AD115" s="938"/>
      <c r="AE115" s="939"/>
      <c r="AF115" s="940">
        <v>50191</v>
      </c>
      <c r="AG115" s="938"/>
      <c r="AH115" s="938"/>
      <c r="AI115" s="938"/>
      <c r="AJ115" s="939"/>
      <c r="AK115" s="940">
        <v>49999</v>
      </c>
      <c r="AL115" s="938"/>
      <c r="AM115" s="938"/>
      <c r="AN115" s="938"/>
      <c r="AO115" s="939"/>
      <c r="AP115" s="941">
        <v>0.7</v>
      </c>
      <c r="AQ115" s="942"/>
      <c r="AR115" s="942"/>
      <c r="AS115" s="942"/>
      <c r="AT115" s="943"/>
      <c r="AU115" s="908"/>
      <c r="AV115" s="909"/>
      <c r="AW115" s="909"/>
      <c r="AX115" s="909"/>
      <c r="AY115" s="909"/>
      <c r="AZ115" s="922" t="s">
        <v>475</v>
      </c>
      <c r="BA115" s="923"/>
      <c r="BB115" s="923"/>
      <c r="BC115" s="923"/>
      <c r="BD115" s="923"/>
      <c r="BE115" s="923"/>
      <c r="BF115" s="923"/>
      <c r="BG115" s="923"/>
      <c r="BH115" s="923"/>
      <c r="BI115" s="923"/>
      <c r="BJ115" s="923"/>
      <c r="BK115" s="923"/>
      <c r="BL115" s="923"/>
      <c r="BM115" s="923"/>
      <c r="BN115" s="923"/>
      <c r="BO115" s="923"/>
      <c r="BP115" s="924"/>
      <c r="BQ115" s="925" t="s">
        <v>406</v>
      </c>
      <c r="BR115" s="926"/>
      <c r="BS115" s="926"/>
      <c r="BT115" s="926"/>
      <c r="BU115" s="926"/>
      <c r="BV115" s="926" t="s">
        <v>406</v>
      </c>
      <c r="BW115" s="926"/>
      <c r="BX115" s="926"/>
      <c r="BY115" s="926"/>
      <c r="BZ115" s="926"/>
      <c r="CA115" s="926" t="s">
        <v>406</v>
      </c>
      <c r="CB115" s="926"/>
      <c r="CC115" s="926"/>
      <c r="CD115" s="926"/>
      <c r="CE115" s="926"/>
      <c r="CF115" s="920" t="s">
        <v>177</v>
      </c>
      <c r="CG115" s="921"/>
      <c r="CH115" s="921"/>
      <c r="CI115" s="921"/>
      <c r="CJ115" s="921"/>
      <c r="CK115" s="948"/>
      <c r="CL115" s="949"/>
      <c r="CM115" s="922" t="s">
        <v>476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406</v>
      </c>
      <c r="DM115" s="959"/>
      <c r="DN115" s="959"/>
      <c r="DO115" s="959"/>
      <c r="DP115" s="960"/>
      <c r="DQ115" s="961" t="s">
        <v>406</v>
      </c>
      <c r="DR115" s="959"/>
      <c r="DS115" s="959"/>
      <c r="DT115" s="959"/>
      <c r="DU115" s="960"/>
      <c r="DV115" s="962" t="s">
        <v>455</v>
      </c>
      <c r="DW115" s="963"/>
      <c r="DX115" s="963"/>
      <c r="DY115" s="963"/>
      <c r="DZ115" s="964"/>
    </row>
    <row r="116" spans="1:130" s="230" customFormat="1" ht="26.25" customHeight="1" x14ac:dyDescent="0.2">
      <c r="A116" s="956"/>
      <c r="B116" s="957"/>
      <c r="C116" s="965" t="s">
        <v>477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406</v>
      </c>
      <c r="AB116" s="959"/>
      <c r="AC116" s="959"/>
      <c r="AD116" s="959"/>
      <c r="AE116" s="960"/>
      <c r="AF116" s="961" t="s">
        <v>239</v>
      </c>
      <c r="AG116" s="959"/>
      <c r="AH116" s="959"/>
      <c r="AI116" s="959"/>
      <c r="AJ116" s="960"/>
      <c r="AK116" s="961" t="s">
        <v>406</v>
      </c>
      <c r="AL116" s="959"/>
      <c r="AM116" s="959"/>
      <c r="AN116" s="959"/>
      <c r="AO116" s="960"/>
      <c r="AP116" s="962" t="s">
        <v>406</v>
      </c>
      <c r="AQ116" s="963"/>
      <c r="AR116" s="963"/>
      <c r="AS116" s="963"/>
      <c r="AT116" s="964"/>
      <c r="AU116" s="908"/>
      <c r="AV116" s="909"/>
      <c r="AW116" s="909"/>
      <c r="AX116" s="909"/>
      <c r="AY116" s="909"/>
      <c r="AZ116" s="967" t="s">
        <v>478</v>
      </c>
      <c r="BA116" s="968"/>
      <c r="BB116" s="968"/>
      <c r="BC116" s="968"/>
      <c r="BD116" s="968"/>
      <c r="BE116" s="968"/>
      <c r="BF116" s="968"/>
      <c r="BG116" s="968"/>
      <c r="BH116" s="968"/>
      <c r="BI116" s="968"/>
      <c r="BJ116" s="968"/>
      <c r="BK116" s="968"/>
      <c r="BL116" s="968"/>
      <c r="BM116" s="968"/>
      <c r="BN116" s="968"/>
      <c r="BO116" s="968"/>
      <c r="BP116" s="969"/>
      <c r="BQ116" s="925" t="s">
        <v>239</v>
      </c>
      <c r="BR116" s="926"/>
      <c r="BS116" s="926"/>
      <c r="BT116" s="926"/>
      <c r="BU116" s="926"/>
      <c r="BV116" s="926" t="s">
        <v>406</v>
      </c>
      <c r="BW116" s="926"/>
      <c r="BX116" s="926"/>
      <c r="BY116" s="926"/>
      <c r="BZ116" s="926"/>
      <c r="CA116" s="926" t="s">
        <v>406</v>
      </c>
      <c r="CB116" s="926"/>
      <c r="CC116" s="926"/>
      <c r="CD116" s="926"/>
      <c r="CE116" s="926"/>
      <c r="CF116" s="920" t="s">
        <v>460</v>
      </c>
      <c r="CG116" s="921"/>
      <c r="CH116" s="921"/>
      <c r="CI116" s="921"/>
      <c r="CJ116" s="921"/>
      <c r="CK116" s="948"/>
      <c r="CL116" s="949"/>
      <c r="CM116" s="922" t="s">
        <v>479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406</v>
      </c>
      <c r="DH116" s="959"/>
      <c r="DI116" s="959"/>
      <c r="DJ116" s="959"/>
      <c r="DK116" s="960"/>
      <c r="DL116" s="961" t="s">
        <v>406</v>
      </c>
      <c r="DM116" s="959"/>
      <c r="DN116" s="959"/>
      <c r="DO116" s="959"/>
      <c r="DP116" s="960"/>
      <c r="DQ116" s="961" t="s">
        <v>406</v>
      </c>
      <c r="DR116" s="959"/>
      <c r="DS116" s="959"/>
      <c r="DT116" s="959"/>
      <c r="DU116" s="960"/>
      <c r="DV116" s="962" t="s">
        <v>406</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480</v>
      </c>
      <c r="Z117" s="894"/>
      <c r="AA117" s="978">
        <v>2151977</v>
      </c>
      <c r="AB117" s="979"/>
      <c r="AC117" s="979"/>
      <c r="AD117" s="979"/>
      <c r="AE117" s="980"/>
      <c r="AF117" s="981">
        <v>2204054</v>
      </c>
      <c r="AG117" s="979"/>
      <c r="AH117" s="979"/>
      <c r="AI117" s="979"/>
      <c r="AJ117" s="980"/>
      <c r="AK117" s="981">
        <v>2347863</v>
      </c>
      <c r="AL117" s="979"/>
      <c r="AM117" s="979"/>
      <c r="AN117" s="979"/>
      <c r="AO117" s="980"/>
      <c r="AP117" s="982"/>
      <c r="AQ117" s="983"/>
      <c r="AR117" s="983"/>
      <c r="AS117" s="983"/>
      <c r="AT117" s="984"/>
      <c r="AU117" s="908"/>
      <c r="AV117" s="909"/>
      <c r="AW117" s="909"/>
      <c r="AX117" s="909"/>
      <c r="AY117" s="909"/>
      <c r="AZ117" s="974" t="s">
        <v>481</v>
      </c>
      <c r="BA117" s="975"/>
      <c r="BB117" s="975"/>
      <c r="BC117" s="975"/>
      <c r="BD117" s="975"/>
      <c r="BE117" s="975"/>
      <c r="BF117" s="975"/>
      <c r="BG117" s="975"/>
      <c r="BH117" s="975"/>
      <c r="BI117" s="975"/>
      <c r="BJ117" s="975"/>
      <c r="BK117" s="975"/>
      <c r="BL117" s="975"/>
      <c r="BM117" s="975"/>
      <c r="BN117" s="975"/>
      <c r="BO117" s="975"/>
      <c r="BP117" s="976"/>
      <c r="BQ117" s="925" t="s">
        <v>406</v>
      </c>
      <c r="BR117" s="926"/>
      <c r="BS117" s="926"/>
      <c r="BT117" s="926"/>
      <c r="BU117" s="926"/>
      <c r="BV117" s="926" t="s">
        <v>177</v>
      </c>
      <c r="BW117" s="926"/>
      <c r="BX117" s="926"/>
      <c r="BY117" s="926"/>
      <c r="BZ117" s="926"/>
      <c r="CA117" s="926" t="s">
        <v>406</v>
      </c>
      <c r="CB117" s="926"/>
      <c r="CC117" s="926"/>
      <c r="CD117" s="926"/>
      <c r="CE117" s="926"/>
      <c r="CF117" s="920" t="s">
        <v>406</v>
      </c>
      <c r="CG117" s="921"/>
      <c r="CH117" s="921"/>
      <c r="CI117" s="921"/>
      <c r="CJ117" s="921"/>
      <c r="CK117" s="948"/>
      <c r="CL117" s="949"/>
      <c r="CM117" s="922" t="s">
        <v>482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421</v>
      </c>
      <c r="DH117" s="959"/>
      <c r="DI117" s="959"/>
      <c r="DJ117" s="959"/>
      <c r="DK117" s="960"/>
      <c r="DL117" s="961" t="s">
        <v>406</v>
      </c>
      <c r="DM117" s="959"/>
      <c r="DN117" s="959"/>
      <c r="DO117" s="959"/>
      <c r="DP117" s="960"/>
      <c r="DQ117" s="961" t="s">
        <v>456</v>
      </c>
      <c r="DR117" s="959"/>
      <c r="DS117" s="959"/>
      <c r="DT117" s="959"/>
      <c r="DU117" s="960"/>
      <c r="DV117" s="962" t="s">
        <v>406</v>
      </c>
      <c r="DW117" s="963"/>
      <c r="DX117" s="963"/>
      <c r="DY117" s="963"/>
      <c r="DZ117" s="964"/>
    </row>
    <row r="118" spans="1:130" s="230" customFormat="1" ht="26.25" customHeight="1" x14ac:dyDescent="0.2">
      <c r="A118" s="912" t="s">
        <v>450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447</v>
      </c>
      <c r="AB118" s="893"/>
      <c r="AC118" s="893"/>
      <c r="AD118" s="893"/>
      <c r="AE118" s="894"/>
      <c r="AF118" s="892" t="s">
        <v>448</v>
      </c>
      <c r="AG118" s="893"/>
      <c r="AH118" s="893"/>
      <c r="AI118" s="893"/>
      <c r="AJ118" s="894"/>
      <c r="AK118" s="892" t="s">
        <v>314</v>
      </c>
      <c r="AL118" s="893"/>
      <c r="AM118" s="893"/>
      <c r="AN118" s="893"/>
      <c r="AO118" s="894"/>
      <c r="AP118" s="970" t="s">
        <v>449</v>
      </c>
      <c r="AQ118" s="971"/>
      <c r="AR118" s="971"/>
      <c r="AS118" s="971"/>
      <c r="AT118" s="972"/>
      <c r="AU118" s="908"/>
      <c r="AV118" s="909"/>
      <c r="AW118" s="909"/>
      <c r="AX118" s="909"/>
      <c r="AY118" s="909"/>
      <c r="AZ118" s="973" t="s">
        <v>483</v>
      </c>
      <c r="BA118" s="965"/>
      <c r="BB118" s="965"/>
      <c r="BC118" s="965"/>
      <c r="BD118" s="965"/>
      <c r="BE118" s="965"/>
      <c r="BF118" s="965"/>
      <c r="BG118" s="965"/>
      <c r="BH118" s="965"/>
      <c r="BI118" s="965"/>
      <c r="BJ118" s="965"/>
      <c r="BK118" s="965"/>
      <c r="BL118" s="965"/>
      <c r="BM118" s="965"/>
      <c r="BN118" s="965"/>
      <c r="BO118" s="965"/>
      <c r="BP118" s="966"/>
      <c r="BQ118" s="999" t="s">
        <v>406</v>
      </c>
      <c r="BR118" s="1000"/>
      <c r="BS118" s="1000"/>
      <c r="BT118" s="1000"/>
      <c r="BU118" s="1000"/>
      <c r="BV118" s="1000" t="s">
        <v>456</v>
      </c>
      <c r="BW118" s="1000"/>
      <c r="BX118" s="1000"/>
      <c r="BY118" s="1000"/>
      <c r="BZ118" s="1000"/>
      <c r="CA118" s="1000" t="s">
        <v>460</v>
      </c>
      <c r="CB118" s="1000"/>
      <c r="CC118" s="1000"/>
      <c r="CD118" s="1000"/>
      <c r="CE118" s="1000"/>
      <c r="CF118" s="920" t="s">
        <v>406</v>
      </c>
      <c r="CG118" s="921"/>
      <c r="CH118" s="921"/>
      <c r="CI118" s="921"/>
      <c r="CJ118" s="921"/>
      <c r="CK118" s="948"/>
      <c r="CL118" s="949"/>
      <c r="CM118" s="922" t="s">
        <v>484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406</v>
      </c>
      <c r="DH118" s="959"/>
      <c r="DI118" s="959"/>
      <c r="DJ118" s="959"/>
      <c r="DK118" s="960"/>
      <c r="DL118" s="961" t="s">
        <v>485</v>
      </c>
      <c r="DM118" s="959"/>
      <c r="DN118" s="959"/>
      <c r="DO118" s="959"/>
      <c r="DP118" s="960"/>
      <c r="DQ118" s="961" t="s">
        <v>239</v>
      </c>
      <c r="DR118" s="959"/>
      <c r="DS118" s="959"/>
      <c r="DT118" s="959"/>
      <c r="DU118" s="960"/>
      <c r="DV118" s="962" t="s">
        <v>455</v>
      </c>
      <c r="DW118" s="963"/>
      <c r="DX118" s="963"/>
      <c r="DY118" s="963"/>
      <c r="DZ118" s="964"/>
    </row>
    <row r="119" spans="1:130" s="230" customFormat="1" ht="26.25" customHeight="1" x14ac:dyDescent="0.2">
      <c r="A119" s="1056" t="s">
        <v>453</v>
      </c>
      <c r="B119" s="947"/>
      <c r="C119" s="929" t="s">
        <v>454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406</v>
      </c>
      <c r="AB119" s="900"/>
      <c r="AC119" s="900"/>
      <c r="AD119" s="900"/>
      <c r="AE119" s="901"/>
      <c r="AF119" s="902" t="s">
        <v>406</v>
      </c>
      <c r="AG119" s="900"/>
      <c r="AH119" s="900"/>
      <c r="AI119" s="900"/>
      <c r="AJ119" s="901"/>
      <c r="AK119" s="902" t="s">
        <v>406</v>
      </c>
      <c r="AL119" s="900"/>
      <c r="AM119" s="900"/>
      <c r="AN119" s="900"/>
      <c r="AO119" s="901"/>
      <c r="AP119" s="903" t="s">
        <v>177</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486</v>
      </c>
      <c r="BP119" s="1005"/>
      <c r="BQ119" s="999">
        <v>26795322</v>
      </c>
      <c r="BR119" s="1000"/>
      <c r="BS119" s="1000"/>
      <c r="BT119" s="1000"/>
      <c r="BU119" s="1000"/>
      <c r="BV119" s="1000">
        <v>25953948</v>
      </c>
      <c r="BW119" s="1000"/>
      <c r="BX119" s="1000"/>
      <c r="BY119" s="1000"/>
      <c r="BZ119" s="1000"/>
      <c r="CA119" s="1000">
        <v>24731272</v>
      </c>
      <c r="CB119" s="1000"/>
      <c r="CC119" s="1000"/>
      <c r="CD119" s="1000"/>
      <c r="CE119" s="1000"/>
      <c r="CF119" s="1001"/>
      <c r="CG119" s="1002"/>
      <c r="CH119" s="1002"/>
      <c r="CI119" s="1002"/>
      <c r="CJ119" s="1003"/>
      <c r="CK119" s="950"/>
      <c r="CL119" s="951"/>
      <c r="CM119" s="973" t="s">
        <v>487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234955</v>
      </c>
      <c r="DH119" s="986"/>
      <c r="DI119" s="986"/>
      <c r="DJ119" s="986"/>
      <c r="DK119" s="987"/>
      <c r="DL119" s="985">
        <v>184764</v>
      </c>
      <c r="DM119" s="986"/>
      <c r="DN119" s="986"/>
      <c r="DO119" s="986"/>
      <c r="DP119" s="987"/>
      <c r="DQ119" s="985">
        <v>134765</v>
      </c>
      <c r="DR119" s="986"/>
      <c r="DS119" s="986"/>
      <c r="DT119" s="986"/>
      <c r="DU119" s="987"/>
      <c r="DV119" s="988">
        <v>1.9</v>
      </c>
      <c r="DW119" s="989"/>
      <c r="DX119" s="989"/>
      <c r="DY119" s="989"/>
      <c r="DZ119" s="990"/>
    </row>
    <row r="120" spans="1:130" s="230" customFormat="1" ht="26.25" customHeight="1" x14ac:dyDescent="0.2">
      <c r="A120" s="1057"/>
      <c r="B120" s="949"/>
      <c r="C120" s="922" t="s">
        <v>459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406</v>
      </c>
      <c r="AB120" s="959"/>
      <c r="AC120" s="959"/>
      <c r="AD120" s="959"/>
      <c r="AE120" s="960"/>
      <c r="AF120" s="961" t="s">
        <v>406</v>
      </c>
      <c r="AG120" s="959"/>
      <c r="AH120" s="959"/>
      <c r="AI120" s="959"/>
      <c r="AJ120" s="960"/>
      <c r="AK120" s="961" t="s">
        <v>406</v>
      </c>
      <c r="AL120" s="959"/>
      <c r="AM120" s="959"/>
      <c r="AN120" s="959"/>
      <c r="AO120" s="960"/>
      <c r="AP120" s="962" t="s">
        <v>406</v>
      </c>
      <c r="AQ120" s="963"/>
      <c r="AR120" s="963"/>
      <c r="AS120" s="963"/>
      <c r="AT120" s="964"/>
      <c r="AU120" s="991" t="s">
        <v>488</v>
      </c>
      <c r="AV120" s="992"/>
      <c r="AW120" s="992"/>
      <c r="AX120" s="992"/>
      <c r="AY120" s="993"/>
      <c r="AZ120" s="929" t="s">
        <v>489</v>
      </c>
      <c r="BA120" s="897"/>
      <c r="BB120" s="897"/>
      <c r="BC120" s="897"/>
      <c r="BD120" s="897"/>
      <c r="BE120" s="897"/>
      <c r="BF120" s="897"/>
      <c r="BG120" s="897"/>
      <c r="BH120" s="897"/>
      <c r="BI120" s="897"/>
      <c r="BJ120" s="897"/>
      <c r="BK120" s="897"/>
      <c r="BL120" s="897"/>
      <c r="BM120" s="897"/>
      <c r="BN120" s="897"/>
      <c r="BO120" s="897"/>
      <c r="BP120" s="898"/>
      <c r="BQ120" s="930">
        <v>4833874</v>
      </c>
      <c r="BR120" s="931"/>
      <c r="BS120" s="931"/>
      <c r="BT120" s="931"/>
      <c r="BU120" s="931"/>
      <c r="BV120" s="931">
        <v>5673151</v>
      </c>
      <c r="BW120" s="931"/>
      <c r="BX120" s="931"/>
      <c r="BY120" s="931"/>
      <c r="BZ120" s="931"/>
      <c r="CA120" s="931">
        <v>6042186</v>
      </c>
      <c r="CB120" s="931"/>
      <c r="CC120" s="931"/>
      <c r="CD120" s="931"/>
      <c r="CE120" s="931"/>
      <c r="CF120" s="944">
        <v>87.3</v>
      </c>
      <c r="CG120" s="945"/>
      <c r="CH120" s="945"/>
      <c r="CI120" s="945"/>
      <c r="CJ120" s="945"/>
      <c r="CK120" s="1006" t="s">
        <v>490</v>
      </c>
      <c r="CL120" s="1007"/>
      <c r="CM120" s="1007"/>
      <c r="CN120" s="1007"/>
      <c r="CO120" s="1008"/>
      <c r="CP120" s="1014" t="s">
        <v>491</v>
      </c>
      <c r="CQ120" s="1015"/>
      <c r="CR120" s="1015"/>
      <c r="CS120" s="1015"/>
      <c r="CT120" s="1015"/>
      <c r="CU120" s="1015"/>
      <c r="CV120" s="1015"/>
      <c r="CW120" s="1015"/>
      <c r="CX120" s="1015"/>
      <c r="CY120" s="1015"/>
      <c r="CZ120" s="1015"/>
      <c r="DA120" s="1015"/>
      <c r="DB120" s="1015"/>
      <c r="DC120" s="1015"/>
      <c r="DD120" s="1015"/>
      <c r="DE120" s="1015"/>
      <c r="DF120" s="1016"/>
      <c r="DG120" s="930">
        <v>3928964</v>
      </c>
      <c r="DH120" s="931"/>
      <c r="DI120" s="931"/>
      <c r="DJ120" s="931"/>
      <c r="DK120" s="931"/>
      <c r="DL120" s="931">
        <v>3721745</v>
      </c>
      <c r="DM120" s="931"/>
      <c r="DN120" s="931"/>
      <c r="DO120" s="931"/>
      <c r="DP120" s="931"/>
      <c r="DQ120" s="931">
        <v>3745754</v>
      </c>
      <c r="DR120" s="931"/>
      <c r="DS120" s="931"/>
      <c r="DT120" s="931"/>
      <c r="DU120" s="931"/>
      <c r="DV120" s="932">
        <v>54.1</v>
      </c>
      <c r="DW120" s="932"/>
      <c r="DX120" s="932"/>
      <c r="DY120" s="932"/>
      <c r="DZ120" s="933"/>
    </row>
    <row r="121" spans="1:130" s="230" customFormat="1" ht="26.25" customHeight="1" x14ac:dyDescent="0.2">
      <c r="A121" s="1057"/>
      <c r="B121" s="949"/>
      <c r="C121" s="974" t="s">
        <v>492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406</v>
      </c>
      <c r="AB121" s="959"/>
      <c r="AC121" s="959"/>
      <c r="AD121" s="959"/>
      <c r="AE121" s="960"/>
      <c r="AF121" s="961" t="s">
        <v>455</v>
      </c>
      <c r="AG121" s="959"/>
      <c r="AH121" s="959"/>
      <c r="AI121" s="959"/>
      <c r="AJ121" s="960"/>
      <c r="AK121" s="961" t="s">
        <v>406</v>
      </c>
      <c r="AL121" s="959"/>
      <c r="AM121" s="959"/>
      <c r="AN121" s="959"/>
      <c r="AO121" s="960"/>
      <c r="AP121" s="962" t="s">
        <v>406</v>
      </c>
      <c r="AQ121" s="963"/>
      <c r="AR121" s="963"/>
      <c r="AS121" s="963"/>
      <c r="AT121" s="964"/>
      <c r="AU121" s="994"/>
      <c r="AV121" s="995"/>
      <c r="AW121" s="995"/>
      <c r="AX121" s="995"/>
      <c r="AY121" s="996"/>
      <c r="AZ121" s="922" t="s">
        <v>493</v>
      </c>
      <c r="BA121" s="923"/>
      <c r="BB121" s="923"/>
      <c r="BC121" s="923"/>
      <c r="BD121" s="923"/>
      <c r="BE121" s="923"/>
      <c r="BF121" s="923"/>
      <c r="BG121" s="923"/>
      <c r="BH121" s="923"/>
      <c r="BI121" s="923"/>
      <c r="BJ121" s="923"/>
      <c r="BK121" s="923"/>
      <c r="BL121" s="923"/>
      <c r="BM121" s="923"/>
      <c r="BN121" s="923"/>
      <c r="BO121" s="923"/>
      <c r="BP121" s="924"/>
      <c r="BQ121" s="925">
        <v>156185</v>
      </c>
      <c r="BR121" s="926"/>
      <c r="BS121" s="926"/>
      <c r="BT121" s="926"/>
      <c r="BU121" s="926"/>
      <c r="BV121" s="926">
        <v>142506</v>
      </c>
      <c r="BW121" s="926"/>
      <c r="BX121" s="926"/>
      <c r="BY121" s="926"/>
      <c r="BZ121" s="926"/>
      <c r="CA121" s="926">
        <v>114912</v>
      </c>
      <c r="CB121" s="926"/>
      <c r="CC121" s="926"/>
      <c r="CD121" s="926"/>
      <c r="CE121" s="926"/>
      <c r="CF121" s="920">
        <v>1.7</v>
      </c>
      <c r="CG121" s="921"/>
      <c r="CH121" s="921"/>
      <c r="CI121" s="921"/>
      <c r="CJ121" s="921"/>
      <c r="CK121" s="1009"/>
      <c r="CL121" s="1010"/>
      <c r="CM121" s="1010"/>
      <c r="CN121" s="1010"/>
      <c r="CO121" s="1011"/>
      <c r="CP121" s="1019" t="s">
        <v>494</v>
      </c>
      <c r="CQ121" s="1020"/>
      <c r="CR121" s="1020"/>
      <c r="CS121" s="1020"/>
      <c r="CT121" s="1020"/>
      <c r="CU121" s="1020"/>
      <c r="CV121" s="1020"/>
      <c r="CW121" s="1020"/>
      <c r="CX121" s="1020"/>
      <c r="CY121" s="1020"/>
      <c r="CZ121" s="1020"/>
      <c r="DA121" s="1020"/>
      <c r="DB121" s="1020"/>
      <c r="DC121" s="1020"/>
      <c r="DD121" s="1020"/>
      <c r="DE121" s="1020"/>
      <c r="DF121" s="1021"/>
      <c r="DG121" s="925">
        <v>391560</v>
      </c>
      <c r="DH121" s="926"/>
      <c r="DI121" s="926"/>
      <c r="DJ121" s="926"/>
      <c r="DK121" s="926"/>
      <c r="DL121" s="926">
        <v>454151</v>
      </c>
      <c r="DM121" s="926"/>
      <c r="DN121" s="926"/>
      <c r="DO121" s="926"/>
      <c r="DP121" s="926"/>
      <c r="DQ121" s="926">
        <v>488824</v>
      </c>
      <c r="DR121" s="926"/>
      <c r="DS121" s="926"/>
      <c r="DT121" s="926"/>
      <c r="DU121" s="926"/>
      <c r="DV121" s="927">
        <v>7.1</v>
      </c>
      <c r="DW121" s="927"/>
      <c r="DX121" s="927"/>
      <c r="DY121" s="927"/>
      <c r="DZ121" s="928"/>
    </row>
    <row r="122" spans="1:130" s="230" customFormat="1" ht="26.25" customHeight="1" x14ac:dyDescent="0.2">
      <c r="A122" s="1057"/>
      <c r="B122" s="949"/>
      <c r="C122" s="922" t="s">
        <v>472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406</v>
      </c>
      <c r="AB122" s="959"/>
      <c r="AC122" s="959"/>
      <c r="AD122" s="959"/>
      <c r="AE122" s="960"/>
      <c r="AF122" s="961" t="s">
        <v>177</v>
      </c>
      <c r="AG122" s="959"/>
      <c r="AH122" s="959"/>
      <c r="AI122" s="959"/>
      <c r="AJ122" s="960"/>
      <c r="AK122" s="961" t="s">
        <v>177</v>
      </c>
      <c r="AL122" s="959"/>
      <c r="AM122" s="959"/>
      <c r="AN122" s="959"/>
      <c r="AO122" s="960"/>
      <c r="AP122" s="962" t="s">
        <v>421</v>
      </c>
      <c r="AQ122" s="963"/>
      <c r="AR122" s="963"/>
      <c r="AS122" s="963"/>
      <c r="AT122" s="964"/>
      <c r="AU122" s="994"/>
      <c r="AV122" s="995"/>
      <c r="AW122" s="995"/>
      <c r="AX122" s="995"/>
      <c r="AY122" s="996"/>
      <c r="AZ122" s="973" t="s">
        <v>495</v>
      </c>
      <c r="BA122" s="965"/>
      <c r="BB122" s="965"/>
      <c r="BC122" s="965"/>
      <c r="BD122" s="965"/>
      <c r="BE122" s="965"/>
      <c r="BF122" s="965"/>
      <c r="BG122" s="965"/>
      <c r="BH122" s="965"/>
      <c r="BI122" s="965"/>
      <c r="BJ122" s="965"/>
      <c r="BK122" s="965"/>
      <c r="BL122" s="965"/>
      <c r="BM122" s="965"/>
      <c r="BN122" s="965"/>
      <c r="BO122" s="965"/>
      <c r="BP122" s="966"/>
      <c r="BQ122" s="999">
        <v>17681258</v>
      </c>
      <c r="BR122" s="1000"/>
      <c r="BS122" s="1000"/>
      <c r="BT122" s="1000"/>
      <c r="BU122" s="1000"/>
      <c r="BV122" s="1000">
        <v>16978524</v>
      </c>
      <c r="BW122" s="1000"/>
      <c r="BX122" s="1000"/>
      <c r="BY122" s="1000"/>
      <c r="BZ122" s="1000"/>
      <c r="CA122" s="1000">
        <v>15943910</v>
      </c>
      <c r="CB122" s="1000"/>
      <c r="CC122" s="1000"/>
      <c r="CD122" s="1000"/>
      <c r="CE122" s="1000"/>
      <c r="CF122" s="1017">
        <v>230.4</v>
      </c>
      <c r="CG122" s="1018"/>
      <c r="CH122" s="1018"/>
      <c r="CI122" s="1018"/>
      <c r="CJ122" s="1018"/>
      <c r="CK122" s="1009"/>
      <c r="CL122" s="1010"/>
      <c r="CM122" s="1010"/>
      <c r="CN122" s="1010"/>
      <c r="CO122" s="1011"/>
      <c r="CP122" s="1019" t="s">
        <v>496</v>
      </c>
      <c r="CQ122" s="1020"/>
      <c r="CR122" s="1020"/>
      <c r="CS122" s="1020"/>
      <c r="CT122" s="1020"/>
      <c r="CU122" s="1020"/>
      <c r="CV122" s="1020"/>
      <c r="CW122" s="1020"/>
      <c r="CX122" s="1020"/>
      <c r="CY122" s="1020"/>
      <c r="CZ122" s="1020"/>
      <c r="DA122" s="1020"/>
      <c r="DB122" s="1020"/>
      <c r="DC122" s="1020"/>
      <c r="DD122" s="1020"/>
      <c r="DE122" s="1020"/>
      <c r="DF122" s="1021"/>
      <c r="DG122" s="925">
        <v>166297</v>
      </c>
      <c r="DH122" s="926"/>
      <c r="DI122" s="926"/>
      <c r="DJ122" s="926"/>
      <c r="DK122" s="926"/>
      <c r="DL122" s="926">
        <v>188253</v>
      </c>
      <c r="DM122" s="926"/>
      <c r="DN122" s="926"/>
      <c r="DO122" s="926"/>
      <c r="DP122" s="926"/>
      <c r="DQ122" s="926">
        <v>219335</v>
      </c>
      <c r="DR122" s="926"/>
      <c r="DS122" s="926"/>
      <c r="DT122" s="926"/>
      <c r="DU122" s="926"/>
      <c r="DV122" s="927">
        <v>3.2</v>
      </c>
      <c r="DW122" s="927"/>
      <c r="DX122" s="927"/>
      <c r="DY122" s="927"/>
      <c r="DZ122" s="928"/>
    </row>
    <row r="123" spans="1:130" s="230" customFormat="1" ht="26.25" customHeight="1" x14ac:dyDescent="0.2">
      <c r="A123" s="1057"/>
      <c r="B123" s="949"/>
      <c r="C123" s="922" t="s">
        <v>479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406</v>
      </c>
      <c r="AB123" s="959"/>
      <c r="AC123" s="959"/>
      <c r="AD123" s="959"/>
      <c r="AE123" s="960"/>
      <c r="AF123" s="961" t="s">
        <v>460</v>
      </c>
      <c r="AG123" s="959"/>
      <c r="AH123" s="959"/>
      <c r="AI123" s="959"/>
      <c r="AJ123" s="960"/>
      <c r="AK123" s="961" t="s">
        <v>406</v>
      </c>
      <c r="AL123" s="959"/>
      <c r="AM123" s="959"/>
      <c r="AN123" s="959"/>
      <c r="AO123" s="960"/>
      <c r="AP123" s="962" t="s">
        <v>469</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497</v>
      </c>
      <c r="BP123" s="1005"/>
      <c r="BQ123" s="1063">
        <v>22671317</v>
      </c>
      <c r="BR123" s="1064"/>
      <c r="BS123" s="1064"/>
      <c r="BT123" s="1064"/>
      <c r="BU123" s="1064"/>
      <c r="BV123" s="1064">
        <v>22794181</v>
      </c>
      <c r="BW123" s="1064"/>
      <c r="BX123" s="1064"/>
      <c r="BY123" s="1064"/>
      <c r="BZ123" s="1064"/>
      <c r="CA123" s="1064">
        <v>22101008</v>
      </c>
      <c r="CB123" s="1064"/>
      <c r="CC123" s="1064"/>
      <c r="CD123" s="1064"/>
      <c r="CE123" s="1064"/>
      <c r="CF123" s="1001"/>
      <c r="CG123" s="1002"/>
      <c r="CH123" s="1002"/>
      <c r="CI123" s="1002"/>
      <c r="CJ123" s="1003"/>
      <c r="CK123" s="1009"/>
      <c r="CL123" s="1010"/>
      <c r="CM123" s="1010"/>
      <c r="CN123" s="1010"/>
      <c r="CO123" s="1011"/>
      <c r="CP123" s="1019" t="s">
        <v>498</v>
      </c>
      <c r="CQ123" s="1020"/>
      <c r="CR123" s="1020"/>
      <c r="CS123" s="1020"/>
      <c r="CT123" s="1020"/>
      <c r="CU123" s="1020"/>
      <c r="CV123" s="1020"/>
      <c r="CW123" s="1020"/>
      <c r="CX123" s="1020"/>
      <c r="CY123" s="1020"/>
      <c r="CZ123" s="1020"/>
      <c r="DA123" s="1020"/>
      <c r="DB123" s="1020"/>
      <c r="DC123" s="1020"/>
      <c r="DD123" s="1020"/>
      <c r="DE123" s="1020"/>
      <c r="DF123" s="1021"/>
      <c r="DG123" s="958">
        <v>146555</v>
      </c>
      <c r="DH123" s="959"/>
      <c r="DI123" s="959"/>
      <c r="DJ123" s="959"/>
      <c r="DK123" s="960"/>
      <c r="DL123" s="961">
        <v>140686</v>
      </c>
      <c r="DM123" s="959"/>
      <c r="DN123" s="959"/>
      <c r="DO123" s="959"/>
      <c r="DP123" s="960"/>
      <c r="DQ123" s="961">
        <v>127781</v>
      </c>
      <c r="DR123" s="959"/>
      <c r="DS123" s="959"/>
      <c r="DT123" s="959"/>
      <c r="DU123" s="960"/>
      <c r="DV123" s="962">
        <v>1.8</v>
      </c>
      <c r="DW123" s="963"/>
      <c r="DX123" s="963"/>
      <c r="DY123" s="963"/>
      <c r="DZ123" s="964"/>
    </row>
    <row r="124" spans="1:130" s="230" customFormat="1" ht="26.25" customHeight="1" thickBot="1" x14ac:dyDescent="0.25">
      <c r="A124" s="1057"/>
      <c r="B124" s="949"/>
      <c r="C124" s="922" t="s">
        <v>482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473</v>
      </c>
      <c r="AB124" s="959"/>
      <c r="AC124" s="959"/>
      <c r="AD124" s="959"/>
      <c r="AE124" s="960"/>
      <c r="AF124" s="961" t="s">
        <v>406</v>
      </c>
      <c r="AG124" s="959"/>
      <c r="AH124" s="959"/>
      <c r="AI124" s="959"/>
      <c r="AJ124" s="960"/>
      <c r="AK124" s="961" t="s">
        <v>406</v>
      </c>
      <c r="AL124" s="959"/>
      <c r="AM124" s="959"/>
      <c r="AN124" s="959"/>
      <c r="AO124" s="960"/>
      <c r="AP124" s="962" t="s">
        <v>239</v>
      </c>
      <c r="AQ124" s="963"/>
      <c r="AR124" s="963"/>
      <c r="AS124" s="963"/>
      <c r="AT124" s="964"/>
      <c r="AU124" s="1059" t="s">
        <v>499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62.2</v>
      </c>
      <c r="BR124" s="1027"/>
      <c r="BS124" s="1027"/>
      <c r="BT124" s="1027"/>
      <c r="BU124" s="1027"/>
      <c r="BV124" s="1027">
        <v>44.4</v>
      </c>
      <c r="BW124" s="1027"/>
      <c r="BX124" s="1027"/>
      <c r="BY124" s="1027"/>
      <c r="BZ124" s="1027"/>
      <c r="CA124" s="1027">
        <v>38</v>
      </c>
      <c r="CB124" s="1027"/>
      <c r="CC124" s="1027"/>
      <c r="CD124" s="1027"/>
      <c r="CE124" s="1027"/>
      <c r="CF124" s="1028"/>
      <c r="CG124" s="1029"/>
      <c r="CH124" s="1029"/>
      <c r="CI124" s="1029"/>
      <c r="CJ124" s="1030"/>
      <c r="CK124" s="1012"/>
      <c r="CL124" s="1012"/>
      <c r="CM124" s="1012"/>
      <c r="CN124" s="1012"/>
      <c r="CO124" s="1013"/>
      <c r="CP124" s="1019" t="s">
        <v>500</v>
      </c>
      <c r="CQ124" s="1020"/>
      <c r="CR124" s="1020"/>
      <c r="CS124" s="1020"/>
      <c r="CT124" s="1020"/>
      <c r="CU124" s="1020"/>
      <c r="CV124" s="1020"/>
      <c r="CW124" s="1020"/>
      <c r="CX124" s="1020"/>
      <c r="CY124" s="1020"/>
      <c r="CZ124" s="1020"/>
      <c r="DA124" s="1020"/>
      <c r="DB124" s="1020"/>
      <c r="DC124" s="1020"/>
      <c r="DD124" s="1020"/>
      <c r="DE124" s="1020"/>
      <c r="DF124" s="1021"/>
      <c r="DG124" s="1004">
        <v>140115</v>
      </c>
      <c r="DH124" s="986"/>
      <c r="DI124" s="986"/>
      <c r="DJ124" s="986"/>
      <c r="DK124" s="987"/>
      <c r="DL124" s="985">
        <v>129646</v>
      </c>
      <c r="DM124" s="986"/>
      <c r="DN124" s="986"/>
      <c r="DO124" s="986"/>
      <c r="DP124" s="987"/>
      <c r="DQ124" s="985">
        <v>125451</v>
      </c>
      <c r="DR124" s="986"/>
      <c r="DS124" s="986"/>
      <c r="DT124" s="986"/>
      <c r="DU124" s="987"/>
      <c r="DV124" s="988">
        <v>1.8</v>
      </c>
      <c r="DW124" s="989"/>
      <c r="DX124" s="989"/>
      <c r="DY124" s="989"/>
      <c r="DZ124" s="990"/>
    </row>
    <row r="125" spans="1:130" s="230" customFormat="1" ht="26.25" customHeight="1" x14ac:dyDescent="0.2">
      <c r="A125" s="1057"/>
      <c r="B125" s="949"/>
      <c r="C125" s="922" t="s">
        <v>484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473</v>
      </c>
      <c r="AB125" s="959"/>
      <c r="AC125" s="959"/>
      <c r="AD125" s="959"/>
      <c r="AE125" s="960"/>
      <c r="AF125" s="961" t="s">
        <v>406</v>
      </c>
      <c r="AG125" s="959"/>
      <c r="AH125" s="959"/>
      <c r="AI125" s="959"/>
      <c r="AJ125" s="960"/>
      <c r="AK125" s="961" t="s">
        <v>469</v>
      </c>
      <c r="AL125" s="959"/>
      <c r="AM125" s="959"/>
      <c r="AN125" s="959"/>
      <c r="AO125" s="960"/>
      <c r="AP125" s="962" t="s">
        <v>460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501</v>
      </c>
      <c r="CL125" s="1007"/>
      <c r="CM125" s="1007"/>
      <c r="CN125" s="1007"/>
      <c r="CO125" s="1008"/>
      <c r="CP125" s="929" t="s">
        <v>502</v>
      </c>
      <c r="CQ125" s="897"/>
      <c r="CR125" s="897"/>
      <c r="CS125" s="897"/>
      <c r="CT125" s="897"/>
      <c r="CU125" s="897"/>
      <c r="CV125" s="897"/>
      <c r="CW125" s="897"/>
      <c r="CX125" s="897"/>
      <c r="CY125" s="897"/>
      <c r="CZ125" s="897"/>
      <c r="DA125" s="897"/>
      <c r="DB125" s="897"/>
      <c r="DC125" s="897"/>
      <c r="DD125" s="897"/>
      <c r="DE125" s="897"/>
      <c r="DF125" s="898"/>
      <c r="DG125" s="930" t="s">
        <v>406</v>
      </c>
      <c r="DH125" s="931"/>
      <c r="DI125" s="931"/>
      <c r="DJ125" s="931"/>
      <c r="DK125" s="931"/>
      <c r="DL125" s="931" t="s">
        <v>406</v>
      </c>
      <c r="DM125" s="931"/>
      <c r="DN125" s="931"/>
      <c r="DO125" s="931"/>
      <c r="DP125" s="931"/>
      <c r="DQ125" s="931" t="s">
        <v>469</v>
      </c>
      <c r="DR125" s="931"/>
      <c r="DS125" s="931"/>
      <c r="DT125" s="931"/>
      <c r="DU125" s="931"/>
      <c r="DV125" s="932" t="s">
        <v>460</v>
      </c>
      <c r="DW125" s="932"/>
      <c r="DX125" s="932"/>
      <c r="DY125" s="932"/>
      <c r="DZ125" s="933"/>
    </row>
    <row r="126" spans="1:130" s="230" customFormat="1" ht="26.25" customHeight="1" thickBot="1" x14ac:dyDescent="0.25">
      <c r="A126" s="1057"/>
      <c r="B126" s="949"/>
      <c r="C126" s="922" t="s">
        <v>487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57612</v>
      </c>
      <c r="AB126" s="959"/>
      <c r="AC126" s="959"/>
      <c r="AD126" s="959"/>
      <c r="AE126" s="960"/>
      <c r="AF126" s="961">
        <v>49496</v>
      </c>
      <c r="AG126" s="959"/>
      <c r="AH126" s="959"/>
      <c r="AI126" s="959"/>
      <c r="AJ126" s="960"/>
      <c r="AK126" s="961">
        <v>49496</v>
      </c>
      <c r="AL126" s="959"/>
      <c r="AM126" s="959"/>
      <c r="AN126" s="959"/>
      <c r="AO126" s="960"/>
      <c r="AP126" s="962">
        <v>0.7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503</v>
      </c>
      <c r="CQ126" s="923"/>
      <c r="CR126" s="923"/>
      <c r="CS126" s="923"/>
      <c r="CT126" s="923"/>
      <c r="CU126" s="923"/>
      <c r="CV126" s="923"/>
      <c r="CW126" s="923"/>
      <c r="CX126" s="923"/>
      <c r="CY126" s="923"/>
      <c r="CZ126" s="923"/>
      <c r="DA126" s="923"/>
      <c r="DB126" s="923"/>
      <c r="DC126" s="923"/>
      <c r="DD126" s="923"/>
      <c r="DE126" s="923"/>
      <c r="DF126" s="924"/>
      <c r="DG126" s="925" t="s">
        <v>460</v>
      </c>
      <c r="DH126" s="926"/>
      <c r="DI126" s="926"/>
      <c r="DJ126" s="926"/>
      <c r="DK126" s="926"/>
      <c r="DL126" s="926" t="s">
        <v>460</v>
      </c>
      <c r="DM126" s="926"/>
      <c r="DN126" s="926"/>
      <c r="DO126" s="926"/>
      <c r="DP126" s="926"/>
      <c r="DQ126" s="926" t="s">
        <v>456</v>
      </c>
      <c r="DR126" s="926"/>
      <c r="DS126" s="926"/>
      <c r="DT126" s="926"/>
      <c r="DU126" s="926"/>
      <c r="DV126" s="927" t="s">
        <v>177</v>
      </c>
      <c r="DW126" s="927"/>
      <c r="DX126" s="927"/>
      <c r="DY126" s="927"/>
      <c r="DZ126" s="928"/>
    </row>
    <row r="127" spans="1:130" s="230" customFormat="1" ht="26.25" customHeight="1" x14ac:dyDescent="0.2">
      <c r="A127" s="1058"/>
      <c r="B127" s="951"/>
      <c r="C127" s="973" t="s">
        <v>504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2532</v>
      </c>
      <c r="AB127" s="959"/>
      <c r="AC127" s="959"/>
      <c r="AD127" s="959"/>
      <c r="AE127" s="960"/>
      <c r="AF127" s="961">
        <v>695</v>
      </c>
      <c r="AG127" s="959"/>
      <c r="AH127" s="959"/>
      <c r="AI127" s="959"/>
      <c r="AJ127" s="960"/>
      <c r="AK127" s="961">
        <v>503</v>
      </c>
      <c r="AL127" s="959"/>
      <c r="AM127" s="959"/>
      <c r="AN127" s="959"/>
      <c r="AO127" s="960"/>
      <c r="AP127" s="962">
        <v>0</v>
      </c>
      <c r="AQ127" s="963"/>
      <c r="AR127" s="963"/>
      <c r="AS127" s="963"/>
      <c r="AT127" s="964"/>
      <c r="AU127" s="232"/>
      <c r="AV127" s="232"/>
      <c r="AW127" s="232"/>
      <c r="AX127" s="1031" t="s">
        <v>505</v>
      </c>
      <c r="AY127" s="1032"/>
      <c r="AZ127" s="1032"/>
      <c r="BA127" s="1032"/>
      <c r="BB127" s="1032"/>
      <c r="BC127" s="1032"/>
      <c r="BD127" s="1032"/>
      <c r="BE127" s="1033"/>
      <c r="BF127" s="1034" t="s">
        <v>506</v>
      </c>
      <c r="BG127" s="1032"/>
      <c r="BH127" s="1032"/>
      <c r="BI127" s="1032"/>
      <c r="BJ127" s="1032"/>
      <c r="BK127" s="1032"/>
      <c r="BL127" s="1033"/>
      <c r="BM127" s="1034" t="s">
        <v>507</v>
      </c>
      <c r="BN127" s="1032"/>
      <c r="BO127" s="1032"/>
      <c r="BP127" s="1032"/>
      <c r="BQ127" s="1032"/>
      <c r="BR127" s="1032"/>
      <c r="BS127" s="1033"/>
      <c r="BT127" s="1034" t="s">
        <v>508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509</v>
      </c>
      <c r="CQ127" s="923"/>
      <c r="CR127" s="923"/>
      <c r="CS127" s="923"/>
      <c r="CT127" s="923"/>
      <c r="CU127" s="923"/>
      <c r="CV127" s="923"/>
      <c r="CW127" s="923"/>
      <c r="CX127" s="923"/>
      <c r="CY127" s="923"/>
      <c r="CZ127" s="923"/>
      <c r="DA127" s="923"/>
      <c r="DB127" s="923"/>
      <c r="DC127" s="923"/>
      <c r="DD127" s="923"/>
      <c r="DE127" s="923"/>
      <c r="DF127" s="924"/>
      <c r="DG127" s="925" t="s">
        <v>463</v>
      </c>
      <c r="DH127" s="926"/>
      <c r="DI127" s="926"/>
      <c r="DJ127" s="926"/>
      <c r="DK127" s="926"/>
      <c r="DL127" s="926" t="s">
        <v>456</v>
      </c>
      <c r="DM127" s="926"/>
      <c r="DN127" s="926"/>
      <c r="DO127" s="926"/>
      <c r="DP127" s="926"/>
      <c r="DQ127" s="926" t="s">
        <v>406</v>
      </c>
      <c r="DR127" s="926"/>
      <c r="DS127" s="926"/>
      <c r="DT127" s="926"/>
      <c r="DU127" s="926"/>
      <c r="DV127" s="927" t="s">
        <v>239</v>
      </c>
      <c r="DW127" s="927"/>
      <c r="DX127" s="927"/>
      <c r="DY127" s="927"/>
      <c r="DZ127" s="928"/>
    </row>
    <row r="128" spans="1:130" s="230" customFormat="1" ht="26.25" customHeight="1" thickBot="1" x14ac:dyDescent="0.25">
      <c r="A128" s="1041" t="s">
        <v>510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511</v>
      </c>
      <c r="X128" s="1043"/>
      <c r="Y128" s="1043"/>
      <c r="Z128" s="1044"/>
      <c r="AA128" s="1045">
        <v>14352</v>
      </c>
      <c r="AB128" s="1046"/>
      <c r="AC128" s="1046"/>
      <c r="AD128" s="1046"/>
      <c r="AE128" s="1047"/>
      <c r="AF128" s="1048">
        <v>14319</v>
      </c>
      <c r="AG128" s="1046"/>
      <c r="AH128" s="1046"/>
      <c r="AI128" s="1046"/>
      <c r="AJ128" s="1047"/>
      <c r="AK128" s="1048">
        <v>9523</v>
      </c>
      <c r="AL128" s="1046"/>
      <c r="AM128" s="1046"/>
      <c r="AN128" s="1046"/>
      <c r="AO128" s="1047"/>
      <c r="AP128" s="1049"/>
      <c r="AQ128" s="1050"/>
      <c r="AR128" s="1050"/>
      <c r="AS128" s="1050"/>
      <c r="AT128" s="1051"/>
      <c r="AU128" s="232"/>
      <c r="AV128" s="232"/>
      <c r="AW128" s="232"/>
      <c r="AX128" s="896" t="s">
        <v>512</v>
      </c>
      <c r="AY128" s="897"/>
      <c r="AZ128" s="897"/>
      <c r="BA128" s="897"/>
      <c r="BB128" s="897"/>
      <c r="BC128" s="897"/>
      <c r="BD128" s="897"/>
      <c r="BE128" s="898"/>
      <c r="BF128" s="1052" t="s">
        <v>456</v>
      </c>
      <c r="BG128" s="1053"/>
      <c r="BH128" s="1053"/>
      <c r="BI128" s="1053"/>
      <c r="BJ128" s="1053"/>
      <c r="BK128" s="1053"/>
      <c r="BL128" s="1054"/>
      <c r="BM128" s="1052">
        <v>13.64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513</v>
      </c>
      <c r="CQ128" s="726"/>
      <c r="CR128" s="726"/>
      <c r="CS128" s="726"/>
      <c r="CT128" s="726"/>
      <c r="CU128" s="726"/>
      <c r="CV128" s="726"/>
      <c r="CW128" s="726"/>
      <c r="CX128" s="726"/>
      <c r="CY128" s="726"/>
      <c r="CZ128" s="726"/>
      <c r="DA128" s="726"/>
      <c r="DB128" s="726"/>
      <c r="DC128" s="726"/>
      <c r="DD128" s="726"/>
      <c r="DE128" s="726"/>
      <c r="DF128" s="1036"/>
      <c r="DG128" s="1037" t="s">
        <v>406</v>
      </c>
      <c r="DH128" s="1038"/>
      <c r="DI128" s="1038"/>
      <c r="DJ128" s="1038"/>
      <c r="DK128" s="1038"/>
      <c r="DL128" s="1038" t="s">
        <v>406</v>
      </c>
      <c r="DM128" s="1038"/>
      <c r="DN128" s="1038"/>
      <c r="DO128" s="1038"/>
      <c r="DP128" s="1038"/>
      <c r="DQ128" s="1038" t="s">
        <v>406</v>
      </c>
      <c r="DR128" s="1038"/>
      <c r="DS128" s="1038"/>
      <c r="DT128" s="1038"/>
      <c r="DU128" s="1038"/>
      <c r="DV128" s="1039" t="s">
        <v>406</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514</v>
      </c>
      <c r="X129" s="1071"/>
      <c r="Y129" s="1071"/>
      <c r="Z129" s="1072"/>
      <c r="AA129" s="958">
        <v>8063398</v>
      </c>
      <c r="AB129" s="959"/>
      <c r="AC129" s="959"/>
      <c r="AD129" s="959"/>
      <c r="AE129" s="960"/>
      <c r="AF129" s="961">
        <v>8600607</v>
      </c>
      <c r="AG129" s="959"/>
      <c r="AH129" s="959"/>
      <c r="AI129" s="959"/>
      <c r="AJ129" s="960"/>
      <c r="AK129" s="961">
        <v>8439909</v>
      </c>
      <c r="AL129" s="959"/>
      <c r="AM129" s="959"/>
      <c r="AN129" s="959"/>
      <c r="AO129" s="960"/>
      <c r="AP129" s="1073"/>
      <c r="AQ129" s="1074"/>
      <c r="AR129" s="1074"/>
      <c r="AS129" s="1074"/>
      <c r="AT129" s="1075"/>
      <c r="AU129" s="233"/>
      <c r="AV129" s="233"/>
      <c r="AW129" s="233"/>
      <c r="AX129" s="1065" t="s">
        <v>515</v>
      </c>
      <c r="AY129" s="923"/>
      <c r="AZ129" s="923"/>
      <c r="BA129" s="923"/>
      <c r="BB129" s="923"/>
      <c r="BC129" s="923"/>
      <c r="BD129" s="923"/>
      <c r="BE129" s="924"/>
      <c r="BF129" s="1066" t="s">
        <v>456</v>
      </c>
      <c r="BG129" s="1067"/>
      <c r="BH129" s="1067"/>
      <c r="BI129" s="1067"/>
      <c r="BJ129" s="1067"/>
      <c r="BK129" s="1067"/>
      <c r="BL129" s="1068"/>
      <c r="BM129" s="1066">
        <v>18.64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517</v>
      </c>
      <c r="X130" s="1071"/>
      <c r="Y130" s="1071"/>
      <c r="Z130" s="1072"/>
      <c r="AA130" s="958">
        <v>1443158</v>
      </c>
      <c r="AB130" s="959"/>
      <c r="AC130" s="959"/>
      <c r="AD130" s="959"/>
      <c r="AE130" s="960"/>
      <c r="AF130" s="961">
        <v>1487641</v>
      </c>
      <c r="AG130" s="959"/>
      <c r="AH130" s="959"/>
      <c r="AI130" s="959"/>
      <c r="AJ130" s="960"/>
      <c r="AK130" s="961">
        <v>1519648</v>
      </c>
      <c r="AL130" s="959"/>
      <c r="AM130" s="959"/>
      <c r="AN130" s="959"/>
      <c r="AO130" s="960"/>
      <c r="AP130" s="1073"/>
      <c r="AQ130" s="1074"/>
      <c r="AR130" s="1074"/>
      <c r="AS130" s="1074"/>
      <c r="AT130" s="1075"/>
      <c r="AU130" s="233"/>
      <c r="AV130" s="233"/>
      <c r="AW130" s="233"/>
      <c r="AX130" s="1065" t="s">
        <v>518</v>
      </c>
      <c r="AY130" s="923"/>
      <c r="AZ130" s="923"/>
      <c r="BA130" s="923"/>
      <c r="BB130" s="923"/>
      <c r="BC130" s="923"/>
      <c r="BD130" s="923"/>
      <c r="BE130" s="924"/>
      <c r="BF130" s="1101">
        <v>10.7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519</v>
      </c>
      <c r="X131" s="1108"/>
      <c r="Y131" s="1108"/>
      <c r="Z131" s="1109"/>
      <c r="AA131" s="1004">
        <v>6620240</v>
      </c>
      <c r="AB131" s="986"/>
      <c r="AC131" s="986"/>
      <c r="AD131" s="986"/>
      <c r="AE131" s="987"/>
      <c r="AF131" s="985">
        <v>7112966</v>
      </c>
      <c r="AG131" s="986"/>
      <c r="AH131" s="986"/>
      <c r="AI131" s="986"/>
      <c r="AJ131" s="987"/>
      <c r="AK131" s="985">
        <v>6920261</v>
      </c>
      <c r="AL131" s="986"/>
      <c r="AM131" s="986"/>
      <c r="AN131" s="986"/>
      <c r="AO131" s="987"/>
      <c r="AP131" s="1110"/>
      <c r="AQ131" s="1111"/>
      <c r="AR131" s="1111"/>
      <c r="AS131" s="1111"/>
      <c r="AT131" s="1112"/>
      <c r="AU131" s="233"/>
      <c r="AV131" s="233"/>
      <c r="AW131" s="233"/>
      <c r="AX131" s="1083" t="s">
        <v>520</v>
      </c>
      <c r="AY131" s="726"/>
      <c r="AZ131" s="726"/>
      <c r="BA131" s="726"/>
      <c r="BB131" s="726"/>
      <c r="BC131" s="726"/>
      <c r="BD131" s="726"/>
      <c r="BE131" s="1036"/>
      <c r="BF131" s="1084">
        <v>38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522</v>
      </c>
      <c r="W132" s="1094"/>
      <c r="X132" s="1094"/>
      <c r="Y132" s="1094"/>
      <c r="Z132" s="1095"/>
      <c r="AA132" s="1096">
        <v>10.490057759999999</v>
      </c>
      <c r="AB132" s="1097"/>
      <c r="AC132" s="1097"/>
      <c r="AD132" s="1097"/>
      <c r="AE132" s="1098"/>
      <c r="AF132" s="1099">
        <v>9.8706221850000002</v>
      </c>
      <c r="AG132" s="1097"/>
      <c r="AH132" s="1097"/>
      <c r="AI132" s="1097"/>
      <c r="AJ132" s="1098"/>
      <c r="AK132" s="1099">
        <v>11.830363050000001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523</v>
      </c>
      <c r="W133" s="1077"/>
      <c r="X133" s="1077"/>
      <c r="Y133" s="1077"/>
      <c r="Z133" s="1078"/>
      <c r="AA133" s="1079">
        <v>9.6999999999999993</v>
      </c>
      <c r="AB133" s="1080"/>
      <c r="AC133" s="1080"/>
      <c r="AD133" s="1080"/>
      <c r="AE133" s="1081"/>
      <c r="AF133" s="1079">
        <v>9.8000000000000007</v>
      </c>
      <c r="AG133" s="1080"/>
      <c r="AH133" s="1080"/>
      <c r="AI133" s="1080"/>
      <c r="AJ133" s="1081"/>
      <c r="AK133" s="1079">
        <v>10.7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lwcKwNrvNT7nFpTIKIKGSPG3zgkhX2VLH+RUnXNkTORVwcFcLVmdxPOiYeJSdEjvmwljqUJzWUbllzY/MceeQ==" saltValue="xLG1Pe8ALim4PNRYuNLG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D7219-9CBC-41AF-B466-FF339BD8D2CD}">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yGGYYODZP8UMny56GqD34hBnt/I/sKMNppTADLQfKKKfr2XOySFpzt4p0AlMJUlkWZZ1fU8PMAnMf3IXMAL1Q==" saltValue="3LVW0BqX1e1I2mWhXXSk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K0WS5LcmpDkvJNTw+LfXRjnWulp+pXSKJSia5rNllAeH965qpawNSk0NViacHwp3IHisO92gndYHqQZx9uVoQ==" saltValue="wU7EAHbCmIaGIzBriWY0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527</v>
      </c>
      <c r="AP7" s="272"/>
      <c r="AQ7" s="273" t="s">
        <v>528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529</v>
      </c>
      <c r="AQ8" s="279" t="s">
        <v>530</v>
      </c>
      <c r="AR8" s="280" t="s">
        <v>531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532</v>
      </c>
      <c r="AL9" s="1117"/>
      <c r="AM9" s="1117"/>
      <c r="AN9" s="1118"/>
      <c r="AO9" s="281">
        <v>2068568</v>
      </c>
      <c r="AP9" s="281">
        <v>77286</v>
      </c>
      <c r="AQ9" s="282">
        <v>65553</v>
      </c>
      <c r="AR9" s="283">
        <v>17.899999999999999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533</v>
      </c>
      <c r="AL10" s="1117"/>
      <c r="AM10" s="1117"/>
      <c r="AN10" s="1118"/>
      <c r="AO10" s="284">
        <v>423052</v>
      </c>
      <c r="AP10" s="284">
        <v>15806</v>
      </c>
      <c r="AQ10" s="285">
        <v>8503</v>
      </c>
      <c r="AR10" s="286">
        <v>85.9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534</v>
      </c>
      <c r="AL11" s="1117"/>
      <c r="AM11" s="1117"/>
      <c r="AN11" s="1118"/>
      <c r="AO11" s="284" t="s">
        <v>535</v>
      </c>
      <c r="AP11" s="284" t="s">
        <v>535</v>
      </c>
      <c r="AQ11" s="285">
        <v>289</v>
      </c>
      <c r="AR11" s="286" t="s">
        <v>535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536</v>
      </c>
      <c r="AL12" s="1117"/>
      <c r="AM12" s="1117"/>
      <c r="AN12" s="1118"/>
      <c r="AO12" s="284" t="s">
        <v>535</v>
      </c>
      <c r="AP12" s="284" t="s">
        <v>535</v>
      </c>
      <c r="AQ12" s="285">
        <v>23</v>
      </c>
      <c r="AR12" s="286" t="s">
        <v>535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537</v>
      </c>
      <c r="AL13" s="1117"/>
      <c r="AM13" s="1117"/>
      <c r="AN13" s="1118"/>
      <c r="AO13" s="284">
        <v>39411</v>
      </c>
      <c r="AP13" s="284">
        <v>1472</v>
      </c>
      <c r="AQ13" s="285">
        <v>2667</v>
      </c>
      <c r="AR13" s="286">
        <v>-44.8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538</v>
      </c>
      <c r="AL14" s="1117"/>
      <c r="AM14" s="1117"/>
      <c r="AN14" s="1118"/>
      <c r="AO14" s="284">
        <v>16437</v>
      </c>
      <c r="AP14" s="284">
        <v>614</v>
      </c>
      <c r="AQ14" s="285">
        <v>1163</v>
      </c>
      <c r="AR14" s="286">
        <v>-47.2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539</v>
      </c>
      <c r="AL15" s="1120"/>
      <c r="AM15" s="1120"/>
      <c r="AN15" s="1121"/>
      <c r="AO15" s="284">
        <v>-103951</v>
      </c>
      <c r="AP15" s="284">
        <v>-3884</v>
      </c>
      <c r="AQ15" s="285">
        <v>-4250</v>
      </c>
      <c r="AR15" s="286">
        <v>-8.6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2443517</v>
      </c>
      <c r="AP16" s="284">
        <v>91295</v>
      </c>
      <c r="AQ16" s="285">
        <v>73949</v>
      </c>
      <c r="AR16" s="286">
        <v>23.5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541</v>
      </c>
      <c r="AP20" s="293" t="s">
        <v>542</v>
      </c>
      <c r="AQ20" s="294" t="s">
        <v>543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544</v>
      </c>
      <c r="AL21" s="1123"/>
      <c r="AM21" s="1123"/>
      <c r="AN21" s="1124"/>
      <c r="AO21" s="297">
        <v>7.02</v>
      </c>
      <c r="AP21" s="298">
        <v>6.65</v>
      </c>
      <c r="AQ21" s="299">
        <v>0.37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545</v>
      </c>
      <c r="AL22" s="1123"/>
      <c r="AM22" s="1123"/>
      <c r="AN22" s="1124"/>
      <c r="AO22" s="302">
        <v>95.7</v>
      </c>
      <c r="AP22" s="303">
        <v>97</v>
      </c>
      <c r="AQ22" s="304">
        <v>-1.3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546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527</v>
      </c>
      <c r="AP30" s="272"/>
      <c r="AQ30" s="273" t="s">
        <v>528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529</v>
      </c>
      <c r="AQ31" s="279" t="s">
        <v>530</v>
      </c>
      <c r="AR31" s="280" t="s">
        <v>531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549</v>
      </c>
      <c r="AL32" s="1131"/>
      <c r="AM32" s="1131"/>
      <c r="AN32" s="1132"/>
      <c r="AO32" s="312">
        <v>1779109</v>
      </c>
      <c r="AP32" s="312">
        <v>66471</v>
      </c>
      <c r="AQ32" s="313">
        <v>33124</v>
      </c>
      <c r="AR32" s="314">
        <v>100.7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550</v>
      </c>
      <c r="AL33" s="1131"/>
      <c r="AM33" s="1131"/>
      <c r="AN33" s="1132"/>
      <c r="AO33" s="312" t="s">
        <v>535</v>
      </c>
      <c r="AP33" s="312" t="s">
        <v>535</v>
      </c>
      <c r="AQ33" s="313" t="s">
        <v>535</v>
      </c>
      <c r="AR33" s="314" t="s">
        <v>535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551</v>
      </c>
      <c r="AL34" s="1131"/>
      <c r="AM34" s="1131"/>
      <c r="AN34" s="1132"/>
      <c r="AO34" s="312" t="s">
        <v>535</v>
      </c>
      <c r="AP34" s="312" t="s">
        <v>535</v>
      </c>
      <c r="AQ34" s="313" t="s">
        <v>535</v>
      </c>
      <c r="AR34" s="314" t="s">
        <v>535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552</v>
      </c>
      <c r="AL35" s="1131"/>
      <c r="AM35" s="1131"/>
      <c r="AN35" s="1132"/>
      <c r="AO35" s="312">
        <v>423738</v>
      </c>
      <c r="AP35" s="312">
        <v>15832</v>
      </c>
      <c r="AQ35" s="313">
        <v>9022</v>
      </c>
      <c r="AR35" s="314">
        <v>75.5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553</v>
      </c>
      <c r="AL36" s="1131"/>
      <c r="AM36" s="1131"/>
      <c r="AN36" s="1132"/>
      <c r="AO36" s="312">
        <v>95017</v>
      </c>
      <c r="AP36" s="312">
        <v>3550</v>
      </c>
      <c r="AQ36" s="313">
        <v>1987</v>
      </c>
      <c r="AR36" s="314">
        <v>78.7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554</v>
      </c>
      <c r="AL37" s="1131"/>
      <c r="AM37" s="1131"/>
      <c r="AN37" s="1132"/>
      <c r="AO37" s="312">
        <v>49999</v>
      </c>
      <c r="AP37" s="312">
        <v>1868</v>
      </c>
      <c r="AQ37" s="313">
        <v>678</v>
      </c>
      <c r="AR37" s="314">
        <v>175.5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555</v>
      </c>
      <c r="AL38" s="1134"/>
      <c r="AM38" s="1134"/>
      <c r="AN38" s="1135"/>
      <c r="AO38" s="315" t="s">
        <v>535</v>
      </c>
      <c r="AP38" s="315" t="s">
        <v>535</v>
      </c>
      <c r="AQ38" s="316">
        <v>0</v>
      </c>
      <c r="AR38" s="304" t="s">
        <v>535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556</v>
      </c>
      <c r="AL39" s="1134"/>
      <c r="AM39" s="1134"/>
      <c r="AN39" s="1135"/>
      <c r="AO39" s="312">
        <v>-9523</v>
      </c>
      <c r="AP39" s="312">
        <v>-356</v>
      </c>
      <c r="AQ39" s="313">
        <v>-3119</v>
      </c>
      <c r="AR39" s="314">
        <v>-88.6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557</v>
      </c>
      <c r="AL40" s="1131"/>
      <c r="AM40" s="1131"/>
      <c r="AN40" s="1132"/>
      <c r="AO40" s="312">
        <v>-1519648</v>
      </c>
      <c r="AP40" s="312">
        <v>-56777</v>
      </c>
      <c r="AQ40" s="313">
        <v>-27108</v>
      </c>
      <c r="AR40" s="314">
        <v>109.4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818692</v>
      </c>
      <c r="AP41" s="312">
        <v>30588</v>
      </c>
      <c r="AQ41" s="313">
        <v>14583</v>
      </c>
      <c r="AR41" s="314">
        <v>109.8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527</v>
      </c>
      <c r="AN49" s="1127" t="s">
        <v>561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562</v>
      </c>
      <c r="AO50" s="329" t="s">
        <v>563</v>
      </c>
      <c r="AP50" s="330" t="s">
        <v>564</v>
      </c>
      <c r="AQ50" s="331" t="s">
        <v>565</v>
      </c>
      <c r="AR50" s="332" t="s">
        <v>566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1708794</v>
      </c>
      <c r="AN51" s="334">
        <v>64549</v>
      </c>
      <c r="AO51" s="335">
        <v>-14.9</v>
      </c>
      <c r="AP51" s="336">
        <v>47387</v>
      </c>
      <c r="AQ51" s="337">
        <v>-9.1999999999999993</v>
      </c>
      <c r="AR51" s="338">
        <v>-5.7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1523803</v>
      </c>
      <c r="AN52" s="342">
        <v>57561</v>
      </c>
      <c r="AO52" s="343">
        <v>-0.2</v>
      </c>
      <c r="AP52" s="344">
        <v>24928</v>
      </c>
      <c r="AQ52" s="345">
        <v>0.3</v>
      </c>
      <c r="AR52" s="346">
        <v>-0.5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2113561</v>
      </c>
      <c r="AN53" s="334">
        <v>79237</v>
      </c>
      <c r="AO53" s="335">
        <v>22.8</v>
      </c>
      <c r="AP53" s="336">
        <v>51264</v>
      </c>
      <c r="AQ53" s="337">
        <v>8.1999999999999993</v>
      </c>
      <c r="AR53" s="338">
        <v>14.6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1682232</v>
      </c>
      <c r="AN54" s="342">
        <v>63066</v>
      </c>
      <c r="AO54" s="343">
        <v>9.6</v>
      </c>
      <c r="AP54" s="344">
        <v>26040</v>
      </c>
      <c r="AQ54" s="345">
        <v>4.5</v>
      </c>
      <c r="AR54" s="346">
        <v>5.0999999999999996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3445641</v>
      </c>
      <c r="AN55" s="334">
        <v>128983</v>
      </c>
      <c r="AO55" s="335">
        <v>62.8</v>
      </c>
      <c r="AP55" s="336">
        <v>52068</v>
      </c>
      <c r="AQ55" s="337">
        <v>1.6</v>
      </c>
      <c r="AR55" s="338">
        <v>61.2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2090688</v>
      </c>
      <c r="AN56" s="342">
        <v>78262</v>
      </c>
      <c r="AO56" s="343">
        <v>24.1</v>
      </c>
      <c r="AP56" s="344">
        <v>26936</v>
      </c>
      <c r="AQ56" s="345">
        <v>3.4</v>
      </c>
      <c r="AR56" s="346">
        <v>20.7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1015158</v>
      </c>
      <c r="AN57" s="334">
        <v>37998</v>
      </c>
      <c r="AO57" s="335">
        <v>-70.5</v>
      </c>
      <c r="AP57" s="336">
        <v>47161</v>
      </c>
      <c r="AQ57" s="337">
        <v>-9.4</v>
      </c>
      <c r="AR57" s="338">
        <v>-61.1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836411</v>
      </c>
      <c r="AN58" s="342">
        <v>31307</v>
      </c>
      <c r="AO58" s="343">
        <v>-60</v>
      </c>
      <c r="AP58" s="344">
        <v>24595</v>
      </c>
      <c r="AQ58" s="345">
        <v>-8.6999999999999993</v>
      </c>
      <c r="AR58" s="346">
        <v>-51.3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792186</v>
      </c>
      <c r="AN59" s="334">
        <v>29598</v>
      </c>
      <c r="AO59" s="335">
        <v>-22.1</v>
      </c>
      <c r="AP59" s="336">
        <v>43423</v>
      </c>
      <c r="AQ59" s="337">
        <v>-7.9</v>
      </c>
      <c r="AR59" s="338">
        <v>-14.2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658966</v>
      </c>
      <c r="AN60" s="342">
        <v>24620</v>
      </c>
      <c r="AO60" s="343">
        <v>-21.4</v>
      </c>
      <c r="AP60" s="344">
        <v>22207</v>
      </c>
      <c r="AQ60" s="345">
        <v>-9.6999999999999993</v>
      </c>
      <c r="AR60" s="346">
        <v>-11.7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1815068</v>
      </c>
      <c r="AN61" s="349">
        <v>68073</v>
      </c>
      <c r="AO61" s="350">
        <v>-4.4000000000000004</v>
      </c>
      <c r="AP61" s="351">
        <v>48261</v>
      </c>
      <c r="AQ61" s="352">
        <v>-3.3</v>
      </c>
      <c r="AR61" s="338">
        <v>-1.1000000000000001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1358420</v>
      </c>
      <c r="AN62" s="342">
        <v>50963</v>
      </c>
      <c r="AO62" s="343">
        <v>-9.6</v>
      </c>
      <c r="AP62" s="344">
        <v>24941</v>
      </c>
      <c r="AQ62" s="345">
        <v>-2</v>
      </c>
      <c r="AR62" s="346">
        <v>-7.6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Jn/FK57IBXajHVpFIPQC+jODIeh8gajNXgWHs9YJFVrDdR/uVCFhqoTnkjOD+JeT2uP4EKDfrHYP926/EMkdBw==" saltValue="BJzkwiREQt3RKq1H7L5E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575</v>
      </c>
    </row>
    <row r="121" spans="125:125" ht="13.5" hidden="1" customHeight="1" x14ac:dyDescent="0.2">
      <c r="DU121" s="259"/>
    </row>
  </sheetData>
  <sheetProtection algorithmName="SHA-512" hashValue="/GOHc6QTq7ZbAhKdI5fqRA6cD5rg2fw3ZVB8+r6MbfYFO6tCi3NCPcq3IjgJlnAKEmFPMU862ZgrkdObDQmLEQ==" saltValue="jrVQkj4mW84ANsI5Cb4i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576</v>
      </c>
    </row>
  </sheetData>
  <sheetProtection algorithmName="SHA-512" hashValue="Xf0abOKtZZ8gry/cdpaWoRidiMteMzXKOwEP5sy0hQn0JtCQQh36ySx4/f+9wFUhgcBg2SdpRvJdwbhzB3fjog==" saltValue="IzWEyjbS9Evn6godijAx7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2">
      <c r="B47" s="10"/>
      <c r="C47" s="1139" t="s">
        <v>3</v>
      </c>
      <c r="D47" s="1139"/>
      <c r="E47" s="1140"/>
      <c r="F47" s="11">
        <v>20.350000000000001</v>
      </c>
      <c r="G47" s="12">
        <v>20.309999999999999</v>
      </c>
      <c r="H47" s="12">
        <v>15.67</v>
      </c>
      <c r="I47" s="12">
        <v>20.62</v>
      </c>
      <c r="J47" s="13">
        <v>20.78</v>
      </c>
    </row>
    <row r="48" spans="2:10" ht="57.75" customHeight="1" x14ac:dyDescent="0.2">
      <c r="B48" s="14"/>
      <c r="C48" s="1141" t="s">
        <v>4</v>
      </c>
      <c r="D48" s="1141"/>
      <c r="E48" s="1142"/>
      <c r="F48" s="15">
        <v>14.15</v>
      </c>
      <c r="G48" s="16">
        <v>11.25</v>
      </c>
      <c r="H48" s="16">
        <v>10.47</v>
      </c>
      <c r="I48" s="16">
        <v>17.71</v>
      </c>
      <c r="J48" s="17">
        <v>17.059999999999999</v>
      </c>
    </row>
    <row r="49" spans="2:10" ht="57.75" customHeight="1" thickBot="1" x14ac:dyDescent="0.25">
      <c r="B49" s="18"/>
      <c r="C49" s="1143" t="s">
        <v>5</v>
      </c>
      <c r="D49" s="1143"/>
      <c r="E49" s="1144"/>
      <c r="F49" s="19">
        <v>0.37</v>
      </c>
      <c r="G49" s="20" t="s">
        <v>582</v>
      </c>
      <c r="H49" s="20" t="s">
        <v>583</v>
      </c>
      <c r="I49" s="20">
        <v>13.82</v>
      </c>
      <c r="J49" s="21" t="s">
        <v>584</v>
      </c>
    </row>
    <row r="50" spans="2:10" ht="13.2" x14ac:dyDescent="0.2"/>
  </sheetData>
  <sheetProtection algorithmName="SHA-512" hashValue="/LQzJTYpvLAE22fNPf7eUO6pKpuXur8dYdHokEvojHr/4WhyKJr+jsInne6cnUaK4tibaah1Dh2qgMK/q1chmg==" saltValue="0QxoL14eROp4nc2XKHGg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2024-03-08T01:22:57Z</cp:lastPrinted>
  <dcterms:created xsi:type="dcterms:W3CDTF">2024-02-05T01:20:37Z</dcterms:created>
  <dcterms:modified xsi:type="dcterms:W3CDTF">2024-03-21T09:11:14Z</dcterms:modified>
  <cp:category/>
</cp:coreProperties>
</file>