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DCE9F895-60F9-486B-8E21-2189FE184A36}"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AM34" i="10"/>
  <c r="C34" i="10"/>
  <c r="C35" i="10" s="1"/>
  <c r="U34" i="10" s="1"/>
  <c r="U35" i="10" s="1"/>
  <c r="U36" i="10" s="1"/>
  <c r="U37"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<sst xmlns="http://schemas.openxmlformats.org/spreadsheetml/2006/main" count="1122" uniqueCount="604">
  <si>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</si>
  <si>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</si>
  <si>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</si>
  <si>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</si>
  <si>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</si>
  <si>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</si>
  <si>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</si>
  <si>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</si>
  <si>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</si>
  <si>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</si>
  <si>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</si>
  <si>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</si>
  <si>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</si>
  <si>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</si>
  <si>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</si>
  <si>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</si>
  <si>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</si>
  <si>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</si>
  <si>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</si>
  <si>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</si>
  <si>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</si>
  <si>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</si>
  <si>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</si>
  <si>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</si>
  <si>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</si>
  <si>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</si>
  <si>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</si>
  <si>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</si>
  <si>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</si>
  <si>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</si>
  <si>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</si>
  <si>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</si>
  <si>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</si>
  <si>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</si>
  <si>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</si>
  <si>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</si>
  <si>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</si>
  <si>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</si>
  <si>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</si>
  <si>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</si>
  <si>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</si>
  <si>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</si>
  <si>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</si>
  <si>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</si>
  <si>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</si>
  <si>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</si>
  <si>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</si>
  <si>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</si>
  <si>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</si>
  <si>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</si>
  <si>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</si>
  <si>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</si>
  <si>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</si>
  <si>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</si>
  <si>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</si>
  <si>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</si>
  <si>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</si>
  <si>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</si>
  <si>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</si>
  <si>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</si>
  <si>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</si>
  <si>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</si>
  <si>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</si>
  <si>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</si>
  <si>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</si>
  <si>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</si>
  <si>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</si>
  <si>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</si>
  <si>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</si>
  <si>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</si>
  <si>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</si>
  <si>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</si>
  <si>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</si>
  <si>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</si>
  <si>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</si>
  <si>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</si>
  <si>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</si>
  <si>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</si>
  <si>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</si>
  <si>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</si>
  <si>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</si>
  <si>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</si>
  <si>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</si>
  <si>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</si>
  <si>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</si>
  <si>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</si>
  <si>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</si>
  <si>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</si>
  <si>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</si>
  <si>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</si>
  <si>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</si>
  <si>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</si>
  <si>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</si>
  <si>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</si>
  <si>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</si>
  <si>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</si>
  <si>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</si>
  <si>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</si>
  <si>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</si>
  <si>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</si>
  <si>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</si>
  <si>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</si>
  <si>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</si>
  <si>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</si>
  <si>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</si>
  <si>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</si>
  <si>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</si>
  <si>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</si>
  <si>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</si>
  <si>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</si>
  <si>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</si>
  <si>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</si>
  <si>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</si>
  <si>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</si>
  <si>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</si>
  <si>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</si>
  <si>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</si>
  <si>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</si>
  <si>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</si>
  <si>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</si>
  <si>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</si>
  <si>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</si>
  <si>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</si>
  <si>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</si>
  <si>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</si>
  <si>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</si>
  <si>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</si>
  <si>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</si>
  <si>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</si>
  <si>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</si>
  <si>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</si>
  <si>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</si>
  <si>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</si>
  <si>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</si>
  <si>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</si>
  <si>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</si>
  <si>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</si>
  <si>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</si>
  <si>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</si>
  <si>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</si>
  <si>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</si>
  <si>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</si>
  <si>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</si>
  <si>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</si>
  <si>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</si>
  <si>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</si>
  <si>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</si>
  <si>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</si>
  <si>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</si>
  <si>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</si>
  <si>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</si>
  <si>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</si>
  <si>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</si>
  <si>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</si>
  <si>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</si>
  <si>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</si>
  <si>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</si>
  <si>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</si>
  <si>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</si>
  <si>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</si>
  <si>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</si>
  <si>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</si>
  <si>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</si>
  <si>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</si>
  <si>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</si>
  <si>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</si>
  <si>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</si>
  <si>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</si>
  <si>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</si>
  <si>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</si>
  <si>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</si>
  <si>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</si>
  <si>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</si>
  <si>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</si>
  <si>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</si>
  <si>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</si>
  <si>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</si>
  <si>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</si>
  <si>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</si>
  <si>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</si>
  <si>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</si>
  <si>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</si>
  <si>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</si>
  <si>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</si>
  <si>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</si>
  <si>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</si>
  <si>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</si>
  <si>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</si>
  <si>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</si>
  <si>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</si>
  <si>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</si>
  <si>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</si>
  <si>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</si>
  <si>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</si>
  <si>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</si>
  <si>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</si>
  <si>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</si>
  <si>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</si>
  <si>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</si>
  <si>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</si>
  <si>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</si>
  <si>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</si>
  <si>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</si>
  <si>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</si>
  <si>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</si>
  <si>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</si>
  <si>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</si>
  <si>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</si>
  <si>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</si>
  <si>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</si>
  <si>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</si>
  <si>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</si>
  <si>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</si>
  <si>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</si>
  <si>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</si>
  <si>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</si>
  <si>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</si>
  <si>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</si>
  <si>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</si>
  <si>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</si>
  <si>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山梨県大月市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</si>
  <si>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</si>
  <si>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</si>
  <si>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</si>
  <si>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</si>
  <si>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</si>
  <si>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</si>
  <si>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</si>
  <si>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</si>
  <si>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</si>
  <si>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</si>
  <si>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</si>
  <si>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</si>
  <si>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</si>
  <si>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</si>
  <si>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</si>
  <si>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</si>
  <si>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</si>
  <si>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</si>
  <si>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</si>
  <si>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</si>
  <si>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</si>
  <si>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</si>
  <si>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</si>
  <si>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</si>
  <si>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</si>
  <si>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</si>
  <si>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</si>
  <si>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</si>
  <si>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</si>
  <si>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</si>
  <si>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</si>
  <si>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</si>
  <si>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</si>
  <si>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</si>
  <si>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</si>
  <si>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</si>
  <si>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</si>
  <si>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</si>
  <si>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</si>
  <si>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</si>
  <si>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</si>
  <si>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</si>
  <si>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</si>
  <si>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</si>
  <si>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</si>
  <si>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</si>
  <si>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</si>
  <si>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</si>
  <si>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</si>
  <si>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</si>
  <si>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</si>
  <si>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</si>
  <si>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</si>
  <si>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</si>
  <si>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</si>
  <si>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</si>
  <si>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</si>
  <si>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</si>
  <si>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</si>
  <si>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</si>
  <si>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</si>
  <si>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</si>
  <si>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</si>
  <si>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</si>
  <si>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</si>
  <si>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</si>
  <si>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</si>
  <si>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</si>
  <si>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</si>
  <si>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</si>
  <si>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</si>
  <si>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</si>
  <si>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</si>
  <si>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</si>
  <si>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</si>
  <si>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</si>
  <si>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</si>
  <si>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</si>
  <si>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</si>
  <si>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</si>
  <si>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</si>
  <si>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</si>
  <si>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</si>
  <si>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</si>
  <si>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</si>
  <si>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</si>
  <si>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</si>
  <si>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</si>
  <si>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</si>
  <si>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</si>
  <si>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</si>
  <si>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</si>
  <si>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</si>
  <si>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</si>
  <si>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</si>
  <si>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</si>
  <si>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</si>
  <si>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</si>
  <si>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</si>
  <si>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</si>
  <si>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</si>
  <si>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</si>
  <si>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</si>
  <si>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</si>
  <si>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</si>
  <si>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</si>
  <si>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</si>
  <si>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</si>
  <si>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</si>
  <si>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</si>
  <si>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</si>
  <si>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</si>
  <si>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</si>
  <si>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</si>
  <si>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</si>
  <si>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</si>
  <si>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</si>
  <si>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</si>
  <si>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</si>
  <si>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</si>
  <si>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</si>
  <si>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</si>
  <si>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</si>
  <si>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</si>
  <si>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</si>
  <si>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</si>
  <si>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</si>
  <si>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</si>
  <si>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</si>
  <si>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</si>
  <si>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</si>
  <si>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</si>
  <si>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</si>
  <si>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</si>
  <si>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</si>
  <si>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</si>
  <si>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</si>
  <si>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</si>
  <si>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</si>
  <si>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</si>
  <si>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</si>
  <si>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</si>
  <si>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</si>
  <si>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</si>
  <si>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</si>
  <si>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</si>
  <si>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</si>
  <si>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</si>
  <si>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</si>
  <si>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</si>
  <si>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</si>
  <si>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</si>
  <si>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</si>
  <si>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山梨県大月市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</si>
  <si>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</si>
  <si>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</si>
  <si>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</si>
  <si>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</si>
  <si>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</si>
  <si>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</si>
  <si>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</si>
  <si>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</si>
  <si>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</si>
  <si>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</si>
  <si>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</si>
  <si>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</si>
  <si>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</si>
  <si>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</si>
  <si>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</si>
  <si>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</si>
  <si>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</si>
  <si>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</si>
  <si>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</si>
  <si>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</si>
  <si>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</si>
  <si>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</si>
  <si>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</si>
  <si>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</si>
  <si>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</si>
  <si>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</si>
  <si>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</si>
  <si>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</si>
  <si>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</si>
  <si>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</si>
  <si>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</si>
  <si>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</si>
  <si>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</si>
  <si>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</si>
  <si>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</si>
  <si>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</si>
  <si>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</si>
  <si>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</si>
  <si>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</si>
  <si>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</si>
  <si>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</si>
  <si>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</si>
  <si>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</si>
  <si>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</si>
  <si>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</si>
  <si>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</si>
  <si>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</si>
  <si>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</si>
  <si>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</si>
  <si>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</si>
  <si>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</si>
  <si>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</si>
  <si>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</si>
  <si>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</si>
  <si>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</si>
  <si>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</si>
  <si>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</si>
  <si>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</si>
  <si>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</si>
  <si>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</si>
  <si>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</si>
  <si>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</si>
  <si>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</si>
  <si>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</si>
  <si>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</si>
  <si>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</si>
  <si>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</si>
  <si>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</si>
  <si>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</si>
  <si>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</si>
  <si>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</si>
  <si>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</si>
  <si>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</si>
  <si>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</si>
  <si>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</si>
  <si>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</si>
  <si>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</si>
  <si>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</si>
  <si>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</si>
  <si>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</si>
  <si>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</si>
  <si>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</si>
  <si>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</si>
  <si>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</si>
  <si>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</si>
  <si>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</si>
  <si>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</si>
  <si>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</si>
  <si>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</si>
  <si>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</si>
  <si>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</si>
  <si>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</si>
  <si>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</si>
  <si>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</si>
  <si>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</si>
  <si>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</si>
  <si>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</si>
  <si>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</si>
  <si>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</si>
  <si>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</si>
  <si>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</si>
  <si>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</si>
  <si>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</si>
  <si>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</si>
  <si>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</si>
  <si>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</si>
  <si>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</si>
  <si>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</si>
  <si>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</si>
  <si>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</si>
  <si>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</si>
  <si>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</si>
  <si>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</si>
  <si>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</si>
  <si>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</si>
  <si>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</si>
  <si>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</si>
  <si>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</si>
  <si>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</si>
  <si>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</si>
  <si>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</si>
  <si>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</si>
  <si>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</si>
  <si>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</si>
  <si>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</si>
  <si>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</si>
  <si>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</si>
  <si>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</si>
  <si>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</si>
  <si>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</si>
  <si>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</si>
  <si>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</si>
  <si>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</si>
  <si>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</si>
  <si>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</si>
  <si>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</si>
  <si>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</si>
  <si>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</si>
  <si>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</si>
  <si>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</si>
  <si>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</si>
  <si>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</si>
  <si>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</si>
  <si>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</si>
  <si>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</si>
  <si>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</si>
  <si>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</si>
  <si>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</si>
  <si>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</si>
  <si>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</si>
  <si>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</si>
  <si>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</si>
  <si>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</si>
  <si>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</si>
  <si>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</si>
  <si>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</si>
  <si>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</si>
  <si>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</si>
  <si>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</si>
  <si>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</si>
  <si>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</si>
  <si>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</si>
  <si>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</si>
  <si>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</si>
  <si>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</si>
  <si>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</si>
  <si>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</si>
  <si>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</si>
  <si>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</si>
  <si>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</si>
  <si>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</si>
  <si>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</si>
  <si>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</si>
  <si>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</si>
  <si>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</si>
  <si>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</si>
  <si>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</si>
  <si>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</si>
  <si>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</si>
  <si>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</si>
  <si>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</si>
  <si>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</si>
  <si>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</si>
  <si>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</si>
  <si>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</si>
  <si>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</si>
  <si>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</si>
  <si>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</si>
  <si>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</si>
  <si>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</si>
  <si>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</si>
  <si>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</si>
  <si>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0.92</t>
  </si>
  <si>
    <t>一般会計</t>
  </si>
  <si>
    <t>介護保険特別会計</t>
  </si>
  <si>
    <t>国民健康保険特別会計</t>
  </si>
  <si>
    <t>大月短期大学特別会計</t>
  </si>
  <si>
    <t>簡易水道特別会計</t>
  </si>
  <si>
    <t>下水道特別会計</t>
  </si>
  <si>
    <t>後期高齢者医療特別会計</t>
  </si>
  <si>
    <t>介護サービス特別会計</t>
  </si>
  <si>
    <t>その他会計（赤字）</t>
  </si>
  <si>
    <t>その他会計（黒字）</t>
  </si>
  <si>
    <t>（百万円）</t>
    <phoneticPr fontId="5"/>
  </si>
  <si>
    <t>H30</t>
    <phoneticPr fontId="5"/>
  </si>
  <si>
    <t>R01</t>
    <phoneticPr fontId="5"/>
  </si>
  <si>
    <t>R02</t>
    <phoneticPr fontId="5"/>
  </si>
  <si>
    <t>R03</t>
    <phoneticPr fontId="5"/>
  </si>
  <si>
    <t>R04</t>
    <phoneticPr fontId="5"/>
  </si>
  <si>
    <t>大月都留広域事務組合（一般会計）</t>
    <rPh sb="0" eb="2">
      <t>オオツキ</t>
    </rPh>
    <rPh sb="2" eb="4">
      <t>ツル</t>
    </rPh>
    <rPh sb="4" eb="6">
      <t>コウイキ</t>
    </rPh>
    <rPh sb="6" eb="8">
      <t>ジム</t>
    </rPh>
    <rPh sb="8" eb="10">
      <t>クミアイ</t>
    </rPh>
    <rPh sb="11" eb="13">
      <t>イッパン</t>
    </rPh>
    <rPh sb="13" eb="15">
      <t>カイケイ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</si>
  <si>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</si>
  <si>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</si>
  <si>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</si>
  <si>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</si>
  <si>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</si>
  <si>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</si>
  <si>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</si>
  <si>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</si>
  <si>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（地独）大月市立中央病院</t>
    <rPh sb="1" eb="2">
      <t>チ</t>
    </rPh>
    <rPh sb="2" eb="3">
      <t>ドク</t>
    </rPh>
    <rPh sb="4" eb="8">
      <t>オオツキシリツ</t>
    </rPh>
    <rPh sb="8" eb="10">
      <t>チュウオウ</t>
    </rPh>
    <rPh sb="10" eb="12">
      <t>ビョウイン</t>
    </rPh>
    <phoneticPr fontId="2"/>
  </si>
  <si>
    <t>-</t>
    <phoneticPr fontId="2"/>
  </si>
  <si>
    <t>富士・東部広域環境事務組合（一般会計）</t>
    <rPh sb="0" eb="2">
      <t>フジ</t>
    </rPh>
    <rPh sb="3" eb="5">
      <t>トウブ</t>
    </rPh>
    <rPh sb="5" eb="7">
      <t>コウイキ</t>
    </rPh>
    <rPh sb="7" eb="9">
      <t>カンキョウ</t>
    </rPh>
    <rPh sb="9" eb="11">
      <t>ジム</t>
    </rPh>
    <rPh sb="11" eb="13">
      <t>クミアイ</t>
    </rPh>
    <rPh sb="14" eb="16">
      <t>イッパン</t>
    </rPh>
    <rPh sb="16" eb="18">
      <t>カイケイ</t>
    </rPh>
    <phoneticPr fontId="2"/>
  </si>
  <si>
    <t>-</t>
    <phoneticPr fontId="2"/>
  </si>
  <si>
    <t>-</t>
    <phoneticPr fontId="2"/>
  </si>
  <si>
    <t xml:space="preserve">公共施設整備基金  
</t>
    <phoneticPr fontId="5"/>
  </si>
  <si>
    <t xml:space="preserve">ふるさと大月応援基金  
</t>
    <phoneticPr fontId="2"/>
  </si>
  <si>
    <t xml:space="preserve">地域振興基金  
</t>
    <phoneticPr fontId="2"/>
  </si>
  <si>
    <t xml:space="preserve">短大教育施設整備基金  
</t>
    <phoneticPr fontId="2"/>
  </si>
  <si>
    <t xml:space="preserve">退職手当支給準備基金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</si>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</sst>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C787-41F0-A382-D969178334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15693</c:v>
                </c:pt>
                <c:pt idx="1">
                  <c:v>11035</c:v>
                </c:pt>
                <c:pt idx="2">
                  <c:v>47667</c:v>
                </c:pt>
                <c:pt idx="3">
                  <c:v>38282</c:v>
                </c:pt>
                <c:pt idx="4">
                  <c:v>53068</c:v>
                </c:pt>
              </c:numCache>
            </c:numRef>
          </c:val>
          <c:smooth val="0"/>
          <c:extLst>
            <c:ext xmlns:c16="http://schemas.microsoft.com/office/drawing/2014/chart" uri="{C3380CC4-5D6E-409C-BE32-E72D297353CC}">
              <c16:uniqueId val="{00000001-C787-41F0-A382-D969178334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3.14</c:v>
                </c:pt>
                <c:pt idx="1">
                  <c:v>4</c:v>
                </c:pt>
                <c:pt idx="2">
                  <c:v>4.82</c:v>
                </c:pt>
                <c:pt idx="3">
                  <c:v>5.85</c:v>
                </c:pt>
                <c:pt idx="4">
                  <c:v>7.74</c:v>
                </c:pt>
              </c:numCache>
            </c:numRef>
          </c:val>
          <c:extLst>
            <c:ext xmlns:c16="http://schemas.microsoft.com/office/drawing/2014/chart" uri="{C3380CC4-5D6E-409C-BE32-E72D297353CC}">
              <c16:uniqueId val="{00000000-E341-426B-947B-EDE043E12D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4.22</c:v>
                </c:pt>
                <c:pt idx="1">
                  <c:v>6.25</c:v>
                </c:pt>
                <c:pt idx="2">
                  <c:v>9.8699999999999992</c:v>
                </c:pt>
                <c:pt idx="3">
                  <c:v>15.23</c:v>
                </c:pt>
                <c:pt idx="4">
                  <c:v>19.78</c:v>
                </c:pt>
              </c:numCache>
            </c:numRef>
          </c:val>
          <c:extLst>
            <c:ext xmlns:c16="http://schemas.microsoft.com/office/drawing/2014/chart" uri="{C3380CC4-5D6E-409C-BE32-E72D297353CC}">
              <c16:uniqueId val="{00000001-E341-426B-947B-EDE043E12D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-0.92</c:v>
                </c:pt>
                <c:pt idx="1">
                  <c:v>2.82</c:v>
                </c:pt>
                <c:pt idx="2">
                  <c:v>4.8</c:v>
                </c:pt>
                <c:pt idx="3">
                  <c:v>7</c:v>
                </c:pt>
                <c:pt idx="4">
                  <c:v>5.15</c:v>
                </c:pt>
              </c:numCache>
            </c:numRef>
          </c:val>
          <c:smooth val="0"/>
          <c:extLst>
            <c:ext xmlns:c16="http://schemas.microsoft.com/office/drawing/2014/chart" uri="{C3380CC4-5D6E-409C-BE32-E72D297353CC}">
              <c16:uniqueId val="{00000002-E341-426B-947B-EDE043E12D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1.43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5DF-422D-BEEB-FA6D2EBA31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DF-422D-BEEB-FA6D2EBA31FD}"/>
            </c:ext>
          </c:extLst>
        </c:ser>
        <c:ser>
          <c:idx val="2"/>
          <c:order val="2"/>
          <c:tx>
            <c:strRef>
              <c:f>データシート!$A$29</c:f>
              <c:strCache>
                <c:ptCount val="1"/>
                <c:pt idx="0">
                  <c:v>介護サービス特別会計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75DF-422D-BEEB-FA6D2EBA31F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75DF-422D-BEEB-FA6D2EBA31FD}"/>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0.05</c:v>
                </c:pt>
              </c:numCache>
            </c:numRef>
          </c:val>
          <c:extLst>
            <c:ext xmlns:c16="http://schemas.microsoft.com/office/drawing/2014/chart" uri="{C3380CC4-5D6E-409C-BE32-E72D297353CC}">
              <c16:uniqueId val="{00000004-75DF-422D-BEEB-FA6D2EBA31FD}"/>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0.13</c:v>
                </c:pt>
                <c:pt idx="6">
                  <c:v>#N/A</c:v>
                </c:pt>
                <c:pt idx="7">
                  <c:v>0.1</c:v>
                </c:pt>
                <c:pt idx="8">
                  <c:v>#N/A</c:v>
                </c:pt>
                <c:pt idx="9">
                  <c:v>7.0000000000000007E-2</c:v>
                </c:pt>
              </c:numCache>
            </c:numRef>
          </c:val>
          <c:extLst>
            <c:ext xmlns:c16="http://schemas.microsoft.com/office/drawing/2014/chart" uri="{C3380CC4-5D6E-409C-BE32-E72D297353CC}">
              <c16:uniqueId val="{00000005-75DF-422D-BEEB-FA6D2EBA31FD}"/>
            </c:ext>
          </c:extLst>
        </c:ser>
        <c:ser>
          <c:idx val="6"/>
          <c:order val="6"/>
          <c:tx>
            <c:strRef>
              <c:f>データシート!$A$33</c:f>
              <c:strCache>
                <c:ptCount val="1"/>
                <c:pt idx="0">
                  <c:v>大月短期大学特別会計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0.14000000000000001</c:v>
                </c:pt>
                <c:pt idx="2">
                  <c:v>#N/A</c:v>
                </c:pt>
                <c:pt idx="3">
                  <c:v>0.09</c:v>
                </c:pt>
                <c:pt idx="4">
                  <c:v>#N/A</c:v>
                </c:pt>
                <c:pt idx="5">
                  <c:v>0.08</c:v>
                </c:pt>
                <c:pt idx="6">
                  <c:v>#N/A</c:v>
                </c:pt>
                <c:pt idx="7">
                  <c:v>0.16</c:v>
                </c:pt>
                <c:pt idx="8">
                  <c:v>#N/A</c:v>
                </c:pt>
                <c:pt idx="9">
                  <c:v>0.11</c:v>
                </c:pt>
              </c:numCache>
            </c:numRef>
          </c:val>
          <c:extLst>
            <c:ext xmlns:c16="http://schemas.microsoft.com/office/drawing/2014/chart" uri="{C3380CC4-5D6E-409C-BE32-E72D297353CC}">
              <c16:uniqueId val="{00000006-75DF-422D-BEEB-FA6D2EBA31F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0.93</c:v>
                </c:pt>
                <c:pt idx="2">
                  <c:v>#N/A</c:v>
                </c:pt>
                <c:pt idx="3">
                  <c:v>0.12</c:v>
                </c:pt>
                <c:pt idx="4">
                  <c:v>#N/A</c:v>
                </c:pt>
                <c:pt idx="5">
                  <c:v>0.44</c:v>
                </c:pt>
                <c:pt idx="6">
                  <c:v>#N/A</c:v>
                </c:pt>
                <c:pt idx="7">
                  <c:v>1.17</c:v>
                </c:pt>
                <c:pt idx="8">
                  <c:v>#N/A</c:v>
                </c:pt>
                <c:pt idx="9">
                  <c:v>0.55000000000000004</c:v>
                </c:pt>
              </c:numCache>
            </c:numRef>
          </c:val>
          <c:extLst>
            <c:ext xmlns:c16="http://schemas.microsoft.com/office/drawing/2014/chart" uri="{C3380CC4-5D6E-409C-BE32-E72D297353CC}">
              <c16:uniqueId val="{00000007-75DF-422D-BEEB-FA6D2EBA31F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0.81</c:v>
                </c:pt>
                <c:pt idx="2">
                  <c:v>#N/A</c:v>
                </c:pt>
                <c:pt idx="3">
                  <c:v>0.71</c:v>
                </c:pt>
                <c:pt idx="4">
                  <c:v>#N/A</c:v>
                </c:pt>
                <c:pt idx="5">
                  <c:v>0.8</c:v>
                </c:pt>
                <c:pt idx="6">
                  <c:v>#N/A</c:v>
                </c:pt>
                <c:pt idx="7">
                  <c:v>1.36</c:v>
                </c:pt>
                <c:pt idx="8">
                  <c:v>#N/A</c:v>
                </c:pt>
                <c:pt idx="9">
                  <c:v>1.81</c:v>
                </c:pt>
              </c:numCache>
            </c:numRef>
          </c:val>
          <c:extLst>
            <c:ext xmlns:c16="http://schemas.microsoft.com/office/drawing/2014/chart" uri="{C3380CC4-5D6E-409C-BE32-E72D297353CC}">
              <c16:uniqueId val="{00000008-75DF-422D-BEEB-FA6D2EBA31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2.99</c:v>
                </c:pt>
                <c:pt idx="2">
                  <c:v>#N/A</c:v>
                </c:pt>
                <c:pt idx="3">
                  <c:v>3.9</c:v>
                </c:pt>
                <c:pt idx="4">
                  <c:v>#N/A</c:v>
                </c:pt>
                <c:pt idx="5">
                  <c:v>4.7300000000000004</c:v>
                </c:pt>
                <c:pt idx="6">
                  <c:v>#N/A</c:v>
                </c:pt>
                <c:pt idx="7">
                  <c:v>5.68</c:v>
                </c:pt>
                <c:pt idx="8">
                  <c:v>#N/A</c:v>
                </c:pt>
                <c:pt idx="9">
                  <c:v>7.63</c:v>
                </c:pt>
              </c:numCache>
            </c:numRef>
          </c:val>
          <c:extLst>
            <c:ext xmlns:c16="http://schemas.microsoft.com/office/drawing/2014/chart" uri="{C3380CC4-5D6E-409C-BE32-E72D297353CC}">
              <c16:uniqueId val="{00000009-75DF-422D-BEEB-FA6D2EBA31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1246</c:v>
                </c:pt>
                <c:pt idx="5">
                  <c:v>1288</c:v>
                </c:pt>
                <c:pt idx="8">
                  <c:v>1274</c:v>
                </c:pt>
                <c:pt idx="11">
                  <c:v>1261</c:v>
                </c:pt>
                <c:pt idx="14">
                  <c:v>1194</c:v>
                </c:pt>
              </c:numCache>
            </c:numRef>
          </c:val>
          <c:extLst>
            <c:ext xmlns:c16="http://schemas.microsoft.com/office/drawing/2014/chart" uri="{C3380CC4-5D6E-409C-BE32-E72D297353CC}">
              <c16:uniqueId val="{00000000-53B0-40EA-BD68-9157B65FD8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B0-40EA-BD68-9157B65FD8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B0-40EA-BD68-9157B65FD8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147</c:v>
                </c:pt>
                <c:pt idx="3">
                  <c:v>191</c:v>
                </c:pt>
                <c:pt idx="6">
                  <c:v>223</c:v>
                </c:pt>
                <c:pt idx="9">
                  <c:v>215</c:v>
                </c:pt>
                <c:pt idx="12">
                  <c:v>206</c:v>
                </c:pt>
              </c:numCache>
            </c:numRef>
          </c:val>
          <c:extLst>
            <c:ext xmlns:c16="http://schemas.microsoft.com/office/drawing/2014/chart" uri="{C3380CC4-5D6E-409C-BE32-E72D297353CC}">
              <c16:uniqueId val="{00000003-53B0-40EA-BD68-9157B65FD8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480</c:v>
                </c:pt>
                <c:pt idx="3">
                  <c:v>319</c:v>
                </c:pt>
                <c:pt idx="6">
                  <c:v>308</c:v>
                </c:pt>
                <c:pt idx="9">
                  <c:v>329</c:v>
                </c:pt>
                <c:pt idx="12">
                  <c:v>321</c:v>
                </c:pt>
              </c:numCache>
            </c:numRef>
          </c:val>
          <c:extLst>
            <c:ext xmlns:c16="http://schemas.microsoft.com/office/drawing/2014/chart" uri="{C3380CC4-5D6E-409C-BE32-E72D297353CC}">
              <c16:uniqueId val="{00000004-53B0-40EA-BD68-9157B65FD8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B0-40EA-BD68-9157B65FD8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B0-40EA-BD68-9157B65FD8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1680</c:v>
                </c:pt>
                <c:pt idx="3">
                  <c:v>1786</c:v>
                </c:pt>
                <c:pt idx="6">
                  <c:v>1735</c:v>
                </c:pt>
                <c:pt idx="9">
                  <c:v>1690</c:v>
                </c:pt>
                <c:pt idx="12">
                  <c:v>1675</c:v>
                </c:pt>
              </c:numCache>
            </c:numRef>
          </c:val>
          <c:extLst>
            <c:ext xmlns:c16="http://schemas.microsoft.com/office/drawing/2014/chart" uri="{C3380CC4-5D6E-409C-BE32-E72D297353CC}">
              <c16:uniqueId val="{00000007-53B0-40EA-BD68-9157B65FD8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1061</c:v>
                </c:pt>
                <c:pt idx="2">
                  <c:v>#N/A</c:v>
                </c:pt>
                <c:pt idx="3">
                  <c:v>#N/A</c:v>
                </c:pt>
                <c:pt idx="4">
                  <c:v>1008</c:v>
                </c:pt>
                <c:pt idx="5">
                  <c:v>#N/A</c:v>
                </c:pt>
                <c:pt idx="6">
                  <c:v>#N/A</c:v>
                </c:pt>
                <c:pt idx="7">
                  <c:v>992</c:v>
                </c:pt>
                <c:pt idx="8">
                  <c:v>#N/A</c:v>
                </c:pt>
                <c:pt idx="9">
                  <c:v>#N/A</c:v>
                </c:pt>
                <c:pt idx="10">
                  <c:v>973</c:v>
                </c:pt>
                <c:pt idx="11">
                  <c:v>#N/A</c:v>
                </c:pt>
                <c:pt idx="12">
                  <c:v>#N/A</c:v>
                </c:pt>
                <c:pt idx="13">
                  <c:v>1008</c:v>
                </c:pt>
                <c:pt idx="14">
                  <c:v>#N/A</c:v>
                </c:pt>
              </c:numCache>
            </c:numRef>
          </c:val>
          <c:smooth val="0"/>
          <c:extLst>
            <c:ext xmlns:c16="http://schemas.microsoft.com/office/drawing/2014/chart" uri="{C3380CC4-5D6E-409C-BE32-E72D297353CC}">
              <c16:uniqueId val="{00000008-53B0-40EA-BD68-9157B65FD8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13753</c:v>
                </c:pt>
                <c:pt idx="5">
                  <c:v>13432</c:v>
                </c:pt>
                <c:pt idx="8">
                  <c:v>13375</c:v>
                </c:pt>
                <c:pt idx="11">
                  <c:v>12804</c:v>
                </c:pt>
                <c:pt idx="14">
                  <c:v>12109</c:v>
                </c:pt>
              </c:numCache>
            </c:numRef>
          </c:val>
          <c:extLst>
            <c:ext xmlns:c16="http://schemas.microsoft.com/office/drawing/2014/chart" uri="{C3380CC4-5D6E-409C-BE32-E72D297353CC}">
              <c16:uniqueId val="{00000000-2E52-44C0-B599-020B7F7B50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158</c:v>
                </c:pt>
                <c:pt idx="5">
                  <c:v>731</c:v>
                </c:pt>
                <c:pt idx="8">
                  <c:v>660</c:v>
                </c:pt>
                <c:pt idx="11">
                  <c:v>626</c:v>
                </c:pt>
                <c:pt idx="14">
                  <c:v>653</c:v>
                </c:pt>
              </c:numCache>
            </c:numRef>
          </c:val>
          <c:extLst>
            <c:ext xmlns:c16="http://schemas.microsoft.com/office/drawing/2014/chart" uri="{C3380CC4-5D6E-409C-BE32-E72D297353CC}">
              <c16:uniqueId val="{00000001-2E52-44C0-B599-020B7F7B50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2792</c:v>
                </c:pt>
                <c:pt idx="5">
                  <c:v>3058</c:v>
                </c:pt>
                <c:pt idx="8">
                  <c:v>4110</c:v>
                </c:pt>
                <c:pt idx="11">
                  <c:v>5039</c:v>
                </c:pt>
                <c:pt idx="14">
                  <c:v>5431</c:v>
                </c:pt>
              </c:numCache>
            </c:numRef>
          </c:val>
          <c:extLst>
            <c:ext xmlns:c16="http://schemas.microsoft.com/office/drawing/2014/chart" uri="{C3380CC4-5D6E-409C-BE32-E72D297353CC}">
              <c16:uniqueId val="{00000002-2E52-44C0-B599-020B7F7B50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52-44C0-B599-020B7F7B50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52-44C0-B599-020B7F7B50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52-44C0-B599-020B7F7B50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2210</c:v>
                </c:pt>
                <c:pt idx="3">
                  <c:v>2073</c:v>
                </c:pt>
                <c:pt idx="6">
                  <c:v>2100</c:v>
                </c:pt>
                <c:pt idx="9">
                  <c:v>2075</c:v>
                </c:pt>
                <c:pt idx="12">
                  <c:v>2098</c:v>
                </c:pt>
              </c:numCache>
            </c:numRef>
          </c:val>
          <c:extLst>
            <c:ext xmlns:c16="http://schemas.microsoft.com/office/drawing/2014/chart" uri="{C3380CC4-5D6E-409C-BE32-E72D297353CC}">
              <c16:uniqueId val="{00000006-2E52-44C0-B599-020B7F7B50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2148</c:v>
                </c:pt>
                <c:pt idx="3">
                  <c:v>2234</c:v>
                </c:pt>
                <c:pt idx="6">
                  <c:v>2188</c:v>
                </c:pt>
                <c:pt idx="9">
                  <c:v>2184</c:v>
                </c:pt>
                <c:pt idx="12">
                  <c:v>2173</c:v>
                </c:pt>
              </c:numCache>
            </c:numRef>
          </c:val>
          <c:extLst>
            <c:ext xmlns:c16="http://schemas.microsoft.com/office/drawing/2014/chart" uri="{C3380CC4-5D6E-409C-BE32-E72D297353CC}">
              <c16:uniqueId val="{00000007-2E52-44C0-B599-020B7F7B50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4976</c:v>
                </c:pt>
                <c:pt idx="3">
                  <c:v>3580</c:v>
                </c:pt>
                <c:pt idx="6">
                  <c:v>3353</c:v>
                </c:pt>
                <c:pt idx="9">
                  <c:v>3567</c:v>
                </c:pt>
                <c:pt idx="12">
                  <c:v>3476</c:v>
                </c:pt>
              </c:numCache>
            </c:numRef>
          </c:val>
          <c:extLst>
            <c:ext xmlns:c16="http://schemas.microsoft.com/office/drawing/2014/chart" uri="{C3380CC4-5D6E-409C-BE32-E72D297353CC}">
              <c16:uniqueId val="{00000008-2E52-44C0-B599-020B7F7B50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E52-44C0-B599-020B7F7B50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17042</c:v>
                </c:pt>
                <c:pt idx="3">
                  <c:v>17839</c:v>
                </c:pt>
                <c:pt idx="6">
                  <c:v>17600</c:v>
                </c:pt>
                <c:pt idx="9">
                  <c:v>16873</c:v>
                </c:pt>
                <c:pt idx="12">
                  <c:v>16205</c:v>
                </c:pt>
              </c:numCache>
            </c:numRef>
          </c:val>
          <c:extLst>
            <c:ext xmlns:c16="http://schemas.microsoft.com/office/drawing/2014/chart" uri="{C3380CC4-5D6E-409C-BE32-E72D297353CC}">
              <c16:uniqueId val="{0000000A-2E52-44C0-B599-020B7F7B50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9674</c:v>
                </c:pt>
                <c:pt idx="2">
                  <c:v>#N/A</c:v>
                </c:pt>
                <c:pt idx="3">
                  <c:v>#N/A</c:v>
                </c:pt>
                <c:pt idx="4">
                  <c:v>8505</c:v>
                </c:pt>
                <c:pt idx="5">
                  <c:v>#N/A</c:v>
                </c:pt>
                <c:pt idx="6">
                  <c:v>#N/A</c:v>
                </c:pt>
                <c:pt idx="7">
                  <c:v>7096</c:v>
                </c:pt>
                <c:pt idx="8">
                  <c:v>#N/A</c:v>
                </c:pt>
                <c:pt idx="9">
                  <c:v>#N/A</c:v>
                </c:pt>
                <c:pt idx="10">
                  <c:v>6230</c:v>
                </c:pt>
                <c:pt idx="11">
                  <c:v>#N/A</c:v>
                </c:pt>
                <c:pt idx="12">
                  <c:v>#N/A</c:v>
                </c:pt>
                <c:pt idx="13">
                  <c:v>5759</c:v>
                </c:pt>
                <c:pt idx="14">
                  <c:v>#N/A</c:v>
                </c:pt>
              </c:numCache>
            </c:numRef>
          </c:val>
          <c:smooth val="0"/>
          <c:extLst>
            <c:ext xmlns:c16="http://schemas.microsoft.com/office/drawing/2014/chart" uri="{C3380CC4-5D6E-409C-BE32-E72D297353CC}">
              <c16:uniqueId val="{0000000B-2E52-44C0-B599-020B7F7B50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791</c:v>
                </c:pt>
                <c:pt idx="1">
                  <c:v>1273</c:v>
                </c:pt>
                <c:pt idx="2">
                  <c:v>1558</c:v>
                </c:pt>
              </c:numCache>
            </c:numRef>
          </c:val>
          <c:extLst>
            <c:ext xmlns:c16="http://schemas.microsoft.com/office/drawing/2014/chart" uri="{C3380CC4-5D6E-409C-BE32-E72D297353CC}">
              <c16:uniqueId val="{00000000-2951-4416-B521-C3A8681D9A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210</c:v>
                </c:pt>
                <c:pt idx="1">
                  <c:v>253</c:v>
                </c:pt>
                <c:pt idx="2">
                  <c:v>273</c:v>
                </c:pt>
              </c:numCache>
            </c:numRef>
          </c:val>
          <c:extLst>
            <c:ext xmlns:c16="http://schemas.microsoft.com/office/drawing/2014/chart" uri="{C3380CC4-5D6E-409C-BE32-E72D297353CC}">
              <c16:uniqueId val="{00000001-2951-4416-B521-C3A8681D9A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2515</c:v>
                </c:pt>
                <c:pt idx="1">
                  <c:v>2874</c:v>
                </c:pt>
                <c:pt idx="2">
                  <c:v>2796</c:v>
                </c:pt>
              </c:numCache>
            </c:numRef>
          </c:val>
          <c:extLst>
            <c:ext xmlns:c16="http://schemas.microsoft.com/office/drawing/2014/chart" uri="{C3380CC4-5D6E-409C-BE32-E72D297353CC}">
              <c16:uniqueId val="{00000002-2951-4416-B521-C3A8681D9A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00" b="0" i="0" u="none" strike="noStrike" baseline="0">
              <a:solidFill>
                <a:schemeClr val="dk1"/>
              </a:solidFill>
              <a:latin typeface="+mn-lt"/>
              <a:ea typeface="+mn-ea"/>
              <a:cs typeface="+mn-cs"/>
            </a:rPr>
            <a:t>〇元利償還金</a:t>
          </a:r>
          <a:r>
            <a:rPr lang="en-US" altLang="ja-JP" sz="1000" b="0" i="0" u="none" strike="noStrike" baseline="0">
              <a:solidFill>
                <a:schemeClr val="dk1"/>
              </a:solidFill>
              <a:latin typeface="+mn-lt"/>
              <a:ea typeface="+mn-ea"/>
              <a:cs typeface="+mn-cs"/>
            </a:rPr>
            <a:t>...</a:t>
          </a:r>
          <a:r>
            <a:rPr lang="ja-JP" altLang="en-US" sz="1000" b="0" i="0" u="none" strike="noStrike" baseline="0">
              <a:solidFill>
                <a:schemeClr val="dk1"/>
              </a:solidFill>
              <a:latin typeface="+mn-lt"/>
              <a:ea typeface="+mn-ea"/>
              <a:cs typeface="+mn-cs"/>
            </a:rPr>
            <a:t>平成２５年度に発行した第三セクター等改革推進債に加え、学校施設整備事業債の元金償還が始まった。令和元年には、病院事業の独立行政法人化に伴い、移行前の未償還債務を引継いだため、償還金額が増加している。その後は、起債額を元利償還金額以下にするよう財政運営を行っていることで減額することができている。</a:t>
          </a:r>
        </a:p>
        <a:p>
          <a:pPr rtl="0"/>
          <a:r>
            <a:rPr lang="ja-JP" altLang="en-US" sz="1000" b="0" i="0" u="none" strike="noStrike" baseline="0">
              <a:solidFill>
                <a:schemeClr val="dk1"/>
              </a:solidFill>
              <a:latin typeface="+mn-lt"/>
              <a:ea typeface="+mn-ea"/>
              <a:cs typeface="+mn-cs"/>
            </a:rPr>
            <a:t>〇組合等に対する負担金等</a:t>
          </a:r>
          <a:r>
            <a:rPr lang="en-US" altLang="ja-JP" sz="1000" b="0" i="0" u="none" strike="noStrike" baseline="0">
              <a:solidFill>
                <a:schemeClr val="dk1"/>
              </a:solidFill>
              <a:latin typeface="+mn-lt"/>
              <a:ea typeface="+mn-ea"/>
              <a:cs typeface="+mn-cs"/>
            </a:rPr>
            <a:t>...</a:t>
          </a:r>
          <a:r>
            <a:rPr lang="ja-JP" altLang="en-US" sz="1000" b="0" i="0" u="none" strike="noStrike" baseline="0">
              <a:solidFill>
                <a:schemeClr val="dk1"/>
              </a:solidFill>
              <a:latin typeface="+mn-lt"/>
              <a:ea typeface="+mn-ea"/>
              <a:cs typeface="+mn-cs"/>
            </a:rPr>
            <a:t>大月都留広域事務組合及び東部地域広域水道企業団に対する負担は、当該団体の元利償還額の減少から、減少している。</a:t>
          </a:r>
        </a:p>
        <a:p>
          <a:pPr rtl="0"/>
          <a:r>
            <a:rPr lang="ja-JP" altLang="en-US" sz="1000" b="0" i="0" u="none" strike="noStrike" baseline="0">
              <a:solidFill>
                <a:schemeClr val="dk1"/>
              </a:solidFill>
              <a:latin typeface="+mn-lt"/>
              <a:ea typeface="+mn-ea"/>
              <a:cs typeface="+mn-cs"/>
            </a:rPr>
            <a:t>〇今後も庁舎建設や大月・猿橋駅周辺整備事業、幼保施設整備などにかかる起債の増加が見込まれる。事業の優先順位づけを行いながら、地方債の新規発行を抑制し、公債費負担の軽減に引き続き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利用なし</a:t>
          </a:r>
          <a:endParaRPr kumimoji="1" lang="en-US" altLang="ja-JP" sz="11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00" b="0" i="0" u="none" strike="noStrike" baseline="0">
              <a:solidFill>
                <a:schemeClr val="dk1"/>
              </a:solidFill>
              <a:latin typeface="+mn-lt"/>
              <a:ea typeface="+mn-ea"/>
              <a:cs typeface="+mn-cs"/>
            </a:rPr>
            <a:t>〇一般会計等の地方債現在高</a:t>
          </a:r>
          <a:r>
            <a:rPr lang="en-US" altLang="ja-JP" sz="1000" b="0" i="0" u="none" strike="noStrike" baseline="0">
              <a:solidFill>
                <a:schemeClr val="dk1"/>
              </a:solidFill>
              <a:latin typeface="+mn-lt"/>
              <a:ea typeface="+mn-ea"/>
              <a:cs typeface="+mn-cs"/>
            </a:rPr>
            <a:t>...</a:t>
          </a:r>
          <a:r>
            <a:rPr lang="ja-JP" altLang="en-US" sz="1000" b="0" i="0" u="none" strike="noStrike" baseline="0">
              <a:solidFill>
                <a:schemeClr val="dk1"/>
              </a:solidFill>
              <a:latin typeface="+mn-lt"/>
              <a:ea typeface="+mn-ea"/>
              <a:cs typeface="+mn-cs"/>
            </a:rPr>
            <a:t>平成２５年度に発行した第三セクター等改革推進債に加え、学校施設整備事業債の元金償還が始まった。また、病院事業の独立行政法人化に伴い、移行前の未償還債務を引き継いだため、償還金額が増加している。その後は、前年度と比較すると償還が進んだことで減額することが出来ている。</a:t>
          </a:r>
        </a:p>
        <a:p>
          <a:pPr rtl="0"/>
          <a:r>
            <a:rPr lang="ja-JP" altLang="en-US" sz="1000" b="0" i="0" u="none" strike="noStrike" baseline="0">
              <a:solidFill>
                <a:schemeClr val="dk1"/>
              </a:solidFill>
              <a:latin typeface="+mn-lt"/>
              <a:ea typeface="+mn-ea"/>
              <a:cs typeface="+mn-cs"/>
            </a:rPr>
            <a:t>〇公営企業債等繰入見込額</a:t>
          </a:r>
          <a:r>
            <a:rPr lang="en-US" altLang="ja-JP" sz="1000" b="0" i="0" u="none" strike="noStrike" baseline="0">
              <a:solidFill>
                <a:schemeClr val="dk1"/>
              </a:solidFill>
              <a:latin typeface="+mn-lt"/>
              <a:ea typeface="+mn-ea"/>
              <a:cs typeface="+mn-cs"/>
            </a:rPr>
            <a:t>...</a:t>
          </a:r>
          <a:r>
            <a:rPr lang="ja-JP" altLang="en-US" sz="1000" b="0" i="0" u="none" strike="noStrike" baseline="0">
              <a:solidFill>
                <a:schemeClr val="dk1"/>
              </a:solidFill>
              <a:latin typeface="+mn-lt"/>
              <a:ea typeface="+mn-ea"/>
              <a:cs typeface="+mn-cs"/>
            </a:rPr>
            <a:t>簡易水道、下水道事業については、施設整備にかかる市債の増により、繰入見込が増加した。</a:t>
          </a:r>
        </a:p>
        <a:p>
          <a:pPr rtl="0"/>
          <a:r>
            <a:rPr lang="ja-JP" altLang="en-US" sz="1000" b="0" i="0" u="none" strike="noStrike" baseline="0">
              <a:solidFill>
                <a:schemeClr val="dk1"/>
              </a:solidFill>
              <a:latin typeface="+mn-lt"/>
              <a:ea typeface="+mn-ea"/>
              <a:cs typeface="+mn-cs"/>
            </a:rPr>
            <a:t>〇組合等負担東部水道企業団合等は前年に比べ、減少した。水道企業団は、生活基盤耐震化等交付金事業費が減少したことで、起算残高が減少した。大月都留広域事務組合の更新事業が終了し起債がなくなり、償還が進んだことで負担見込額が減少している。</a:t>
          </a:r>
        </a:p>
        <a:p>
          <a:pPr rtl="0"/>
          <a:r>
            <a:rPr lang="ja-JP" altLang="en-US" sz="1000" b="0" i="0" u="none" strike="noStrike" baseline="0">
              <a:solidFill>
                <a:schemeClr val="dk1"/>
              </a:solidFill>
              <a:latin typeface="+mn-lt"/>
              <a:ea typeface="+mn-ea"/>
              <a:cs typeface="+mn-cs"/>
            </a:rPr>
            <a:t>〇充当可能基金</a:t>
          </a:r>
          <a:r>
            <a:rPr lang="en-US" altLang="ja-JP" sz="1000" b="0" i="0" u="none" strike="noStrike" baseline="0">
              <a:solidFill>
                <a:schemeClr val="dk1"/>
              </a:solidFill>
              <a:latin typeface="+mn-lt"/>
              <a:ea typeface="+mn-ea"/>
              <a:cs typeface="+mn-cs"/>
            </a:rPr>
            <a:t>..</a:t>
          </a:r>
          <a:r>
            <a:rPr lang="ja-JP" altLang="en-US" sz="1000" b="0" i="0" u="none" strike="noStrike" baseline="0">
              <a:solidFill>
                <a:schemeClr val="dk1"/>
              </a:solidFill>
              <a:latin typeface="+mn-lt"/>
              <a:ea typeface="+mn-ea"/>
              <a:cs typeface="+mn-cs"/>
            </a:rPr>
            <a:t>ふるさと大月応援寄附金が増加していることで充当可能基金が増えてきている。</a:t>
          </a:r>
        </a:p>
        <a:p>
          <a:pPr rtl="0"/>
          <a:r>
            <a:rPr lang="ja-JP" altLang="en-US" sz="1000" b="0" i="0" u="none" strike="noStrike" baseline="0">
              <a:solidFill>
                <a:schemeClr val="dk1"/>
              </a:solidFill>
              <a:latin typeface="+mn-lt"/>
              <a:ea typeface="+mn-ea"/>
              <a:cs typeface="+mn-cs"/>
            </a:rPr>
            <a:t>　今後は地方債現在高が少しずつ減少していくことが見込まれるが、庁舎建設や大月・猿橋駅周辺整備事業などの主要事業を控えているため、発行起債額が増額することが予想される。事業の優先順位付けを行いながら地方債の新規発行を抑制し、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u="none" strike="noStrike" baseline="0">
              <a:solidFill>
                <a:schemeClr val="dk1"/>
              </a:solidFill>
              <a:latin typeface="+mn-lt"/>
              <a:ea typeface="+mn-ea"/>
              <a:cs typeface="+mn-cs"/>
            </a:rPr>
            <a:t>・財政調整基金では、ふるさと納税が好調であったことや事業精査の結果、約</a:t>
          </a:r>
          <a:r>
            <a:rPr lang="en-US" altLang="ja-JP" sz="1100" b="0" i="0" u="none" strike="noStrike" baseline="0">
              <a:solidFill>
                <a:schemeClr val="dk1"/>
              </a:solidFill>
              <a:latin typeface="+mn-lt"/>
              <a:ea typeface="+mn-ea"/>
              <a:cs typeface="+mn-cs"/>
            </a:rPr>
            <a:t>2</a:t>
          </a:r>
          <a:r>
            <a:rPr lang="ja-JP" altLang="en-US" sz="1100" b="0" i="0" u="none" strike="noStrike" baseline="0">
              <a:solidFill>
                <a:schemeClr val="dk1"/>
              </a:solidFill>
              <a:latin typeface="+mn-lt"/>
              <a:ea typeface="+mn-ea"/>
              <a:cs typeface="+mn-cs"/>
            </a:rPr>
            <a:t>億８千</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百万円を積み立てることが出来た。ふるさと大月応援基金では、約</a:t>
          </a:r>
          <a:r>
            <a:rPr lang="en-US" altLang="ja-JP" sz="1100" b="0" i="0" u="none" strike="noStrike" baseline="0">
              <a:solidFill>
                <a:schemeClr val="dk1"/>
              </a:solidFill>
              <a:latin typeface="+mn-lt"/>
              <a:ea typeface="+mn-ea"/>
              <a:cs typeface="+mn-cs"/>
            </a:rPr>
            <a:t>4</a:t>
          </a:r>
          <a:r>
            <a:rPr lang="ja-JP" altLang="en-US" sz="1100" b="0" i="0" u="none" strike="noStrike" baseline="0">
              <a:solidFill>
                <a:schemeClr val="dk1"/>
              </a:solidFill>
              <a:latin typeface="+mn-lt"/>
              <a:ea typeface="+mn-ea"/>
              <a:cs typeface="+mn-cs"/>
            </a:rPr>
            <a:t>億円の積み立てをしたが、基金を活用した定住促進事業や道路整備事業に充当したことで約</a:t>
          </a:r>
          <a:r>
            <a:rPr lang="en-US" altLang="ja-JP" sz="1100" b="0" i="0" u="none" strike="noStrike" baseline="0">
              <a:solidFill>
                <a:schemeClr val="dk1"/>
              </a:solidFill>
              <a:latin typeface="+mn-lt"/>
              <a:ea typeface="+mn-ea"/>
              <a:cs typeface="+mn-cs"/>
            </a:rPr>
            <a:t>6</a:t>
          </a:r>
          <a:r>
            <a:rPr lang="ja-JP" altLang="en-US" sz="1100" b="0" i="0" u="none" strike="noStrike" baseline="0">
              <a:solidFill>
                <a:schemeClr val="dk1"/>
              </a:solidFill>
              <a:latin typeface="+mn-lt"/>
              <a:ea typeface="+mn-ea"/>
              <a:cs typeface="+mn-cs"/>
            </a:rPr>
            <a:t>億</a:t>
          </a:r>
          <a:r>
            <a:rPr lang="en-US" altLang="ja-JP" sz="1100" b="0" i="0" u="none" strike="noStrike" baseline="0">
              <a:solidFill>
                <a:schemeClr val="dk1"/>
              </a:solidFill>
              <a:latin typeface="+mn-lt"/>
              <a:ea typeface="+mn-ea"/>
              <a:cs typeface="+mn-cs"/>
            </a:rPr>
            <a:t>1</a:t>
          </a:r>
          <a:r>
            <a:rPr lang="ja-JP" altLang="en-US" sz="1100" b="0" i="0" u="none" strike="noStrike" baseline="0">
              <a:solidFill>
                <a:schemeClr val="dk1"/>
              </a:solidFill>
              <a:latin typeface="+mn-lt"/>
              <a:ea typeface="+mn-ea"/>
              <a:cs typeface="+mn-cs"/>
            </a:rPr>
            <a:t>千</a:t>
          </a:r>
          <a:r>
            <a:rPr lang="en-US" altLang="ja-JP" sz="1100" b="0" i="0" u="none" strike="noStrike" baseline="0">
              <a:solidFill>
                <a:schemeClr val="dk1"/>
              </a:solidFill>
              <a:latin typeface="+mn-lt"/>
              <a:ea typeface="+mn-ea"/>
              <a:cs typeface="+mn-cs"/>
            </a:rPr>
            <a:t>9</a:t>
          </a:r>
          <a:r>
            <a:rPr lang="ja-JP" altLang="en-US" sz="1100" b="0" i="0" u="none" strike="noStrike" baseline="0">
              <a:solidFill>
                <a:schemeClr val="dk1"/>
              </a:solidFill>
              <a:latin typeface="+mn-lt"/>
              <a:ea typeface="+mn-ea"/>
              <a:cs typeface="+mn-cs"/>
            </a:rPr>
            <a:t>百万円を取り崩し、約</a:t>
          </a:r>
          <a:r>
            <a:rPr lang="en-US" altLang="ja-JP" sz="1100" b="0" i="0" u="none" strike="noStrike" baseline="0">
              <a:solidFill>
                <a:schemeClr val="dk1"/>
              </a:solidFill>
              <a:latin typeface="+mn-lt"/>
              <a:ea typeface="+mn-ea"/>
              <a:cs typeface="+mn-cs"/>
            </a:rPr>
            <a:t>2</a:t>
          </a:r>
          <a:r>
            <a:rPr lang="ja-JP" altLang="en-US" sz="1100" b="0" i="0" u="none" strike="noStrike" baseline="0">
              <a:solidFill>
                <a:schemeClr val="dk1"/>
              </a:solidFill>
              <a:latin typeface="+mn-lt"/>
              <a:ea typeface="+mn-ea"/>
              <a:cs typeface="+mn-cs"/>
            </a:rPr>
            <a:t>億円以上の減となった。公共施設整備基金では、約</a:t>
          </a:r>
          <a:r>
            <a:rPr lang="en-US" altLang="ja-JP" sz="1100" b="0" i="0" u="none" strike="noStrike" baseline="0">
              <a:solidFill>
                <a:schemeClr val="dk1"/>
              </a:solidFill>
              <a:latin typeface="+mn-lt"/>
              <a:ea typeface="+mn-ea"/>
              <a:cs typeface="+mn-cs"/>
            </a:rPr>
            <a:t>1</a:t>
          </a:r>
          <a:r>
            <a:rPr lang="ja-JP" altLang="en-US" sz="1100" b="0" i="0" u="none" strike="noStrike" baseline="0">
              <a:solidFill>
                <a:schemeClr val="dk1"/>
              </a:solidFill>
              <a:latin typeface="+mn-lt"/>
              <a:ea typeface="+mn-ea"/>
              <a:cs typeface="+mn-cs"/>
            </a:rPr>
            <a:t>億</a:t>
          </a:r>
          <a:r>
            <a:rPr lang="en-US" altLang="ja-JP" sz="1100" b="0" i="0" u="none" strike="noStrike" baseline="0">
              <a:solidFill>
                <a:schemeClr val="dk1"/>
              </a:solidFill>
              <a:latin typeface="+mn-lt"/>
              <a:ea typeface="+mn-ea"/>
              <a:cs typeface="+mn-cs"/>
            </a:rPr>
            <a:t>1</a:t>
          </a:r>
          <a:r>
            <a:rPr lang="ja-JP" altLang="en-US" sz="1100" b="0" i="0" u="none" strike="noStrike" baseline="0">
              <a:solidFill>
                <a:schemeClr val="dk1"/>
              </a:solidFill>
              <a:latin typeface="+mn-lt"/>
              <a:ea typeface="+mn-ea"/>
              <a:cs typeface="+mn-cs"/>
            </a:rPr>
            <a:t>千</a:t>
          </a:r>
          <a:r>
            <a:rPr lang="en-US" altLang="ja-JP" sz="1100" b="0" i="0" u="none" strike="noStrike" baseline="0">
              <a:solidFill>
                <a:schemeClr val="dk1"/>
              </a:solidFill>
              <a:latin typeface="+mn-lt"/>
              <a:ea typeface="+mn-ea"/>
              <a:cs typeface="+mn-cs"/>
            </a:rPr>
            <a:t>6</a:t>
          </a:r>
          <a:r>
            <a:rPr lang="ja-JP" altLang="en-US" sz="1100" b="0" i="0" u="none" strike="noStrike" baseline="0">
              <a:solidFill>
                <a:schemeClr val="dk1"/>
              </a:solidFill>
              <a:latin typeface="+mn-lt"/>
              <a:ea typeface="+mn-ea"/>
              <a:cs typeface="+mn-cs"/>
            </a:rPr>
            <a:t>百万円の積み立てに対して、取り崩しを行わなかったことで積み立て分が純増となった。</a:t>
          </a:r>
        </a:p>
        <a:p>
          <a:pPr rtl="0"/>
          <a:r>
            <a:rPr lang="ja-JP" altLang="en-US" sz="1100" b="0" i="0" u="none" strike="noStrike" baseline="0">
              <a:solidFill>
                <a:schemeClr val="dk1"/>
              </a:solidFill>
              <a:latin typeface="+mn-lt"/>
              <a:ea typeface="+mn-ea"/>
              <a:cs typeface="+mn-cs"/>
            </a:rPr>
            <a:t>　基金全体としては、積み立て約</a:t>
          </a:r>
          <a:r>
            <a:rPr lang="en-US" altLang="ja-JP" sz="1100" b="0" i="0" u="none" strike="noStrike" baseline="0">
              <a:solidFill>
                <a:schemeClr val="dk1"/>
              </a:solidFill>
              <a:latin typeface="+mn-lt"/>
              <a:ea typeface="+mn-ea"/>
              <a:cs typeface="+mn-cs"/>
            </a:rPr>
            <a:t>8</a:t>
          </a:r>
          <a:r>
            <a:rPr lang="ja-JP" altLang="en-US" sz="1100" b="0" i="0" u="none" strike="noStrike" baseline="0">
              <a:solidFill>
                <a:schemeClr val="dk1"/>
              </a:solidFill>
              <a:latin typeface="+mn-lt"/>
              <a:ea typeface="+mn-ea"/>
              <a:cs typeface="+mn-cs"/>
            </a:rPr>
            <a:t>億</a:t>
          </a:r>
          <a:r>
            <a:rPr lang="en-US" altLang="ja-JP" sz="1100" b="0" i="0" u="none" strike="noStrike" baseline="0">
              <a:solidFill>
                <a:schemeClr val="dk1"/>
              </a:solidFill>
              <a:latin typeface="+mn-lt"/>
              <a:ea typeface="+mn-ea"/>
              <a:cs typeface="+mn-cs"/>
            </a:rPr>
            <a:t>7</a:t>
          </a:r>
          <a:r>
            <a:rPr lang="ja-JP" altLang="en-US" sz="1100" b="0" i="0" u="none" strike="noStrike" baseline="0">
              <a:solidFill>
                <a:schemeClr val="dk1"/>
              </a:solidFill>
              <a:latin typeface="+mn-lt"/>
              <a:ea typeface="+mn-ea"/>
              <a:cs typeface="+mn-cs"/>
            </a:rPr>
            <a:t>千</a:t>
          </a:r>
          <a:r>
            <a:rPr lang="en-US" altLang="ja-JP" sz="1100" b="0" i="0" u="none" strike="noStrike" baseline="0">
              <a:solidFill>
                <a:schemeClr val="dk1"/>
              </a:solidFill>
              <a:latin typeface="+mn-lt"/>
              <a:ea typeface="+mn-ea"/>
              <a:cs typeface="+mn-cs"/>
            </a:rPr>
            <a:t>9</a:t>
          </a:r>
          <a:r>
            <a:rPr lang="ja-JP" altLang="en-US" sz="1100" b="0" i="0" u="none" strike="noStrike" baseline="0">
              <a:solidFill>
                <a:schemeClr val="dk1"/>
              </a:solidFill>
              <a:latin typeface="+mn-lt"/>
              <a:ea typeface="+mn-ea"/>
              <a:cs typeface="+mn-cs"/>
            </a:rPr>
            <a:t>百万円に対して取り崩し額が約</a:t>
          </a:r>
          <a:r>
            <a:rPr lang="en-US" altLang="ja-JP" sz="1100" b="0" i="0" u="none" strike="noStrike" baseline="0">
              <a:solidFill>
                <a:schemeClr val="dk1"/>
              </a:solidFill>
              <a:latin typeface="+mn-lt"/>
              <a:ea typeface="+mn-ea"/>
              <a:cs typeface="+mn-cs"/>
            </a:rPr>
            <a:t>6</a:t>
          </a:r>
          <a:r>
            <a:rPr lang="ja-JP" altLang="en-US" sz="1100" b="0" i="0" u="none" strike="noStrike" baseline="0">
              <a:solidFill>
                <a:schemeClr val="dk1"/>
              </a:solidFill>
              <a:latin typeface="+mn-lt"/>
              <a:ea typeface="+mn-ea"/>
              <a:cs typeface="+mn-cs"/>
            </a:rPr>
            <a:t>億</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千</a:t>
          </a:r>
          <a:r>
            <a:rPr lang="en-US" altLang="ja-JP" sz="1100" b="0" i="0" u="none" strike="noStrike" baseline="0">
              <a:solidFill>
                <a:schemeClr val="dk1"/>
              </a:solidFill>
              <a:latin typeface="+mn-lt"/>
              <a:ea typeface="+mn-ea"/>
              <a:cs typeface="+mn-cs"/>
            </a:rPr>
            <a:t>3</a:t>
          </a:r>
          <a:r>
            <a:rPr lang="ja-JP" altLang="en-US" sz="1100" b="0" i="0" u="none" strike="noStrike" baseline="0">
              <a:solidFill>
                <a:schemeClr val="dk1"/>
              </a:solidFill>
              <a:latin typeface="+mn-lt"/>
              <a:ea typeface="+mn-ea"/>
              <a:cs typeface="+mn-cs"/>
            </a:rPr>
            <a:t>百万円となったため、約</a:t>
          </a:r>
          <a:r>
            <a:rPr lang="en-US" altLang="ja-JP" sz="1100" b="0" i="0" u="none" strike="noStrike" baseline="0">
              <a:solidFill>
                <a:schemeClr val="dk1"/>
              </a:solidFill>
              <a:latin typeface="+mn-lt"/>
              <a:ea typeface="+mn-ea"/>
              <a:cs typeface="+mn-cs"/>
            </a:rPr>
            <a:t>2</a:t>
          </a:r>
          <a:r>
            <a:rPr lang="ja-JP" altLang="en-US" sz="1100" b="0" i="0" u="none" strike="noStrike" baseline="0">
              <a:solidFill>
                <a:schemeClr val="dk1"/>
              </a:solidFill>
              <a:latin typeface="+mn-lt"/>
              <a:ea typeface="+mn-ea"/>
              <a:cs typeface="+mn-cs"/>
            </a:rPr>
            <a:t>億</a:t>
          </a:r>
          <a:r>
            <a:rPr lang="en-US" altLang="ja-JP" sz="1100" b="0" i="0" u="none" strike="noStrike" baseline="0">
              <a:solidFill>
                <a:schemeClr val="dk1"/>
              </a:solidFill>
              <a:latin typeface="+mn-lt"/>
              <a:ea typeface="+mn-ea"/>
              <a:cs typeface="+mn-cs"/>
            </a:rPr>
            <a:t>2</a:t>
          </a:r>
          <a:r>
            <a:rPr lang="ja-JP" altLang="en-US" sz="1100" b="0" i="0" u="none" strike="noStrike" baseline="0">
              <a:solidFill>
                <a:schemeClr val="dk1"/>
              </a:solidFill>
              <a:latin typeface="+mn-lt"/>
              <a:ea typeface="+mn-ea"/>
              <a:cs typeface="+mn-cs"/>
            </a:rPr>
            <a:t>千</a:t>
          </a:r>
          <a:r>
            <a:rPr lang="en-US" altLang="ja-JP" sz="1100" b="0" i="0" u="none" strike="noStrike" baseline="0">
              <a:solidFill>
                <a:schemeClr val="dk1"/>
              </a:solidFill>
              <a:latin typeface="+mn-lt"/>
              <a:ea typeface="+mn-ea"/>
              <a:cs typeface="+mn-cs"/>
            </a:rPr>
            <a:t>6</a:t>
          </a:r>
          <a:r>
            <a:rPr lang="ja-JP" altLang="en-US" sz="1100" b="0" i="0" u="none" strike="noStrike" baseline="0">
              <a:solidFill>
                <a:schemeClr val="dk1"/>
              </a:solidFill>
              <a:latin typeface="+mn-lt"/>
              <a:ea typeface="+mn-ea"/>
              <a:cs typeface="+mn-cs"/>
            </a:rPr>
            <a:t>百万円の増となった。</a:t>
          </a:r>
        </a:p>
        <a:p>
          <a:pPr rtl="0"/>
          <a:endParaRPr lang="ja-JP" altLang="en-US" sz="1100" b="0" i="0" u="none" strike="noStrike" baseline="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en-US" sz="1100" b="0" i="0" u="none" strike="noStrike" baseline="0">
            <a:solidFill>
              <a:schemeClr val="dk1"/>
            </a:solidFill>
            <a:latin typeface="+mn-lt"/>
            <a:ea typeface="+mn-ea"/>
            <a:cs typeface="+mn-cs"/>
          </a:endParaRPr>
        </a:p>
        <a:p>
          <a:pPr rtl="0"/>
          <a:r>
            <a:rPr lang="ja-JP" altLang="en-US" sz="1100" b="0" i="0" u="none" strike="noStrike" baseline="0">
              <a:solidFill>
                <a:schemeClr val="dk1"/>
              </a:solidFill>
              <a:latin typeface="+mn-lt"/>
              <a:ea typeface="+mn-ea"/>
              <a:cs typeface="+mn-cs"/>
            </a:rPr>
            <a:t>・「公共施設整備基金」については、公共施設の老朽化対策で長寿命化や建替え等の事業が予定されているため、積み立てていくことを予定している。</a:t>
          </a:r>
          <a:endParaRPr lang="en-US" altLang="ja-JP" sz="1100" b="0" i="0" u="none" strike="noStrike" baseline="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・「ふるさと大月応援基金」については、重要な財源となっているため、寄付額が増加するような返礼品の開発や</a:t>
          </a:r>
          <a:r>
            <a:rPr lang="en-US" altLang="ja-JP" sz="1100" b="0" i="0" baseline="0">
              <a:solidFill>
                <a:schemeClr val="dk1"/>
              </a:solidFill>
              <a:effectLst/>
              <a:latin typeface="+mn-lt"/>
              <a:ea typeface="+mn-ea"/>
              <a:cs typeface="+mn-cs"/>
            </a:rPr>
            <a:t>PR</a:t>
          </a:r>
          <a:r>
            <a:rPr lang="ja-JP" altLang="ja-JP" sz="1100" b="0" i="0" baseline="0">
              <a:solidFill>
                <a:schemeClr val="dk1"/>
              </a:solidFill>
              <a:effectLst/>
              <a:latin typeface="+mn-lt"/>
              <a:ea typeface="+mn-ea"/>
              <a:cs typeface="+mn-cs"/>
            </a:rPr>
            <a:t>を行い、さらなる増加を目指して努力していく。</a:t>
          </a:r>
          <a:endParaRPr lang="ja-JP" altLang="en-US" sz="1100" b="0" i="0" u="none" strike="noStrike" baseline="0">
            <a:solidFill>
              <a:schemeClr val="dk1"/>
            </a:solidFill>
            <a:latin typeface="+mn-lt"/>
            <a:ea typeface="+mn-ea"/>
            <a:cs typeface="+mn-cs"/>
          </a:endParaRPr>
        </a:p>
        <a:p>
          <a:pPr rtl="0"/>
          <a:r>
            <a:rPr lang="ja-JP" altLang="en-US" sz="1100" b="0" i="0" u="none" strike="noStrike" baseline="0">
              <a:solidFill>
                <a:schemeClr val="dk1"/>
              </a:solidFill>
              <a:latin typeface="+mn-lt"/>
              <a:ea typeface="+mn-ea"/>
              <a:cs typeface="+mn-cs"/>
            </a:rPr>
            <a:t>・決算見込み等の状況を加味しながら積み立てを行っていく。</a:t>
          </a:r>
        </a:p>
        <a:p>
          <a:pPr rtl="0"/>
          <a:endParaRPr lang="ja-JP" altLang="en-US" sz="1100" b="0" i="0" u="none" strike="noStrike" baseline="0">
            <a:solidFill>
              <a:schemeClr val="dk1"/>
            </a:solidFill>
            <a:latin typeface="+mn-lt"/>
            <a:ea typeface="+mn-ea"/>
            <a:cs typeface="+mn-cs"/>
          </a:endParaRPr>
        </a:p>
        <a:p>
          <a:pPr rtl="0"/>
          <a:endParaRPr lang="ja-JP" altLang="en-US" sz="1100" b="0" i="0" u="none" strike="noStrike" baseline="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・公共施設整備基金　　　　　　　：　大月市新総合計画に定める公共施設整備のために使用する。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・ふるさと大月応援基金　　　　　：　寄附金を財源として多様な人々による魅力あるまちづくりに資する目的の基金であり、使途は寄附者が指定する。</a:t>
          </a:r>
        </a:p>
        <a:p>
          <a:pPr rtl="0"/>
          <a:r>
            <a:rPr lang="ja-JP" altLang="en-US" sz="1100" b="0" i="0" u="none" strike="noStrike" baseline="0">
              <a:solidFill>
                <a:schemeClr val="dk1"/>
              </a:solidFill>
              <a:latin typeface="+mn-lt"/>
              <a:ea typeface="+mn-ea"/>
              <a:cs typeface="+mn-cs"/>
            </a:rPr>
            <a:t>　・地域振興基金　　　　　　　　　：　創意工夫ある魅力的なまちづくりを推進するために使用する。</a:t>
          </a:r>
        </a:p>
        <a:p>
          <a:pPr rtl="0"/>
          <a:r>
            <a:rPr lang="ja-JP" altLang="en-US" sz="1100" b="0" i="0" u="none" strike="noStrike" baseline="0">
              <a:solidFill>
                <a:schemeClr val="dk1"/>
              </a:solidFill>
              <a:latin typeface="+mn-lt"/>
              <a:ea typeface="+mn-ea"/>
              <a:cs typeface="+mn-cs"/>
            </a:rPr>
            <a:t>　・短期大学教育施設整備基金　　　：　大月短期大学の教育施設整備及び財政の健全な運営に資するために使用する。　　　　　　　　　　　　　　</a:t>
          </a:r>
        </a:p>
        <a:p>
          <a:pPr rtl="0"/>
          <a:r>
            <a:rPr lang="ja-JP" altLang="en-US" sz="1100" b="0" i="0" u="none" strike="noStrike" baseline="0">
              <a:solidFill>
                <a:schemeClr val="dk1"/>
              </a:solidFill>
              <a:latin typeface="+mn-lt"/>
              <a:ea typeface="+mn-ea"/>
              <a:cs typeface="+mn-cs"/>
            </a:rPr>
            <a:t>　・退職手当支給準備基金　　　　　：　大月市職員恵縦支給条例に基づいて支給する職員の退職手当の資金のために使用する。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・公共施設整備基金　　　　　　　：　</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千</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百万円余りの積</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立てに対して、</a:t>
          </a:r>
          <a:r>
            <a:rPr lang="ja-JP" altLang="en-US" sz="1100" b="0" i="0" baseline="0">
              <a:solidFill>
                <a:schemeClr val="dk1"/>
              </a:solidFill>
              <a:effectLst/>
              <a:latin typeface="+mn-lt"/>
              <a:ea typeface="+mn-ea"/>
              <a:cs typeface="+mn-cs"/>
            </a:rPr>
            <a:t>取り崩しを行わなかっ</a:t>
          </a:r>
          <a:r>
            <a:rPr lang="ja-JP" altLang="ja-JP" sz="1100" b="0" i="0" baseline="0">
              <a:solidFill>
                <a:schemeClr val="dk1"/>
              </a:solidFill>
              <a:effectLst/>
              <a:latin typeface="+mn-lt"/>
              <a:ea typeface="+mn-ea"/>
              <a:cs typeface="+mn-cs"/>
            </a:rPr>
            <a:t>たことで</a:t>
          </a:r>
          <a:r>
            <a:rPr lang="ja-JP" altLang="en-US" sz="1100" b="0" i="0" baseline="0">
              <a:solidFill>
                <a:schemeClr val="dk1"/>
              </a:solidFill>
              <a:effectLst/>
              <a:latin typeface="+mn-lt"/>
              <a:ea typeface="+mn-ea"/>
              <a:cs typeface="+mn-cs"/>
            </a:rPr>
            <a:t>積み立て分が純増</a:t>
          </a:r>
          <a:r>
            <a:rPr lang="ja-JP" altLang="ja-JP" sz="1100" b="0" i="0" baseline="0">
              <a:solidFill>
                <a:schemeClr val="dk1"/>
              </a:solidFill>
              <a:effectLst/>
              <a:latin typeface="+mn-lt"/>
              <a:ea typeface="+mn-ea"/>
              <a:cs typeface="+mn-cs"/>
            </a:rPr>
            <a:t>となった。</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rtl="0"/>
          <a:r>
            <a:rPr lang="ja-JP" altLang="en-US" sz="1100" b="0" i="0" u="none" strike="noStrike" baseline="0">
              <a:solidFill>
                <a:schemeClr val="dk1"/>
              </a:solidFill>
              <a:latin typeface="+mn-lt"/>
              <a:ea typeface="+mn-ea"/>
              <a:cs typeface="+mn-cs"/>
            </a:rPr>
            <a:t>　・ふるさと大月応援基金　　　　　：　</a:t>
          </a:r>
          <a:r>
            <a:rPr lang="en-US" altLang="ja-JP" sz="1100" b="0" i="0" u="none" strike="noStrike" baseline="0">
              <a:solidFill>
                <a:schemeClr val="dk1"/>
              </a:solidFill>
              <a:latin typeface="+mn-lt"/>
              <a:ea typeface="+mn-ea"/>
              <a:cs typeface="+mn-cs"/>
            </a:rPr>
            <a:t>4</a:t>
          </a:r>
          <a:r>
            <a:rPr lang="ja-JP" altLang="en-US" sz="1100" b="0" i="0" u="none" strike="noStrike" baseline="0">
              <a:solidFill>
                <a:schemeClr val="dk1"/>
              </a:solidFill>
              <a:latin typeface="+mn-lt"/>
              <a:ea typeface="+mn-ea"/>
              <a:cs typeface="+mn-cs"/>
            </a:rPr>
            <a:t>億円余りの積み立てをしたが、基金を活用した定住促進事業や道路整備事業に充当したことで</a:t>
          </a:r>
          <a:r>
            <a:rPr lang="en-US" altLang="ja-JP" sz="1100" b="0" i="0" u="none" strike="noStrike" baseline="0">
              <a:solidFill>
                <a:schemeClr val="dk1"/>
              </a:solidFill>
              <a:latin typeface="+mn-lt"/>
              <a:ea typeface="+mn-ea"/>
              <a:cs typeface="+mn-cs"/>
            </a:rPr>
            <a:t>6</a:t>
          </a:r>
          <a:r>
            <a:rPr lang="ja-JP" altLang="en-US" sz="1100" b="0" i="0" u="none" strike="noStrike" baseline="0">
              <a:solidFill>
                <a:schemeClr val="dk1"/>
              </a:solidFill>
              <a:latin typeface="+mn-lt"/>
              <a:ea typeface="+mn-ea"/>
              <a:cs typeface="+mn-cs"/>
            </a:rPr>
            <a:t>億</a:t>
          </a:r>
          <a:r>
            <a:rPr lang="en-US" altLang="ja-JP" sz="1100" b="0" i="0" u="none" strike="noStrike" baseline="0">
              <a:solidFill>
                <a:schemeClr val="dk1"/>
              </a:solidFill>
              <a:latin typeface="+mn-lt"/>
              <a:ea typeface="+mn-ea"/>
              <a:cs typeface="+mn-cs"/>
            </a:rPr>
            <a:t>1</a:t>
          </a:r>
          <a:r>
            <a:rPr lang="ja-JP" altLang="en-US" sz="1100" b="0" i="0" u="none" strike="noStrike" baseline="0">
              <a:solidFill>
                <a:schemeClr val="dk1"/>
              </a:solidFill>
              <a:latin typeface="+mn-lt"/>
              <a:ea typeface="+mn-ea"/>
              <a:cs typeface="+mn-cs"/>
            </a:rPr>
            <a:t>千</a:t>
          </a:r>
          <a:r>
            <a:rPr lang="en-US" altLang="ja-JP" sz="1100" b="0" i="0" u="none" strike="noStrike" baseline="0">
              <a:solidFill>
                <a:schemeClr val="dk1"/>
              </a:solidFill>
              <a:latin typeface="+mn-lt"/>
              <a:ea typeface="+mn-ea"/>
              <a:cs typeface="+mn-cs"/>
            </a:rPr>
            <a:t>9</a:t>
          </a:r>
          <a:r>
            <a:rPr lang="ja-JP" altLang="en-US" sz="1100" b="0" i="0" u="none" strike="noStrike" baseline="0">
              <a:solidFill>
                <a:schemeClr val="dk1"/>
              </a:solidFill>
              <a:latin typeface="+mn-lt"/>
              <a:ea typeface="+mn-ea"/>
              <a:cs typeface="+mn-cs"/>
            </a:rPr>
            <a:t>百万円</a:t>
          </a:r>
        </a:p>
        <a:p>
          <a:pPr rtl="0"/>
          <a:r>
            <a:rPr lang="ja-JP" altLang="en-US" sz="1100" b="0" i="0" u="none" strike="noStrike" baseline="0">
              <a:solidFill>
                <a:schemeClr val="dk1"/>
              </a:solidFill>
              <a:latin typeface="+mn-lt"/>
              <a:ea typeface="+mn-ea"/>
              <a:cs typeface="+mn-cs"/>
            </a:rPr>
            <a:t>　　　　　　　　　　　　　　　　　　　余りを取り崩し、約</a:t>
          </a:r>
          <a:r>
            <a:rPr lang="en-US" altLang="ja-JP" sz="1100" b="0" i="0" u="none" strike="noStrike" baseline="0">
              <a:solidFill>
                <a:schemeClr val="dk1"/>
              </a:solidFill>
              <a:latin typeface="+mn-lt"/>
              <a:ea typeface="+mn-ea"/>
              <a:cs typeface="+mn-cs"/>
            </a:rPr>
            <a:t>2</a:t>
          </a:r>
          <a:r>
            <a:rPr lang="ja-JP" altLang="en-US" sz="1100" b="0" i="0" u="none" strike="noStrike" baseline="0">
              <a:solidFill>
                <a:schemeClr val="dk1"/>
              </a:solidFill>
              <a:latin typeface="+mn-lt"/>
              <a:ea typeface="+mn-ea"/>
              <a:cs typeface="+mn-cs"/>
            </a:rPr>
            <a:t>億円以上の減となった。</a:t>
          </a:r>
        </a:p>
        <a:p>
          <a:pPr rtl="0"/>
          <a:endParaRPr kumimoji="0" lang="en-US" altLang="ja-JP" sz="1100" b="0" i="0" u="none" strike="noStrike" baseline="0">
            <a:solidFill>
              <a:schemeClr val="dk1"/>
            </a:solidFill>
            <a:effectLst/>
            <a:latin typeface="+mn-lt"/>
            <a:ea typeface="+mn-ea"/>
            <a:cs typeface="+mn-cs"/>
          </a:endParaRPr>
        </a:p>
        <a:p>
          <a:pPr rtl="0"/>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・公共施設整備基金　　　　　　　：　財産収入などを毎年度計画的に積</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立てる予定</a:t>
          </a:r>
          <a:endParaRPr lang="ja-JP" altLang="ja-JP">
            <a:effectLst/>
          </a:endParaRPr>
        </a:p>
        <a:p>
          <a:pPr rtl="0"/>
          <a:r>
            <a:rPr lang="ja-JP" altLang="en-US" sz="1100" b="0" i="0" u="none" strike="noStrike" baseline="0">
              <a:solidFill>
                <a:schemeClr val="dk1"/>
              </a:solidFill>
              <a:latin typeface="+mn-lt"/>
              <a:ea typeface="+mn-ea"/>
              <a:cs typeface="+mn-cs"/>
            </a:rPr>
            <a:t>　・ふるさと大月応援基金　　　　　：　返礼品等を充実させ、寄附金のを増額を目指し、魅力あるまちづくりの財源に充当していく予定。</a:t>
          </a:r>
        </a:p>
        <a:p>
          <a:pPr rtl="0"/>
          <a:r>
            <a:rPr lang="ja-JP" altLang="en-US" sz="1100" b="0" i="0" u="none" strike="noStrike" baseline="0">
              <a:solidFill>
                <a:schemeClr val="dk1"/>
              </a:solidFill>
              <a:latin typeface="+mn-lt"/>
              <a:ea typeface="+mn-ea"/>
              <a:cs typeface="+mn-cs"/>
            </a:rPr>
            <a:t>　・地域振興基金　　　　　　　　　：　基金の目的に沿った計画的な運用を行っていく。</a:t>
          </a:r>
        </a:p>
        <a:p>
          <a:pPr rtl="0"/>
          <a:r>
            <a:rPr lang="ja-JP" altLang="en-US" sz="1100" b="0" i="0" u="none" strike="noStrike" baseline="0">
              <a:solidFill>
                <a:schemeClr val="dk1"/>
              </a:solidFill>
              <a:latin typeface="+mn-lt"/>
              <a:ea typeface="+mn-ea"/>
              <a:cs typeface="+mn-cs"/>
            </a:rPr>
            <a:t>　・短期大学教育施設整備基金　　　：　基金の目的に沿った計画的な運用を行っていく。</a:t>
          </a:r>
        </a:p>
        <a:p>
          <a:pPr rtl="0"/>
          <a:r>
            <a:rPr lang="ja-JP" altLang="en-US" sz="1100" b="0" i="0" u="none" strike="noStrike" baseline="0">
              <a:solidFill>
                <a:schemeClr val="dk1"/>
              </a:solidFill>
              <a:latin typeface="+mn-lt"/>
              <a:ea typeface="+mn-ea"/>
              <a:cs typeface="+mn-cs"/>
            </a:rPr>
            <a:t>　・退職手当支給準備基金　　　　　：　基金の目的に沿った計画的な運用を行っていく。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・景気の動向による関係諸税等の変動とふるさと納税額の影響によるもの。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u="none" strike="noStrike" baseline="0">
              <a:solidFill>
                <a:schemeClr val="dk1"/>
              </a:solidFill>
              <a:latin typeface="+mn-lt"/>
              <a:ea typeface="+mn-ea"/>
              <a:cs typeface="+mn-cs"/>
            </a:rPr>
            <a:t>・事業精査等を行い、積み立てが行えるような財政運営を実施していく。</a:t>
          </a:r>
        </a:p>
        <a:p>
          <a:pPr rtl="0"/>
          <a:r>
            <a:rPr lang="ja-JP" altLang="en-US" sz="1100" b="0" i="0" u="none" strike="noStrike" baseline="0">
              <a:solidFill>
                <a:schemeClr val="dk1"/>
              </a:solidFill>
              <a:latin typeface="+mn-lt"/>
              <a:ea typeface="+mn-ea"/>
              <a:cs typeface="+mn-cs"/>
            </a:rPr>
            <a:t>・災害への備え等のため、過去の実績等を踏まえ、２０億円程度を目途に積み立てることを目標としていく。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・三セク債償還に係る積み立によるもの。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・財産収入などを毎年度計画的に積み立てる予定。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22,204
21,905
280.25
14,232,253
13,540,287
609,903
7,874,902
14,878,067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前年度と比較すると、０．０２ポイント数値が減少している。５年間を通してみても同数値程度の推移となっており、大きな変化はない。また、類似団体内平均値は過去５年を見ても上回っている状況である。</a:t>
          </a:r>
          <a:endParaRPr lang="ja-JP" altLang="ja-JP" sz="1000">
            <a:effectLst/>
          </a:endParaRPr>
        </a:p>
        <a:p>
          <a:pPr rtl="0"/>
          <a:r>
            <a:rPr lang="ja-JP" altLang="ja-JP" sz="1000" b="0" i="0" baseline="0">
              <a:solidFill>
                <a:schemeClr val="dk1"/>
              </a:solidFill>
              <a:effectLst/>
              <a:latin typeface="+mn-lt"/>
              <a:ea typeface="+mn-ea"/>
              <a:cs typeface="+mn-cs"/>
            </a:rPr>
            <a:t>　当市の特徴として、大型の機械があることで市税の多くを固定資産税の償却資産が占めており、市税の収入額が類似団体に比べて多い。</a:t>
          </a:r>
          <a:endParaRPr lang="ja-JP" altLang="ja-JP" sz="1000">
            <a:effectLst/>
          </a:endParaRPr>
        </a:p>
        <a:p>
          <a:pPr rtl="0"/>
          <a:r>
            <a:rPr lang="ja-JP" altLang="ja-JP" sz="1000" b="0" i="0" baseline="0">
              <a:solidFill>
                <a:schemeClr val="dk1"/>
              </a:solidFill>
              <a:effectLst/>
              <a:latin typeface="+mn-lt"/>
              <a:ea typeface="+mn-ea"/>
              <a:cs typeface="+mn-cs"/>
            </a:rPr>
            <a:t>　償却資産のため市税の減少は毎年見込まれているが、物件費や扶助費は増加の傾向にあるため、引き続き歳出削減を積極的に進めるとともに、市税の徴収率向上を図り今以上に自主財源の確保に努めていく。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157692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前年度と比較すると、４．７ポイント増加し、類似団体内平均を１．０ポイント下回っている状況である。</a:t>
          </a:r>
          <a:endParaRPr lang="ja-JP" altLang="ja-JP" sz="1000">
            <a:effectLst/>
          </a:endParaRPr>
        </a:p>
        <a:p>
          <a:pPr rtl="0"/>
          <a:r>
            <a:rPr lang="ja-JP" altLang="ja-JP" sz="1000" b="0" i="0" baseline="0">
              <a:solidFill>
                <a:schemeClr val="dk1"/>
              </a:solidFill>
              <a:effectLst/>
              <a:latin typeface="+mn-lt"/>
              <a:ea typeface="+mn-ea"/>
              <a:cs typeface="+mn-cs"/>
            </a:rPr>
            <a:t>　これは、臨時財政対策債の大幅な減少があったが、地方交付税は昨年度より増えていないことで経常一般財源収入額が減ったことが大きな要因である。支出額については、物件費と維持補修費で増加があるものの、公債費等で減少があるため、全体で減額になっている。</a:t>
          </a:r>
          <a:endParaRPr lang="ja-JP" altLang="ja-JP" sz="1000">
            <a:effectLst/>
          </a:endParaRPr>
        </a:p>
        <a:p>
          <a:pPr rtl="0"/>
          <a:r>
            <a:rPr lang="ja-JP" altLang="ja-JP" sz="1000" b="0" i="0" baseline="0">
              <a:solidFill>
                <a:schemeClr val="dk1"/>
              </a:solidFill>
              <a:effectLst/>
              <a:latin typeface="+mn-lt"/>
              <a:ea typeface="+mn-ea"/>
              <a:cs typeface="+mn-cs"/>
            </a:rPr>
            <a:t>　今後も物件費や扶助費については、増加傾向が見込めるため、引続き、事務事業の点検・見直しなどを行い、経常経費を削減し、健全な財政運営に努めていく。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62</xdr:row>
      <xdr:rowOff>132927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84790"/>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129963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847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129963</xdr:rowOff>
    </xdr:from>
    <xdr:to>
      <xdr:col>15</xdr:col>
      <xdr:colOff>82550</xdr:colOff>
      <xdr:row>62</xdr:row>
      <xdr:rowOff>20320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1696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114300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6502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79163</xdr:rowOff>
    </xdr:from>
    <xdr:to>
      <xdr:col>15</xdr:col>
      <xdr:colOff>133350</xdr:colOff>
      <xdr:row>61</xdr:row>
      <xdr:rowOff>9313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19490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職員数の減少から、人件費は、前年度と比べて減少している、しかし、物件費が増加しており一人当たりの決算額が増額になった。これは、ふるさと納税寄附金の増加に伴う諸経費の増加やパソコン等の維持管理費が主な要因になっている。</a:t>
          </a:r>
          <a:endParaRPr lang="ja-JP" altLang="ja-JP" sz="1000">
            <a:effectLst/>
          </a:endParaRPr>
        </a:p>
        <a:p>
          <a:pPr rtl="0"/>
          <a:r>
            <a:rPr lang="ja-JP" altLang="ja-JP" sz="1000" b="0" i="0" baseline="0">
              <a:solidFill>
                <a:schemeClr val="dk1"/>
              </a:solidFill>
              <a:effectLst/>
              <a:latin typeface="+mn-lt"/>
              <a:ea typeface="+mn-ea"/>
              <a:cs typeface="+mn-cs"/>
            </a:rPr>
            <a:t>　類似団体内平均を上回っているのは、市立短期大学や消防本部の単独設置による人件費負担が大きいことなどが要因である。</a:t>
          </a:r>
          <a:endParaRPr lang="ja-JP" altLang="ja-JP" sz="1000">
            <a:effectLst/>
          </a:endParaRPr>
        </a:p>
        <a:p>
          <a:pPr rtl="0"/>
          <a:r>
            <a:rPr lang="ja-JP" altLang="ja-JP" sz="1000" b="0" i="0" baseline="0">
              <a:solidFill>
                <a:schemeClr val="dk1"/>
              </a:solidFill>
              <a:effectLst/>
              <a:latin typeface="+mn-lt"/>
              <a:ea typeface="+mn-ea"/>
              <a:cs typeface="+mn-cs"/>
            </a:rPr>
            <a:t>　平成１９年３月に定員適正化計画を策定したことを契機に、退職者数に対する新採用の抑制を進めた結果、職員数が大幅に減少したが、今後は再任用制度の開始などにより横ばい状態が見込まれる。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102450</xdr:rowOff>
    </xdr:from>
    <xdr:to>
      <xdr:col>23</xdr:col>
      <xdr:colOff>133350</xdr:colOff>
      <xdr:row>84</xdr:row>
      <xdr:rowOff>169112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04250"/>
          <a:ext cx="8382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13812</xdr:rowOff>
    </xdr:from>
    <xdr:to>
      <xdr:col>19</xdr:col>
      <xdr:colOff>133350</xdr:colOff>
      <xdr:row>84</xdr:row>
      <xdr:rowOff>102450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15612"/>
          <a:ext cx="889000" cy="8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71110</xdr:rowOff>
    </xdr:from>
    <xdr:to>
      <xdr:col>15</xdr:col>
      <xdr:colOff>82550</xdr:colOff>
      <xdr:row>84</xdr:row>
      <xdr:rowOff>13812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01460"/>
          <a:ext cx="889000" cy="1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136027</xdr:rowOff>
    </xdr:from>
    <xdr:to>
      <xdr:col>11</xdr:col>
      <xdr:colOff>31750</xdr:colOff>
      <xdr:row>83</xdr:row>
      <xdr:rowOff>71110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94927"/>
          <a:ext cx="889000" cy="10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118312</xdr:rowOff>
    </xdr:from>
    <xdr:to>
      <xdr:col>23</xdr:col>
      <xdr:colOff>184150</xdr:colOff>
      <xdr:row>85</xdr:row>
      <xdr:rowOff>48462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90389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9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51650</xdr:rowOff>
    </xdr:from>
    <xdr:to>
      <xdr:col>19</xdr:col>
      <xdr:colOff>184150</xdr:colOff>
      <xdr:row>84</xdr:row>
      <xdr:rowOff>153250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138027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3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134462</xdr:rowOff>
    </xdr:from>
    <xdr:to>
      <xdr:col>15</xdr:col>
      <xdr:colOff>133350</xdr:colOff>
      <xdr:row>84</xdr:row>
      <xdr:rowOff>64612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49389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5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20310</xdr:rowOff>
    </xdr:from>
    <xdr:to>
      <xdr:col>11</xdr:col>
      <xdr:colOff>82550</xdr:colOff>
      <xdr:row>83</xdr:row>
      <xdr:rowOff>121910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106687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85227</xdr:rowOff>
    </xdr:from>
    <xdr:to>
      <xdr:col>7</xdr:col>
      <xdr:colOff>31750</xdr:colOff>
      <xdr:row>83</xdr:row>
      <xdr:rowOff>15377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3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前年度より０．１ポイント減少になった。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類似団体や全国平均を下回っており、引き続き適正な定員管理と給与の適正化に努めていく。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27781</xdr:rowOff>
    </xdr:from>
    <xdr:to>
      <xdr:col>81</xdr:col>
      <xdr:colOff>44450</xdr:colOff>
      <xdr:row>83</xdr:row>
      <xdr:rowOff>42863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258131"/>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42863</xdr:rowOff>
    </xdr:from>
    <xdr:to>
      <xdr:col>77</xdr:col>
      <xdr:colOff>44450</xdr:colOff>
      <xdr:row>83</xdr:row>
      <xdr:rowOff>103188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732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103188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430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138906</xdr:rowOff>
    </xdr:from>
    <xdr:to>
      <xdr:col>68</xdr:col>
      <xdr:colOff>152400</xdr:colOff>
      <xdr:row>83</xdr:row>
      <xdr:rowOff>12700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19780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148431</xdr:rowOff>
    </xdr:from>
    <xdr:to>
      <xdr:col>81</xdr:col>
      <xdr:colOff>95250</xdr:colOff>
      <xdr:row>83</xdr:row>
      <xdr:rowOff>78581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164958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5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163513</xdr:rowOff>
    </xdr:from>
    <xdr:to>
      <xdr:col>77</xdr:col>
      <xdr:colOff>95250</xdr:colOff>
      <xdr:row>83</xdr:row>
      <xdr:rowOff>93663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103840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9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52388</xdr:rowOff>
    </xdr:from>
    <xdr:to>
      <xdr:col>73</xdr:col>
      <xdr:colOff>44450</xdr:colOff>
      <xdr:row>83</xdr:row>
      <xdr:rowOff>153988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164165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88106</xdr:rowOff>
    </xdr:from>
    <xdr:to>
      <xdr:col>64</xdr:col>
      <xdr:colOff>152400</xdr:colOff>
      <xdr:row>83</xdr:row>
      <xdr:rowOff>18256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28433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1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前年度より０．３６ポイント増加し、類似団体平均も上回っている状況である。職員数については、昨年と同数だが、人口数が減少していることで数値が増加した。また、類似団体平均を上回っているのは、市立短期大学及び消防本部を単独設置していることが要因である。</a:t>
          </a:r>
          <a:endParaRPr lang="ja-JP" altLang="ja-JP" sz="1000">
            <a:effectLst/>
          </a:endParaRPr>
        </a:p>
        <a:p>
          <a:pPr rtl="0"/>
          <a:r>
            <a:rPr lang="ja-JP" altLang="ja-JP" sz="1000" b="0" i="0" baseline="0">
              <a:solidFill>
                <a:schemeClr val="dk1"/>
              </a:solidFill>
              <a:effectLst/>
              <a:latin typeface="+mn-lt"/>
              <a:ea typeface="+mn-ea"/>
              <a:cs typeface="+mn-cs"/>
            </a:rPr>
            <a:t>　平成１９年３月に定員適正化計画を策定したことを契機に、退職者に対する新採用の抑制を進めてきたが、今後は再任用制度により職員数は横ばい状態が見込まれる。</a:t>
          </a:r>
          <a:endParaRPr lang="ja-JP" altLang="ja-JP" sz="1000">
            <a:effectLst/>
          </a:endParaRPr>
        </a:p>
        <a:p>
          <a:pPr rtl="0"/>
          <a:r>
            <a:rPr lang="ja-JP" altLang="ja-JP" sz="1000" b="0" i="0" baseline="0">
              <a:solidFill>
                <a:schemeClr val="dk1"/>
              </a:solidFill>
              <a:effectLst/>
              <a:latin typeface="+mn-lt"/>
              <a:ea typeface="+mn-ea"/>
              <a:cs typeface="+mn-cs"/>
            </a:rPr>
            <a:t>　さらに適正な定員管理を推進して、人件費の削減に努める。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19403</xdr:rowOff>
    </xdr:from>
    <xdr:to>
      <xdr:col>81</xdr:col>
      <xdr:colOff>44450</xdr:colOff>
      <xdr:row>65</xdr:row>
      <xdr:rowOff>67663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16365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153317</xdr:rowOff>
    </xdr:from>
    <xdr:to>
      <xdr:col>77</xdr:col>
      <xdr:colOff>44450</xdr:colOff>
      <xdr:row>65</xdr:row>
      <xdr:rowOff>19403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126117"/>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117122</xdr:rowOff>
    </xdr:from>
    <xdr:to>
      <xdr:col>72</xdr:col>
      <xdr:colOff>203200</xdr:colOff>
      <xdr:row>64</xdr:row>
      <xdr:rowOff>153317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899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44732</xdr:rowOff>
    </xdr:from>
    <xdr:to>
      <xdr:col>68</xdr:col>
      <xdr:colOff>152400</xdr:colOff>
      <xdr:row>64</xdr:row>
      <xdr:rowOff>117122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0175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16863</xdr:rowOff>
    </xdr:from>
    <xdr:to>
      <xdr:col>81</xdr:col>
      <xdr:colOff>95250</xdr:colOff>
      <xdr:row>65</xdr:row>
      <xdr:rowOff>118463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1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160390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13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140053</xdr:rowOff>
    </xdr:from>
    <xdr:to>
      <xdr:col>77</xdr:col>
      <xdr:colOff>95250</xdr:colOff>
      <xdr:row>65</xdr:row>
      <xdr:rowOff>70203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1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54980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99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102517</xdr:rowOff>
    </xdr:from>
    <xdr:to>
      <xdr:col>73</xdr:col>
      <xdr:colOff>44450</xdr:colOff>
      <xdr:row>65</xdr:row>
      <xdr:rowOff>32667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17444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6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66322</xdr:rowOff>
    </xdr:from>
    <xdr:to>
      <xdr:col>68</xdr:col>
      <xdr:colOff>203200</xdr:colOff>
      <xdr:row>64</xdr:row>
      <xdr:rowOff>167922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152699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165382</xdr:rowOff>
    </xdr:from>
    <xdr:to>
      <xdr:col>64</xdr:col>
      <xdr:colOff>152400</xdr:colOff>
      <xdr:row>64</xdr:row>
      <xdr:rowOff>95532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80309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5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前年度と比較すると、０．２ポイント減少することができた。新規発行の起債を抑制し、交付税措置のない起債は行わないことを基本方針としていることが要因である。 </a:t>
          </a:r>
          <a:endParaRPr lang="ja-JP" altLang="ja-JP" sz="1000">
            <a:effectLst/>
          </a:endParaRPr>
        </a:p>
        <a:p>
          <a:pPr rtl="0"/>
          <a:r>
            <a:rPr lang="ja-JP" altLang="ja-JP" sz="1000" b="0" i="0" baseline="0">
              <a:solidFill>
                <a:schemeClr val="dk1"/>
              </a:solidFill>
              <a:effectLst/>
              <a:latin typeface="+mn-lt"/>
              <a:ea typeface="+mn-ea"/>
              <a:cs typeface="+mn-cs"/>
            </a:rPr>
            <a:t>　平成２５年に発生した土地開発公社解散に伴う第三セクター等改革推進債の起債が影響し、２９年度には起債許可団体となってしまった。３０年度には、許可団体を脱却することができたものの、類似団体等の数値や平均値と比べると高い数値で推移している。</a:t>
          </a:r>
          <a:endParaRPr lang="ja-JP" altLang="ja-JP" sz="1000">
            <a:effectLst/>
          </a:endParaRPr>
        </a:p>
        <a:p>
          <a:pPr rtl="0"/>
          <a:r>
            <a:rPr lang="ja-JP" altLang="ja-JP" sz="1000" b="0" i="0" baseline="0">
              <a:solidFill>
                <a:schemeClr val="dk1"/>
              </a:solidFill>
              <a:effectLst/>
              <a:latin typeface="+mn-lt"/>
              <a:ea typeface="+mn-ea"/>
              <a:cs typeface="+mn-cs"/>
            </a:rPr>
            <a:t>　元利償還金を上回らないよう抑制し、地方債残高を減らしていくよう努めているため、関係団体等を含めたすべての会計において、新規地方債発行の抑制に努め、健全な財政運営を行っていく。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42</xdr:row>
      <xdr:rowOff>129963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80667"/>
          <a:ext cx="0" cy="1150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102040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30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129963</xdr:rowOff>
    </xdr:from>
    <xdr:to>
      <xdr:col>81</xdr:col>
      <xdr:colOff>133350</xdr:colOff>
      <xdr:row>42</xdr:row>
      <xdr:rowOff>129963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33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146050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3308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38946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110913</xdr:rowOff>
    </xdr:from>
    <xdr:to>
      <xdr:col>77</xdr:col>
      <xdr:colOff>95250</xdr:colOff>
      <xdr:row>40</xdr:row>
      <xdr:rowOff>41063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151554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4112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44</xdr:row>
      <xdr:rowOff>60537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5239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11854</xdr:rowOff>
    </xdr:from>
    <xdr:to>
      <xdr:col>68</xdr:col>
      <xdr:colOff>203200</xdr:colOff>
      <xdr:row>40</xdr:row>
      <xdr:rowOff>113454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146490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17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地方債残高の減少と、控除財源である基金残高が増加したため、前年度より１．６ポイント改善することができた。これは、ふるさと大月応援基金の増加が大きな要因である。</a:t>
          </a:r>
          <a:endParaRPr lang="ja-JP" altLang="ja-JP" sz="1000">
            <a:effectLst/>
          </a:endParaRPr>
        </a:p>
        <a:p>
          <a:pPr rtl="0"/>
          <a:r>
            <a:rPr lang="ja-JP" altLang="ja-JP" sz="1000" b="0" i="0" baseline="0">
              <a:solidFill>
                <a:schemeClr val="dk1"/>
              </a:solidFill>
              <a:effectLst/>
              <a:latin typeface="+mn-lt"/>
              <a:ea typeface="+mn-ea"/>
              <a:cs typeface="+mn-cs"/>
            </a:rPr>
            <a:t>　しかし、庁舎建設や大月駅・猿橋駅周辺整備事業・幼保整備事業などの主要事業が控えているため、新たな地方債発行が見込まれ、駒橋住宅建替えに伴う債務負担も予定されていることで将来負担額が増加することも見込める。</a:t>
          </a:r>
          <a:endParaRPr lang="ja-JP" altLang="ja-JP" sz="1000">
            <a:effectLst/>
          </a:endParaRPr>
        </a:p>
        <a:p>
          <a:pPr rtl="0"/>
          <a:r>
            <a:rPr lang="ja-JP" altLang="ja-JP" sz="1000" b="0" i="0" baseline="0">
              <a:solidFill>
                <a:schemeClr val="dk1"/>
              </a:solidFill>
              <a:effectLst/>
              <a:latin typeface="+mn-lt"/>
              <a:ea typeface="+mn-ea"/>
              <a:cs typeface="+mn-cs"/>
            </a:rPr>
            <a:t>　今後も様々な事業が予定されているが、長期的な視野に立ち、事業の優先順位付けを行い、計画的な財政運営により、将来負担の圧縮に努める。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119075</xdr:rowOff>
    </xdr:from>
    <xdr:to>
      <xdr:col>81</xdr:col>
      <xdr:colOff>44450</xdr:colOff>
      <xdr:row>16</xdr:row>
      <xdr:rowOff>126797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862275"/>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126797</xdr:rowOff>
    </xdr:from>
    <xdr:to>
      <xdr:col>77</xdr:col>
      <xdr:colOff>44450</xdr:colOff>
      <xdr:row>17</xdr:row>
      <xdr:rowOff>38354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869997"/>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38354</xdr:rowOff>
    </xdr:from>
    <xdr:to>
      <xdr:col>72</xdr:col>
      <xdr:colOff>203200</xdr:colOff>
      <xdr:row>17</xdr:row>
      <xdr:rowOff>163830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9530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163830</xdr:rowOff>
    </xdr:from>
    <xdr:to>
      <xdr:col>68</xdr:col>
      <xdr:colOff>152400</xdr:colOff>
      <xdr:row>18</xdr:row>
      <xdr:rowOff>72009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07848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68275</xdr:rowOff>
    </xdr:from>
    <xdr:to>
      <xdr:col>81</xdr:col>
      <xdr:colOff>95250</xdr:colOff>
      <xdr:row>16</xdr:row>
      <xdr:rowOff>169875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8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40352</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8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75997</xdr:rowOff>
    </xdr:from>
    <xdr:to>
      <xdr:col>77</xdr:col>
      <xdr:colOff>95250</xdr:colOff>
      <xdr:row>17</xdr:row>
      <xdr:rowOff>6147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162374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0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159004</xdr:rowOff>
    </xdr:from>
    <xdr:to>
      <xdr:col>73</xdr:col>
      <xdr:colOff>44450</xdr:colOff>
      <xdr:row>17</xdr:row>
      <xdr:rowOff>89154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73931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113030</xdr:rowOff>
    </xdr:from>
    <xdr:to>
      <xdr:col>68</xdr:col>
      <xdr:colOff>203200</xdr:colOff>
      <xdr:row>18</xdr:row>
      <xdr:rowOff>43180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27957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21209</xdr:rowOff>
    </xdr:from>
    <xdr:to>
      <xdr:col>64</xdr:col>
      <xdr:colOff>152400</xdr:colOff>
      <xdr:row>18</xdr:row>
      <xdr:rowOff>122809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107586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22,204
21,905
280.25
14,232,253
13,540,287
609,903
7,874,902
14,878,067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a:solidFill>
                <a:schemeClr val="dk1"/>
              </a:solidFill>
              <a:latin typeface="+mn-lt"/>
              <a:ea typeface="+mn-ea"/>
              <a:cs typeface="+mn-cs"/>
            </a:rPr>
            <a:t>　</a:t>
          </a:r>
          <a:r>
            <a:rPr lang="ja-JP" altLang="en-US" sz="1000" b="0" i="0" u="none" strike="noStrike" baseline="0">
              <a:solidFill>
                <a:schemeClr val="dk1"/>
              </a:solidFill>
              <a:latin typeface="+mn-lt"/>
              <a:ea typeface="+mn-ea"/>
              <a:cs typeface="+mn-cs"/>
            </a:rPr>
            <a:t>人件費に係る経常収支比率については、会計年度任用職員（パートタイム）で報酬が増加したが、退職金の減額の方が上回り、経常一般財源支出額は全体で減少となっている。数値が悪化した要因としては、経常一般財源収入額の減少が大きな要因である。</a:t>
          </a:r>
        </a:p>
        <a:p>
          <a:pPr rtl="0"/>
          <a:r>
            <a:rPr lang="ja-JP" altLang="en-US" sz="1000" b="0" i="0" u="none" strike="noStrike" baseline="0">
              <a:solidFill>
                <a:schemeClr val="dk1"/>
              </a:solidFill>
              <a:latin typeface="+mn-lt"/>
              <a:ea typeface="+mn-ea"/>
              <a:cs typeface="+mn-cs"/>
            </a:rPr>
            <a:t>　</a:t>
          </a:r>
          <a:r>
            <a:rPr lang="ja-JP" altLang="ja-JP" sz="1000" b="0" i="0" baseline="0">
              <a:solidFill>
                <a:schemeClr val="dk1"/>
              </a:solidFill>
              <a:effectLst/>
              <a:latin typeface="+mn-lt"/>
              <a:ea typeface="+mn-ea"/>
              <a:cs typeface="+mn-cs"/>
            </a:rPr>
            <a:t>市立短期大学及び消防</a:t>
          </a:r>
          <a:r>
            <a:rPr lang="ja-JP" altLang="en-US" sz="1000" b="0" i="0" baseline="0">
              <a:solidFill>
                <a:schemeClr val="dk1"/>
              </a:solidFill>
              <a:effectLst/>
              <a:latin typeface="+mn-lt"/>
              <a:ea typeface="+mn-ea"/>
              <a:cs typeface="+mn-cs"/>
            </a:rPr>
            <a:t>本部が</a:t>
          </a:r>
          <a:r>
            <a:rPr lang="ja-JP" altLang="ja-JP" sz="1000" b="0" i="0" baseline="0">
              <a:solidFill>
                <a:schemeClr val="dk1"/>
              </a:solidFill>
              <a:effectLst/>
              <a:latin typeface="+mn-lt"/>
              <a:ea typeface="+mn-ea"/>
              <a:cs typeface="+mn-cs"/>
            </a:rPr>
            <a:t>単独設置</a:t>
          </a:r>
          <a:r>
            <a:rPr lang="ja-JP" altLang="en-US" sz="1000" b="0" i="0" baseline="0">
              <a:solidFill>
                <a:schemeClr val="dk1"/>
              </a:solidFill>
              <a:effectLst/>
              <a:latin typeface="+mn-lt"/>
              <a:ea typeface="+mn-ea"/>
              <a:cs typeface="+mn-cs"/>
            </a:rPr>
            <a:t>となれば数値は改善されるが、単独設置の予定はないため、</a:t>
          </a:r>
          <a:r>
            <a:rPr lang="ja-JP" altLang="en-US" sz="1000" b="0" i="0" u="none" strike="noStrike" baseline="0">
              <a:solidFill>
                <a:schemeClr val="dk1"/>
              </a:solidFill>
              <a:latin typeface="+mn-lt"/>
              <a:ea typeface="+mn-ea"/>
              <a:cs typeface="+mn-cs"/>
            </a:rPr>
            <a:t>引き続き、適正な定員管理を推進して人件費の抑制に努めていく。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82550</xdr:rowOff>
    </xdr:from>
    <xdr:to>
      <xdr:col>24</xdr:col>
      <xdr:colOff>25400</xdr:colOff>
      <xdr:row>38</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6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82550</xdr:rowOff>
    </xdr:from>
    <xdr:to>
      <xdr:col>19</xdr:col>
      <xdr:colOff>187325</xdr:colOff>
      <xdr:row>37</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44450</xdr:rowOff>
    </xdr:from>
    <xdr:to>
      <xdr:col>15</xdr:col>
      <xdr:colOff>98425</xdr:colOff>
      <xdr:row>37</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8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44450</xdr:rowOff>
    </xdr:from>
    <xdr:to>
      <xdr:col>11</xdr:col>
      <xdr:colOff>9525</xdr:colOff>
      <xdr:row>37</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8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31750</xdr:rowOff>
    </xdr:from>
    <xdr:to>
      <xdr:col>20</xdr:col>
      <xdr:colOff>38100</xdr:colOff>
      <xdr:row>37</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31750</xdr:rowOff>
    </xdr:from>
    <xdr:to>
      <xdr:col>15</xdr:col>
      <xdr:colOff>149225</xdr:colOff>
      <xdr:row>37</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165100</xdr:rowOff>
    </xdr:from>
    <xdr:to>
      <xdr:col>11</xdr:col>
      <xdr:colOff>60325</xdr:colOff>
      <xdr:row>37</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156227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a:solidFill>
                <a:schemeClr val="dk1"/>
              </a:solidFill>
              <a:latin typeface="+mn-lt"/>
              <a:ea typeface="+mn-ea"/>
              <a:cs typeface="+mn-cs"/>
            </a:rPr>
            <a:t>　物件費に係る経常収支比率については、前年度に比べ１．２ポイント上昇した。これは、ふるさと納税の増加に伴う委託料の増加や基幹システム更新にかかる経費の増加が主な要因である。　　 　</a:t>
          </a:r>
        </a:p>
        <a:p>
          <a:pPr rtl="0"/>
          <a:r>
            <a:rPr lang="ja-JP" altLang="en-US" sz="1100" b="0" i="0" u="none" strike="noStrike" baseline="0">
              <a:solidFill>
                <a:schemeClr val="dk1"/>
              </a:solidFill>
              <a:latin typeface="+mn-lt"/>
              <a:ea typeface="+mn-ea"/>
              <a:cs typeface="+mn-cs"/>
            </a:rPr>
            <a:t>　類以団体内平均や県平均は、下回っている。</a:t>
          </a:r>
        </a:p>
        <a:p>
          <a:pPr rtl="0"/>
          <a:r>
            <a:rPr lang="ja-JP" altLang="en-US" sz="1100" b="0" i="0" u="none" strike="noStrike" baseline="0">
              <a:solidFill>
                <a:schemeClr val="dk1"/>
              </a:solidFill>
              <a:latin typeface="+mn-lt"/>
              <a:ea typeface="+mn-ea"/>
              <a:cs typeface="+mn-cs"/>
            </a:rPr>
            <a:t>　今後も、効率的な行政運営に努め、経常経費の削減に努める。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64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5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16</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568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81280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a:solidFill>
                <a:schemeClr val="dk1"/>
              </a:solidFill>
              <a:latin typeface="+mn-lt"/>
              <a:ea typeface="+mn-ea"/>
              <a:cs typeface="+mn-cs"/>
            </a:rPr>
            <a:t>　扶助費に係る経常収支比率については、前年度に比べ０．３ポイント低下した。扶助費の総額を見ると、ほぼ前年と同額である。</a:t>
          </a:r>
        </a:p>
        <a:p>
          <a:pPr rtl="0"/>
          <a:r>
            <a:rPr lang="ja-JP" altLang="en-US" sz="1100" b="0" i="0" u="none" strike="noStrike" baseline="0">
              <a:solidFill>
                <a:schemeClr val="dk1"/>
              </a:solidFill>
              <a:latin typeface="+mn-lt"/>
              <a:ea typeface="+mn-ea"/>
              <a:cs typeface="+mn-cs"/>
            </a:rPr>
            <a:t>　類似団体内平均と比較すると下回っているが、今後、子育て世帯への支援対策や障害者福祉、生活保護費等の増加が見込まれているため、その動向を注視していく。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82550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a:solidFill>
                <a:schemeClr val="dk1"/>
              </a:solidFill>
              <a:latin typeface="+mn-lt"/>
              <a:ea typeface="+mn-ea"/>
              <a:cs typeface="+mn-cs"/>
            </a:rPr>
            <a:t>　その他に係る経常収支比率については、前年度に比べ１．６ポイント上昇した。これは、維持補修費が前年度に比べると増加し、他会計への繰出しも増加していることが主な要因となっている。</a:t>
          </a:r>
        </a:p>
        <a:p>
          <a:pPr rtl="0"/>
          <a:r>
            <a:rPr lang="ja-JP" altLang="en-US" sz="1100" b="0" i="0" u="none" strike="noStrike" baseline="0">
              <a:solidFill>
                <a:schemeClr val="dk1"/>
              </a:solidFill>
              <a:latin typeface="+mn-lt"/>
              <a:ea typeface="+mn-ea"/>
              <a:cs typeface="+mn-cs"/>
            </a:rPr>
            <a:t>　類以団体内平均や全国平均・山梨県平均も上回っているため、今後も特別会計の健全運営を図り負担軽減に努める。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10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a:solidFill>
                <a:schemeClr val="dk1"/>
              </a:solidFill>
              <a:latin typeface="+mn-lt"/>
              <a:ea typeface="+mn-ea"/>
              <a:cs typeface="+mn-cs"/>
            </a:rPr>
            <a:t>　</a:t>
          </a:r>
          <a:r>
            <a:rPr lang="ja-JP" altLang="en-US" sz="1000" b="0" i="0" u="none" strike="noStrike" baseline="0">
              <a:solidFill>
                <a:schemeClr val="dk1"/>
              </a:solidFill>
              <a:latin typeface="+mn-lt"/>
              <a:ea typeface="+mn-ea"/>
              <a:cs typeface="+mn-cs"/>
            </a:rPr>
            <a:t>補助費に係る経常収支比率については、前年度と同数値となった。これは、大月都留広域事務組合や東部広域水道企業団への補助金が主な要因である。</a:t>
          </a:r>
        </a:p>
        <a:p>
          <a:pPr rtl="0"/>
          <a:r>
            <a:rPr lang="ja-JP" altLang="en-US" sz="1000" b="0" i="0" u="none" strike="noStrike" baseline="0">
              <a:solidFill>
                <a:schemeClr val="dk1"/>
              </a:solidFill>
              <a:latin typeface="+mn-lt"/>
              <a:ea typeface="+mn-ea"/>
              <a:cs typeface="+mn-cs"/>
            </a:rPr>
            <a:t>　過去には類似団体内平均を上回っていたが、令和元年から下回ることになったのは、大月市立中央病院が独立行政法人化したことが影響し負担金・補助金が減少したためである。</a:t>
          </a:r>
        </a:p>
        <a:p>
          <a:pPr rtl="0"/>
          <a:r>
            <a:rPr lang="ja-JP" altLang="en-US" sz="1000" b="0" i="0" u="none" strike="noStrike" baseline="0">
              <a:solidFill>
                <a:schemeClr val="dk1"/>
              </a:solidFill>
              <a:latin typeface="+mn-lt"/>
              <a:ea typeface="+mn-ea"/>
              <a:cs typeface="+mn-cs"/>
            </a:rPr>
            <a:t>　今後も各種団体への補助金等を含め、交付対象事業等の精査及び補助基準の見直しなどにより適正な管理に努める。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119380</xdr:rowOff>
    </xdr:from>
    <xdr:to>
      <xdr:col>82</xdr:col>
      <xdr:colOff>107950</xdr:colOff>
      <xdr:row>35</xdr:row>
      <xdr:rowOff>119380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20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119380</xdr:rowOff>
    </xdr:from>
    <xdr:to>
      <xdr:col>78</xdr:col>
      <xdr:colOff>69850</xdr:colOff>
      <xdr:row>35</xdr:row>
      <xdr:rowOff>142240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20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111760</xdr:rowOff>
    </xdr:from>
    <xdr:to>
      <xdr:col>73</xdr:col>
      <xdr:colOff>180975</xdr:colOff>
      <xdr:row>35</xdr:row>
      <xdr:rowOff>142240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12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111760</xdr:rowOff>
    </xdr:from>
    <xdr:to>
      <xdr:col>69</xdr:col>
      <xdr:colOff>92075</xdr:colOff>
      <xdr:row>36</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125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68580</xdr:rowOff>
    </xdr:from>
    <xdr:to>
      <xdr:col>82</xdr:col>
      <xdr:colOff>158750</xdr:colOff>
      <xdr:row>35</xdr:row>
      <xdr:rowOff>170180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85107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68580</xdr:rowOff>
    </xdr:from>
    <xdr:to>
      <xdr:col>78</xdr:col>
      <xdr:colOff>120650</xdr:colOff>
      <xdr:row>35</xdr:row>
      <xdr:rowOff>170180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8907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3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91440</xdr:rowOff>
    </xdr:from>
    <xdr:to>
      <xdr:col>74</xdr:col>
      <xdr:colOff>31750</xdr:colOff>
      <xdr:row>36</xdr:row>
      <xdr:rowOff>21590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31767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60960</xdr:rowOff>
    </xdr:from>
    <xdr:to>
      <xdr:col>69</xdr:col>
      <xdr:colOff>142875</xdr:colOff>
      <xdr:row>35</xdr:row>
      <xdr:rowOff>162560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144780</xdr:rowOff>
    </xdr:from>
    <xdr:to>
      <xdr:col>65</xdr:col>
      <xdr:colOff>53975</xdr:colOff>
      <xdr:row>36</xdr:row>
      <xdr:rowOff>74930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59707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a:solidFill>
                <a:schemeClr val="dk1"/>
              </a:solidFill>
              <a:latin typeface="+mn-lt"/>
              <a:ea typeface="+mn-ea"/>
              <a:cs typeface="+mn-cs"/>
            </a:rPr>
            <a:t>　</a:t>
          </a:r>
          <a:r>
            <a:rPr lang="ja-JP" altLang="en-US" sz="900" b="0" i="0" u="none" strike="noStrike" baseline="0">
              <a:solidFill>
                <a:schemeClr val="dk1"/>
              </a:solidFill>
              <a:latin typeface="+mn-lt"/>
              <a:ea typeface="+mn-ea"/>
              <a:cs typeface="+mn-cs"/>
            </a:rPr>
            <a:t>公債費に係る経常収支比率については、前年度に比べ０．９ポイント上昇した。公債費総額を見ると、前年より減少しているが、経常一般財源収入額が減少したことで数値を悪化させている。</a:t>
          </a:r>
        </a:p>
        <a:p>
          <a:pPr rtl="0"/>
          <a:r>
            <a:rPr lang="ja-JP" altLang="en-US" sz="900" b="0" i="0" u="none" strike="noStrike" baseline="0">
              <a:solidFill>
                <a:schemeClr val="dk1"/>
              </a:solidFill>
              <a:latin typeface="+mn-lt"/>
              <a:ea typeface="+mn-ea"/>
              <a:cs typeface="+mn-cs"/>
            </a:rPr>
            <a:t>　類似団体内平均と比較すると上回っている状況については、第三セクター等改革推進債の償還が影響している。</a:t>
          </a:r>
        </a:p>
        <a:p>
          <a:pPr rtl="0"/>
          <a:r>
            <a:rPr lang="ja-JP" altLang="en-US" sz="900" b="0" i="0" u="none" strike="noStrike" baseline="0">
              <a:solidFill>
                <a:schemeClr val="dk1"/>
              </a:solidFill>
              <a:latin typeface="+mn-lt"/>
              <a:ea typeface="+mn-ea"/>
              <a:cs typeface="+mn-cs"/>
            </a:rPr>
            <a:t>　今後、庁舎建設や大月駅・猿橋駅周辺整備事業などに係る公債費の増加が見込まれるため、事業精査を徹底し、新規地方債発行の抑制に努め、健全な財政運営を目指す。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85852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4178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94996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17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94996</xdr:rowOff>
    </xdr:from>
    <xdr:to>
      <xdr:col>15</xdr:col>
      <xdr:colOff>98425</xdr:colOff>
      <xdr:row>78</xdr:row>
      <xdr:rowOff>140715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680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10413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13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a:solidFill>
                <a:schemeClr val="dk1"/>
              </a:solidFill>
              <a:latin typeface="+mn-lt"/>
              <a:ea typeface="+mn-ea"/>
              <a:cs typeface="+mn-cs"/>
            </a:rPr>
            <a:t>　</a:t>
          </a:r>
          <a:r>
            <a:rPr lang="ja-JP" altLang="en-US" sz="900" b="0" i="0" u="none" strike="noStrike" baseline="0">
              <a:solidFill>
                <a:schemeClr val="dk1"/>
              </a:solidFill>
              <a:latin typeface="+mn-lt"/>
              <a:ea typeface="+mn-ea"/>
              <a:cs typeface="+mn-cs"/>
            </a:rPr>
            <a:t>公債費以外に係る経常収支比率については、前年度に比べ３．８ポイント上昇した。これは、分子となる経常一般財源支出額の減少幅を</a:t>
          </a:r>
          <a:r>
            <a:rPr lang="ja-JP" altLang="ja-JP" sz="900" b="0" i="0" baseline="0">
              <a:solidFill>
                <a:schemeClr val="dk1"/>
              </a:solidFill>
              <a:effectLst/>
              <a:latin typeface="+mn-lt"/>
              <a:ea typeface="+mn-ea"/>
              <a:cs typeface="+mn-cs"/>
            </a:rPr>
            <a:t>分母となる経常一般財源収入額</a:t>
          </a:r>
          <a:r>
            <a:rPr lang="ja-JP" altLang="en-US" sz="900" b="0" i="0" baseline="0">
              <a:solidFill>
                <a:schemeClr val="dk1"/>
              </a:solidFill>
              <a:effectLst/>
              <a:latin typeface="+mn-lt"/>
              <a:ea typeface="+mn-ea"/>
              <a:cs typeface="+mn-cs"/>
            </a:rPr>
            <a:t>が大幅に上回って減少しているため、数値が悪化している。</a:t>
          </a:r>
          <a:endParaRPr lang="en-US" altLang="ja-JP" sz="900" b="0" i="0" baseline="0">
            <a:solidFill>
              <a:schemeClr val="dk1"/>
            </a:solidFill>
            <a:effectLst/>
            <a:latin typeface="+mn-lt"/>
            <a:ea typeface="+mn-ea"/>
            <a:cs typeface="+mn-cs"/>
          </a:endParaRPr>
        </a:p>
        <a:p>
          <a:pPr rtl="0"/>
          <a:r>
            <a:rPr lang="ja-JP" altLang="en-US" sz="900" b="0" i="0" u="none" strike="noStrike" baseline="0">
              <a:solidFill>
                <a:schemeClr val="dk1"/>
              </a:solidFill>
              <a:effectLst/>
              <a:latin typeface="+mn-lt"/>
              <a:ea typeface="+mn-ea"/>
              <a:cs typeface="+mn-cs"/>
            </a:rPr>
            <a:t>　</a:t>
          </a:r>
          <a:r>
            <a:rPr lang="ja-JP" altLang="en-US" sz="900" b="0" i="0" u="none" strike="noStrike" baseline="0">
              <a:solidFill>
                <a:schemeClr val="dk1"/>
              </a:solidFill>
              <a:latin typeface="+mn-lt"/>
              <a:ea typeface="+mn-ea"/>
              <a:cs typeface="+mn-cs"/>
            </a:rPr>
            <a:t>物件費や維持補修費、他会計繰出金などの経常一般財源支出は増加しているが、人件費や補助費の部分では減少している。</a:t>
          </a:r>
        </a:p>
        <a:p>
          <a:pPr rtl="0"/>
          <a:r>
            <a:rPr lang="ja-JP" altLang="en-US" sz="900" b="0" i="0" u="none" strike="noStrike" baseline="0">
              <a:solidFill>
                <a:schemeClr val="dk1"/>
              </a:solidFill>
              <a:latin typeface="+mn-lt"/>
              <a:ea typeface="+mn-ea"/>
              <a:cs typeface="+mn-cs"/>
            </a:rPr>
            <a:t>　類似団体内平均や他の平均と比較すると回っている状況である。</a:t>
          </a:r>
        </a:p>
        <a:p>
          <a:pPr rtl="0"/>
          <a:r>
            <a:rPr lang="ja-JP" altLang="en-US" sz="900" b="0" i="0" u="none" strike="noStrike" baseline="0">
              <a:solidFill>
                <a:schemeClr val="dk1"/>
              </a:solidFill>
              <a:latin typeface="+mn-lt"/>
              <a:ea typeface="+mn-ea"/>
              <a:cs typeface="+mn-cs"/>
            </a:rPr>
            <a:t>　今後も主要事業が多く予定されているため、効率的な財政運営に努め、経常経費の削減に努める。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76</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92024"/>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8600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88138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8600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76</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946888"/>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99044</xdr:rowOff>
    </xdr:from>
    <xdr:to>
      <xdr:col>29</xdr:col>
      <xdr:colOff>127000</xdr:colOff>
      <xdr:row>15</xdr:row>
      <xdr:rowOff>54196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546969"/>
          <a:ext cx="647700" cy="126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54196</xdr:rowOff>
    </xdr:from>
    <xdr:to>
      <xdr:col>26</xdr:col>
      <xdr:colOff>50800</xdr:colOff>
      <xdr:row>15</xdr:row>
      <xdr:rowOff>113789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73571"/>
          <a:ext cx="698500" cy="59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113789</xdr:rowOff>
    </xdr:from>
    <xdr:to>
      <xdr:col>22</xdr:col>
      <xdr:colOff>114300</xdr:colOff>
      <xdr:row>16</xdr:row>
      <xdr:rowOff>2489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33164"/>
          <a:ext cx="698500" cy="6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163295</xdr:rowOff>
    </xdr:from>
    <xdr:to>
      <xdr:col>18</xdr:col>
      <xdr:colOff>177800</xdr:colOff>
      <xdr:row>16</xdr:row>
      <xdr:rowOff>2489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782670"/>
          <a:ext cx="698500" cy="10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48244</xdr:rowOff>
    </xdr:from>
    <xdr:to>
      <xdr:col>29</xdr:col>
      <xdr:colOff>177800</xdr:colOff>
      <xdr:row>14</xdr:row>
      <xdr:rowOff>149844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49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64771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3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3396</xdr:rowOff>
    </xdr:from>
    <xdr:to>
      <xdr:col>26</xdr:col>
      <xdr:colOff>101600</xdr:colOff>
      <xdr:row>15</xdr:row>
      <xdr:rowOff>104996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2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115173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91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62989</xdr:rowOff>
    </xdr:from>
    <xdr:to>
      <xdr:col>22</xdr:col>
      <xdr:colOff>165100</xdr:colOff>
      <xdr:row>15</xdr:row>
      <xdr:rowOff>164589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68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5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123139</xdr:rowOff>
    </xdr:from>
    <xdr:to>
      <xdr:col>19</xdr:col>
      <xdr:colOff>38100</xdr:colOff>
      <xdr:row>16</xdr:row>
      <xdr:rowOff>53289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4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63466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1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112495</xdr:rowOff>
    </xdr:from>
    <xdr:to>
      <xdr:col>15</xdr:col>
      <xdr:colOff>101600</xdr:colOff>
      <xdr:row>16</xdr:row>
      <xdr:rowOff>42645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3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52822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0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202275</xdr:rowOff>
    </xdr:from>
    <xdr:to>
      <xdr:col>29</xdr:col>
      <xdr:colOff>127000</xdr:colOff>
      <xdr:row>33</xdr:row>
      <xdr:rowOff>284146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126825"/>
          <a:ext cx="647700" cy="81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284146</xdr:rowOff>
    </xdr:from>
    <xdr:to>
      <xdr:col>26</xdr:col>
      <xdr:colOff>50800</xdr:colOff>
      <xdr:row>33</xdr:row>
      <xdr:rowOff>288587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208696"/>
          <a:ext cx="6985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288587</xdr:rowOff>
    </xdr:from>
    <xdr:to>
      <xdr:col>22</xdr:col>
      <xdr:colOff>114300</xdr:colOff>
      <xdr:row>33</xdr:row>
      <xdr:rowOff>299920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213137"/>
          <a:ext cx="698500" cy="1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258739</xdr:rowOff>
    </xdr:from>
    <xdr:to>
      <xdr:col>18</xdr:col>
      <xdr:colOff>177800</xdr:colOff>
      <xdr:row>33</xdr:row>
      <xdr:rowOff>299920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183289"/>
          <a:ext cx="698500" cy="4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151475</xdr:rowOff>
    </xdr:from>
    <xdr:to>
      <xdr:col>29</xdr:col>
      <xdr:colOff>177800</xdr:colOff>
      <xdr:row>33</xdr:row>
      <xdr:rowOff>253075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07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60052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598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233346</xdr:rowOff>
    </xdr:from>
    <xdr:to>
      <xdr:col>26</xdr:col>
      <xdr:colOff>101600</xdr:colOff>
      <xdr:row>33</xdr:row>
      <xdr:rowOff>334946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15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2223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592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237787</xdr:rowOff>
    </xdr:from>
    <xdr:to>
      <xdr:col>22</xdr:col>
      <xdr:colOff>165100</xdr:colOff>
      <xdr:row>33</xdr:row>
      <xdr:rowOff>339387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16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6664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593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249120</xdr:rowOff>
    </xdr:from>
    <xdr:to>
      <xdr:col>19</xdr:col>
      <xdr:colOff>38100</xdr:colOff>
      <xdr:row>34</xdr:row>
      <xdr:rowOff>7820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17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17997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594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207939</xdr:rowOff>
    </xdr:from>
    <xdr:to>
      <xdr:col>15</xdr:col>
      <xdr:colOff>101600</xdr:colOff>
      <xdr:row>33</xdr:row>
      <xdr:rowOff>309539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13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148266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590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22,204
21,905
280.25
14,232,253
13,540,287
609,903
7,874,902
14,878,067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147995</xdr:rowOff>
    </xdr:from>
    <xdr:to>
      <xdr:col>24</xdr:col>
      <xdr:colOff>63500</xdr:colOff>
      <xdr:row>32</xdr:row>
      <xdr:rowOff>156045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34395"/>
          <a:ext cx="8382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156045</xdr:rowOff>
    </xdr:from>
    <xdr:to>
      <xdr:col>19</xdr:col>
      <xdr:colOff>177800</xdr:colOff>
      <xdr:row>33</xdr:row>
      <xdr:rowOff>99891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42445"/>
          <a:ext cx="889000" cy="11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99891</xdr:rowOff>
    </xdr:from>
    <xdr:to>
      <xdr:col>15</xdr:col>
      <xdr:colOff>50800</xdr:colOff>
      <xdr:row>34</xdr:row>
      <xdr:rowOff>23277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57741"/>
          <a:ext cx="889000" cy="9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23277</xdr:rowOff>
    </xdr:from>
    <xdr:to>
      <xdr:col>10</xdr:col>
      <xdr:colOff>114300</xdr:colOff>
      <xdr:row>34</xdr:row>
      <xdr:rowOff>32911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52577"/>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97195</xdr:rowOff>
    </xdr:from>
    <xdr:to>
      <xdr:col>24</xdr:col>
      <xdr:colOff>114300</xdr:colOff>
      <xdr:row>33</xdr:row>
      <xdr:rowOff>27345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120072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3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105245</xdr:rowOff>
    </xdr:from>
    <xdr:to>
      <xdr:col>20</xdr:col>
      <xdr:colOff>38100</xdr:colOff>
      <xdr:row>33</xdr:row>
      <xdr:rowOff>35395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51922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6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49091</xdr:rowOff>
    </xdr:from>
    <xdr:to>
      <xdr:col>15</xdr:col>
      <xdr:colOff>101600</xdr:colOff>
      <xdr:row>33</xdr:row>
      <xdr:rowOff>150691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167218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8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143927</xdr:rowOff>
    </xdr:from>
    <xdr:to>
      <xdr:col>10</xdr:col>
      <xdr:colOff>165100</xdr:colOff>
      <xdr:row>34</xdr:row>
      <xdr:rowOff>74077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90604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153561</xdr:rowOff>
    </xdr:from>
    <xdr:to>
      <xdr:col>6</xdr:col>
      <xdr:colOff>38100</xdr:colOff>
      <xdr:row>34</xdr:row>
      <xdr:rowOff>83711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100238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133765</xdr:rowOff>
    </xdr:from>
    <xdr:to>
      <xdr:col>24</xdr:col>
      <xdr:colOff>63500</xdr:colOff>
      <xdr:row>57</xdr:row>
      <xdr:rowOff>11126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4965"/>
          <a:ext cx="8382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11126</xdr:rowOff>
    </xdr:from>
    <xdr:to>
      <xdr:col>19</xdr:col>
      <xdr:colOff>177800</xdr:colOff>
      <xdr:row>57</xdr:row>
      <xdr:rowOff>75464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3776"/>
          <a:ext cx="889000" cy="6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75464</xdr:rowOff>
    </xdr:from>
    <xdr:to>
      <xdr:col>15</xdr:col>
      <xdr:colOff>50800</xdr:colOff>
      <xdr:row>57</xdr:row>
      <xdr:rowOff>85467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8114"/>
          <a:ext cx="8890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85467</xdr:rowOff>
    </xdr:from>
    <xdr:to>
      <xdr:col>10</xdr:col>
      <xdr:colOff>114300</xdr:colOff>
      <xdr:row>58</xdr:row>
      <xdr:rowOff>47135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8117"/>
          <a:ext cx="889000" cy="1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82965</xdr:rowOff>
    </xdr:from>
    <xdr:to>
      <xdr:col>24</xdr:col>
      <xdr:colOff>114300</xdr:colOff>
      <xdr:row>57</xdr:row>
      <xdr:rowOff>13115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105842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131776</xdr:rowOff>
    </xdr:from>
    <xdr:to>
      <xdr:col>20</xdr:col>
      <xdr:colOff>38100</xdr:colOff>
      <xdr:row>57</xdr:row>
      <xdr:rowOff>61926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78453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24664</xdr:rowOff>
    </xdr:from>
    <xdr:to>
      <xdr:col>15</xdr:col>
      <xdr:colOff>101600</xdr:colOff>
      <xdr:row>57</xdr:row>
      <xdr:rowOff>126264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142791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34667</xdr:rowOff>
    </xdr:from>
    <xdr:to>
      <xdr:col>10</xdr:col>
      <xdr:colOff>165100</xdr:colOff>
      <xdr:row>57</xdr:row>
      <xdr:rowOff>136267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152794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167785</xdr:rowOff>
    </xdr:from>
    <xdr:to>
      <xdr:col>6</xdr:col>
      <xdr:colOff>38100</xdr:colOff>
      <xdr:row>58</xdr:row>
      <xdr:rowOff>97935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89062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52169</xdr:rowOff>
    </xdr:from>
    <xdr:to>
      <xdr:col>24</xdr:col>
      <xdr:colOff>63500</xdr:colOff>
      <xdr:row>78</xdr:row>
      <xdr:rowOff>68239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5269"/>
          <a:ext cx="8382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64559</xdr:rowOff>
    </xdr:from>
    <xdr:to>
      <xdr:col>19</xdr:col>
      <xdr:colOff>177800</xdr:colOff>
      <xdr:row>78</xdr:row>
      <xdr:rowOff>68239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7659"/>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64559</xdr:rowOff>
    </xdr:from>
    <xdr:to>
      <xdr:col>15</xdr:col>
      <xdr:colOff>50800</xdr:colOff>
      <xdr:row>78</xdr:row>
      <xdr:rowOff>89156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7659"/>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54821</xdr:rowOff>
    </xdr:from>
    <xdr:to>
      <xdr:col>10</xdr:col>
      <xdr:colOff>114300</xdr:colOff>
      <xdr:row>78</xdr:row>
      <xdr:rowOff>89156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7921"/>
          <a:ext cx="889000" cy="3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1369</xdr:rowOff>
    </xdr:from>
    <xdr:to>
      <xdr:col>24</xdr:col>
      <xdr:colOff>114300</xdr:colOff>
      <xdr:row>78</xdr:row>
      <xdr:rowOff>102969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87746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17439</xdr:rowOff>
    </xdr:from>
    <xdr:to>
      <xdr:col>20</xdr:col>
      <xdr:colOff>38100</xdr:colOff>
      <xdr:row>78</xdr:row>
      <xdr:rowOff>119039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110166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13759</xdr:rowOff>
    </xdr:from>
    <xdr:to>
      <xdr:col>15</xdr:col>
      <xdr:colOff>101600</xdr:colOff>
      <xdr:row>78</xdr:row>
      <xdr:rowOff>115359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106486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38356</xdr:rowOff>
    </xdr:from>
    <xdr:to>
      <xdr:col>10</xdr:col>
      <xdr:colOff>165100</xdr:colOff>
      <xdr:row>78</xdr:row>
      <xdr:rowOff>139956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131083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4021</xdr:rowOff>
    </xdr:from>
    <xdr:to>
      <xdr:col>6</xdr:col>
      <xdr:colOff>38100</xdr:colOff>
      <xdr:row>78</xdr:row>
      <xdr:rowOff>105621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96748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89624</xdr:rowOff>
    </xdr:from>
    <xdr:to>
      <xdr:col>24</xdr:col>
      <xdr:colOff>63500</xdr:colOff>
      <xdr:row>97</xdr:row>
      <xdr:rowOff>14033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48824"/>
          <a:ext cx="838200" cy="9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89624</xdr:rowOff>
    </xdr:from>
    <xdr:to>
      <xdr:col>19</xdr:col>
      <xdr:colOff>177800</xdr:colOff>
      <xdr:row>97</xdr:row>
      <xdr:rowOff>137897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48824"/>
          <a:ext cx="8890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137897</xdr:rowOff>
    </xdr:from>
    <xdr:to>
      <xdr:col>15</xdr:col>
      <xdr:colOff>50800</xdr:colOff>
      <xdr:row>98</xdr:row>
      <xdr:rowOff>30862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68547"/>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30862</xdr:rowOff>
    </xdr:from>
    <xdr:to>
      <xdr:col>10</xdr:col>
      <xdr:colOff>114300</xdr:colOff>
      <xdr:row>98</xdr:row>
      <xdr:rowOff>83032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32962"/>
          <a:ext cx="889000" cy="5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134683</xdr:rowOff>
    </xdr:from>
    <xdr:to>
      <xdr:col>24</xdr:col>
      <xdr:colOff>114300</xdr:colOff>
      <xdr:row>97</xdr:row>
      <xdr:rowOff>64833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113110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38824</xdr:rowOff>
    </xdr:from>
    <xdr:to>
      <xdr:col>20</xdr:col>
      <xdr:colOff>38100</xdr:colOff>
      <xdr:row>96</xdr:row>
      <xdr:rowOff>140424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131551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9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87097</xdr:rowOff>
    </xdr:from>
    <xdr:to>
      <xdr:col>15</xdr:col>
      <xdr:colOff>101600</xdr:colOff>
      <xdr:row>98</xdr:row>
      <xdr:rowOff>17247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151512</xdr:rowOff>
    </xdr:from>
    <xdr:to>
      <xdr:col>10</xdr:col>
      <xdr:colOff>165100</xdr:colOff>
      <xdr:row>98</xdr:row>
      <xdr:rowOff>81662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72789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32232</xdr:rowOff>
    </xdr:from>
    <xdr:to>
      <xdr:col>6</xdr:col>
      <xdr:colOff>38100</xdr:colOff>
      <xdr:row>98</xdr:row>
      <xdr:rowOff>133832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124959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118974</xdr:rowOff>
    </xdr:from>
    <xdr:to>
      <xdr:col>55</xdr:col>
      <xdr:colOff>0</xdr:colOff>
      <xdr:row>36</xdr:row>
      <xdr:rowOff>139352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91174"/>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58493</xdr:rowOff>
    </xdr:from>
    <xdr:to>
      <xdr:col>50</xdr:col>
      <xdr:colOff>114300</xdr:colOff>
      <xdr:row>36</xdr:row>
      <xdr:rowOff>139352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01993"/>
          <a:ext cx="889000" cy="110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58493</xdr:rowOff>
    </xdr:from>
    <xdr:to>
      <xdr:col>45</xdr:col>
      <xdr:colOff>177800</xdr:colOff>
      <xdr:row>37</xdr:row>
      <xdr:rowOff>19228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01993"/>
          <a:ext cx="889000" cy="11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91912</xdr:rowOff>
    </xdr:from>
    <xdr:to>
      <xdr:col>41</xdr:col>
      <xdr:colOff>50800</xdr:colOff>
      <xdr:row>37</xdr:row>
      <xdr:rowOff>19228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64112"/>
          <a:ext cx="889000" cy="9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68174</xdr:rowOff>
    </xdr:from>
    <xdr:to>
      <xdr:col>55</xdr:col>
      <xdr:colOff>50800</xdr:colOff>
      <xdr:row>36</xdr:row>
      <xdr:rowOff>169774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46601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88552</xdr:rowOff>
    </xdr:from>
    <xdr:to>
      <xdr:col>50</xdr:col>
      <xdr:colOff>165100</xdr:colOff>
      <xdr:row>37</xdr:row>
      <xdr:rowOff>18702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9829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7693</xdr:rowOff>
    </xdr:from>
    <xdr:to>
      <xdr:col>46</xdr:col>
      <xdr:colOff>38100</xdr:colOff>
      <xdr:row>30</xdr:row>
      <xdr:rowOff>109293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100420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4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139878</xdr:rowOff>
    </xdr:from>
    <xdr:to>
      <xdr:col>41</xdr:col>
      <xdr:colOff>101600</xdr:colOff>
      <xdr:row>37</xdr:row>
      <xdr:rowOff>70028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86555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0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41112</xdr:rowOff>
    </xdr:from>
    <xdr:to>
      <xdr:col>36</xdr:col>
      <xdr:colOff>165100</xdr:colOff>
      <xdr:row>36</xdr:row>
      <xdr:rowOff>142712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159239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9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154422</xdr:rowOff>
    </xdr:from>
    <xdr:to>
      <xdr:col>55</xdr:col>
      <xdr:colOff>0</xdr:colOff>
      <xdr:row>57</xdr:row>
      <xdr:rowOff>95641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55622"/>
          <a:ext cx="838200" cy="1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24127</xdr:rowOff>
    </xdr:from>
    <xdr:to>
      <xdr:col>50</xdr:col>
      <xdr:colOff>114300</xdr:colOff>
      <xdr:row>57</xdr:row>
      <xdr:rowOff>95641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96777"/>
          <a:ext cx="8890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24127</xdr:rowOff>
    </xdr:from>
    <xdr:to>
      <xdr:col>45</xdr:col>
      <xdr:colOff>177800</xdr:colOff>
      <xdr:row>58</xdr:row>
      <xdr:rowOff>131814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96777"/>
          <a:ext cx="889000" cy="27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96320</xdr:rowOff>
    </xdr:from>
    <xdr:to>
      <xdr:col>41</xdr:col>
      <xdr:colOff>50800</xdr:colOff>
      <xdr:row>58</xdr:row>
      <xdr:rowOff>131814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40420"/>
          <a:ext cx="889000" cy="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103622</xdr:rowOff>
    </xdr:from>
    <xdr:to>
      <xdr:col>55</xdr:col>
      <xdr:colOff>50800</xdr:colOff>
      <xdr:row>57</xdr:row>
      <xdr:rowOff>33772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82049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8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44841</xdr:rowOff>
    </xdr:from>
    <xdr:to>
      <xdr:col>50</xdr:col>
      <xdr:colOff>165100</xdr:colOff>
      <xdr:row>57</xdr:row>
      <xdr:rowOff>146441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137568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144777</xdr:rowOff>
    </xdr:from>
    <xdr:to>
      <xdr:col>46</xdr:col>
      <xdr:colOff>38100</xdr:colOff>
      <xdr:row>57</xdr:row>
      <xdr:rowOff>74927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66054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81014</xdr:rowOff>
    </xdr:from>
    <xdr:to>
      <xdr:col>41</xdr:col>
      <xdr:colOff>101600</xdr:colOff>
      <xdr:row>59</xdr:row>
      <xdr:rowOff>11164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2291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45520</xdr:rowOff>
    </xdr:from>
    <xdr:to>
      <xdr:col>36</xdr:col>
      <xdr:colOff>165100</xdr:colOff>
      <xdr:row>58</xdr:row>
      <xdr:rowOff>147120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138247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15766</xdr:rowOff>
    </xdr:from>
    <xdr:to>
      <xdr:col>55</xdr:col>
      <xdr:colOff>0</xdr:colOff>
      <xdr:row>79</xdr:row>
      <xdr:rowOff>52375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0316"/>
          <a:ext cx="8382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18140</xdr:rowOff>
    </xdr:from>
    <xdr:to>
      <xdr:col>50</xdr:col>
      <xdr:colOff>114300</xdr:colOff>
      <xdr:row>79</xdr:row>
      <xdr:rowOff>15766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91240"/>
          <a:ext cx="889000" cy="1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18140</xdr:rowOff>
    </xdr:from>
    <xdr:to>
      <xdr:col>45</xdr:col>
      <xdr:colOff>177800</xdr:colOff>
      <xdr:row>79</xdr:row>
      <xdr:rowOff>62509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91240"/>
          <a:ext cx="889000" cy="2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62509</xdr:rowOff>
    </xdr:from>
    <xdr:to>
      <xdr:col>41</xdr:col>
      <xdr:colOff>50800</xdr:colOff>
      <xdr:row>79</xdr:row>
      <xdr:rowOff>84716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607059"/>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1575</xdr:rowOff>
    </xdr:from>
    <xdr:to>
      <xdr:col>55</xdr:col>
      <xdr:colOff>50800</xdr:colOff>
      <xdr:row>79</xdr:row>
      <xdr:rowOff>103175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87952</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136416</xdr:rowOff>
    </xdr:from>
    <xdr:to>
      <xdr:col>50</xdr:col>
      <xdr:colOff>165100</xdr:colOff>
      <xdr:row>79</xdr:row>
      <xdr:rowOff>66566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57693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0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138790</xdr:rowOff>
    </xdr:from>
    <xdr:to>
      <xdr:col>46</xdr:col>
      <xdr:colOff>38100</xdr:colOff>
      <xdr:row>78</xdr:row>
      <xdr:rowOff>68940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4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85467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11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11709</xdr:rowOff>
    </xdr:from>
    <xdr:to>
      <xdr:col>41</xdr:col>
      <xdr:colOff>101600</xdr:colOff>
      <xdr:row>79</xdr:row>
      <xdr:rowOff>113309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104436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4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33916</xdr:rowOff>
    </xdr:from>
    <xdr:to>
      <xdr:col>36</xdr:col>
      <xdr:colOff>165100</xdr:colOff>
      <xdr:row>79</xdr:row>
      <xdr:rowOff>135516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126643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7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62903</xdr:rowOff>
    </xdr:from>
    <xdr:to>
      <xdr:col>54</xdr:col>
      <xdr:colOff>189865</xdr:colOff>
      <xdr:row>98</xdr:row>
      <xdr:rowOff>106566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64853"/>
          <a:ext cx="1270" cy="1243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110393</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1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106566</xdr:rowOff>
    </xdr:from>
    <xdr:to>
      <xdr:col>55</xdr:col>
      <xdr:colOff>88900</xdr:colOff>
      <xdr:row>98</xdr:row>
      <xdr:rowOff>106566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9580</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4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62903</xdr:rowOff>
    </xdr:from>
    <xdr:to>
      <xdr:col>55</xdr:col>
      <xdr:colOff>88900</xdr:colOff>
      <xdr:row>91</xdr:row>
      <xdr:rowOff>62903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6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60134</xdr:rowOff>
    </xdr:from>
    <xdr:to>
      <xdr:col>55</xdr:col>
      <xdr:colOff>0</xdr:colOff>
      <xdr:row>97</xdr:row>
      <xdr:rowOff>60540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90784"/>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15409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163982</xdr:rowOff>
    </xdr:from>
    <xdr:to>
      <xdr:col>55</xdr:col>
      <xdr:colOff>50800</xdr:colOff>
      <xdr:row>96</xdr:row>
      <xdr:rowOff>94132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60134</xdr:rowOff>
    </xdr:from>
    <xdr:to>
      <xdr:col>50</xdr:col>
      <xdr:colOff>114300</xdr:colOff>
      <xdr:row>98</xdr:row>
      <xdr:rowOff>67780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90784"/>
          <a:ext cx="889000" cy="1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17284</xdr:rowOff>
    </xdr:from>
    <xdr:to>
      <xdr:col>50</xdr:col>
      <xdr:colOff>165100</xdr:colOff>
      <xdr:row>96</xdr:row>
      <xdr:rowOff>118884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135411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67780</xdr:rowOff>
    </xdr:from>
    <xdr:to>
      <xdr:col>45</xdr:col>
      <xdr:colOff>177800</xdr:colOff>
      <xdr:row>99</xdr:row>
      <xdr:rowOff>16650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69880"/>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129426</xdr:rowOff>
    </xdr:from>
    <xdr:to>
      <xdr:col>46</xdr:col>
      <xdr:colOff>38100</xdr:colOff>
      <xdr:row>96</xdr:row>
      <xdr:rowOff>59576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76103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9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99555</xdr:rowOff>
    </xdr:from>
    <xdr:to>
      <xdr:col>41</xdr:col>
      <xdr:colOff>50800</xdr:colOff>
      <xdr:row>99</xdr:row>
      <xdr:rowOff>16650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01655"/>
          <a:ext cx="889000" cy="8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131902</xdr:rowOff>
    </xdr:from>
    <xdr:to>
      <xdr:col>41</xdr:col>
      <xdr:colOff>101600</xdr:colOff>
      <xdr:row>96</xdr:row>
      <xdr:rowOff>62052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1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78579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1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24664</xdr:rowOff>
    </xdr:from>
    <xdr:to>
      <xdr:col>36</xdr:col>
      <xdr:colOff>165100</xdr:colOff>
      <xdr:row>96</xdr:row>
      <xdr:rowOff>126264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8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142791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2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9740</xdr:rowOff>
    </xdr:from>
    <xdr:to>
      <xdr:col>55</xdr:col>
      <xdr:colOff>50800</xdr:colOff>
      <xdr:row>97</xdr:row>
      <xdr:rowOff>111340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159617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9334</xdr:rowOff>
    </xdr:from>
    <xdr:to>
      <xdr:col>50</xdr:col>
      <xdr:colOff>165100</xdr:colOff>
      <xdr:row>97</xdr:row>
      <xdr:rowOff>110934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102061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16980</xdr:rowOff>
    </xdr:from>
    <xdr:to>
      <xdr:col>46</xdr:col>
      <xdr:colOff>38100</xdr:colOff>
      <xdr:row>98</xdr:row>
      <xdr:rowOff>118580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109707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137300</xdr:rowOff>
    </xdr:from>
    <xdr:to>
      <xdr:col>41</xdr:col>
      <xdr:colOff>101600</xdr:colOff>
      <xdr:row>99</xdr:row>
      <xdr:rowOff>67450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58577</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70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48755</xdr:rowOff>
    </xdr:from>
    <xdr:to>
      <xdr:col>36</xdr:col>
      <xdr:colOff>165100</xdr:colOff>
      <xdr:row>98</xdr:row>
      <xdr:rowOff>150355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141482</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694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254</xdr:rowOff>
    </xdr:from>
    <xdr:to>
      <xdr:col>81</xdr:col>
      <xdr:colOff>50800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343904"/>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254</xdr:rowOff>
    </xdr:from>
    <xdr:to>
      <xdr:col>76</xdr:col>
      <xdr:colOff>114300</xdr:colOff>
      <xdr:row>37</xdr:row>
      <xdr:rowOff>115423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343904"/>
          <a:ext cx="889000" cy="1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58320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90597</xdr:rowOff>
    </xdr:from>
    <xdr:to>
      <xdr:col>71</xdr:col>
      <xdr:colOff>177800</xdr:colOff>
      <xdr:row>37</xdr:row>
      <xdr:rowOff>115423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434247"/>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120904</xdr:rowOff>
    </xdr:from>
    <xdr:to>
      <xdr:col>76</xdr:col>
      <xdr:colOff>165100</xdr:colOff>
      <xdr:row>37</xdr:row>
      <xdr:rowOff>51054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67581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0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64623</xdr:rowOff>
    </xdr:from>
    <xdr:to>
      <xdr:col>72</xdr:col>
      <xdr:colOff>38100</xdr:colOff>
      <xdr:row>37</xdr:row>
      <xdr:rowOff>166222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408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157349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50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39797</xdr:rowOff>
    </xdr:from>
    <xdr:to>
      <xdr:col>67</xdr:col>
      <xdr:colOff>101600</xdr:colOff>
      <xdr:row>37</xdr:row>
      <xdr:rowOff>141397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3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132524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47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22492</xdr:rowOff>
    </xdr:from>
    <xdr:to>
      <xdr:col>85</xdr:col>
      <xdr:colOff>127000</xdr:colOff>
      <xdr:row>74</xdr:row>
      <xdr:rowOff>32309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709792"/>
          <a:ext cx="8382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32309</xdr:rowOff>
    </xdr:from>
    <xdr:to>
      <xdr:col>81</xdr:col>
      <xdr:colOff>50800</xdr:colOff>
      <xdr:row>74</xdr:row>
      <xdr:rowOff>33528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719609"/>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33528</xdr:rowOff>
    </xdr:from>
    <xdr:to>
      <xdr:col>76</xdr:col>
      <xdr:colOff>114300</xdr:colOff>
      <xdr:row>74</xdr:row>
      <xdr:rowOff>35166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72082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23101</xdr:rowOff>
    </xdr:from>
    <xdr:to>
      <xdr:col>71</xdr:col>
      <xdr:colOff>177800</xdr:colOff>
      <xdr:row>74</xdr:row>
      <xdr:rowOff>35166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7104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143142</xdr:rowOff>
    </xdr:from>
    <xdr:to>
      <xdr:col>85</xdr:col>
      <xdr:colOff>177800</xdr:colOff>
      <xdr:row>74</xdr:row>
      <xdr:rowOff>73292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166019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5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152959</xdr:rowOff>
    </xdr:from>
    <xdr:to>
      <xdr:col>81</xdr:col>
      <xdr:colOff>101600</xdr:colOff>
      <xdr:row>74</xdr:row>
      <xdr:rowOff>83109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6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99636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4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154178</xdr:rowOff>
    </xdr:from>
    <xdr:to>
      <xdr:col>76</xdr:col>
      <xdr:colOff>165100</xdr:colOff>
      <xdr:row>74</xdr:row>
      <xdr:rowOff>84328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100855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155816</xdr:rowOff>
    </xdr:from>
    <xdr:to>
      <xdr:col>72</xdr:col>
      <xdr:colOff>38100</xdr:colOff>
      <xdr:row>74</xdr:row>
      <xdr:rowOff>85966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102493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143751</xdr:rowOff>
    </xdr:from>
    <xdr:to>
      <xdr:col>67</xdr:col>
      <xdr:colOff>101600</xdr:colOff>
      <xdr:row>74</xdr:row>
      <xdr:rowOff>73901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90428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4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3417</xdr:rowOff>
    </xdr:from>
    <xdr:to>
      <xdr:col>85</xdr:col>
      <xdr:colOff>127000</xdr:colOff>
      <xdr:row>96</xdr:row>
      <xdr:rowOff>56071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119717"/>
          <a:ext cx="838200" cy="3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3417</xdr:rowOff>
    </xdr:from>
    <xdr:to>
      <xdr:col>81</xdr:col>
      <xdr:colOff>50800</xdr:colOff>
      <xdr:row>94</xdr:row>
      <xdr:rowOff>132550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119717"/>
          <a:ext cx="889000" cy="1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132550</xdr:rowOff>
    </xdr:from>
    <xdr:to>
      <xdr:col>76</xdr:col>
      <xdr:colOff>114300</xdr:colOff>
      <xdr:row>96</xdr:row>
      <xdr:rowOff>157607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248850"/>
          <a:ext cx="889000" cy="3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157607</xdr:rowOff>
    </xdr:from>
    <xdr:to>
      <xdr:col>71</xdr:col>
      <xdr:colOff>177800</xdr:colOff>
      <xdr:row>98</xdr:row>
      <xdr:rowOff>41884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616807"/>
          <a:ext cx="889000" cy="2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5271</xdr:rowOff>
    </xdr:from>
    <xdr:to>
      <xdr:col>85</xdr:col>
      <xdr:colOff>177800</xdr:colOff>
      <xdr:row>96</xdr:row>
      <xdr:rowOff>106871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28148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1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124067</xdr:rowOff>
    </xdr:from>
    <xdr:to>
      <xdr:col>81</xdr:col>
      <xdr:colOff>101600</xdr:colOff>
      <xdr:row>94</xdr:row>
      <xdr:rowOff>54217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0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70744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8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81750</xdr:rowOff>
    </xdr:from>
    <xdr:to>
      <xdr:col>76</xdr:col>
      <xdr:colOff>165100</xdr:colOff>
      <xdr:row>95</xdr:row>
      <xdr:rowOff>11900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1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28427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59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106807</xdr:rowOff>
    </xdr:from>
    <xdr:to>
      <xdr:col>72</xdr:col>
      <xdr:colOff>38100</xdr:colOff>
      <xdr:row>97</xdr:row>
      <xdr:rowOff>36957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53484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3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162534</xdr:rowOff>
    </xdr:from>
    <xdr:to>
      <xdr:col>67</xdr:col>
      <xdr:colOff>101600</xdr:colOff>
      <xdr:row>98</xdr:row>
      <xdr:rowOff>92684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109211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6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27849</xdr:rowOff>
    </xdr:from>
    <xdr:to>
      <xdr:col>116</xdr:col>
      <xdr:colOff>63500</xdr:colOff>
      <xdr:row>38</xdr:row>
      <xdr:rowOff>65764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42949"/>
          <a:ext cx="838200" cy="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27849</xdr:rowOff>
    </xdr:from>
    <xdr:to>
      <xdr:col>111</xdr:col>
      <xdr:colOff>177800</xdr:colOff>
      <xdr:row>38</xdr:row>
      <xdr:rowOff>29613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4294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29613</xdr:rowOff>
    </xdr:from>
    <xdr:to>
      <xdr:col>107</xdr:col>
      <xdr:colOff>50800</xdr:colOff>
      <xdr:row>38</xdr:row>
      <xdr:rowOff>73047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4471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73047</xdr:rowOff>
    </xdr:from>
    <xdr:to>
      <xdr:col>102</xdr:col>
      <xdr:colOff>114300</xdr:colOff>
      <xdr:row>39</xdr:row>
      <xdr:rowOff>81799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88147"/>
          <a:ext cx="889000" cy="18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14964</xdr:rowOff>
    </xdr:from>
    <xdr:to>
      <xdr:col>116</xdr:col>
      <xdr:colOff>114300</xdr:colOff>
      <xdr:row>38</xdr:row>
      <xdr:rowOff>116564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37841</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38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148499</xdr:rowOff>
    </xdr:from>
    <xdr:to>
      <xdr:col>112</xdr:col>
      <xdr:colOff>38100</xdr:colOff>
      <xdr:row>38</xdr:row>
      <xdr:rowOff>78649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95176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2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150263</xdr:rowOff>
    </xdr:from>
    <xdr:to>
      <xdr:col>107</xdr:col>
      <xdr:colOff>101600</xdr:colOff>
      <xdr:row>38</xdr:row>
      <xdr:rowOff>80413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96940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26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22247</xdr:rowOff>
    </xdr:from>
    <xdr:to>
      <xdr:col>102</xdr:col>
      <xdr:colOff>165100</xdr:colOff>
      <xdr:row>38</xdr:row>
      <xdr:rowOff>123847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140374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31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30999</xdr:rowOff>
    </xdr:from>
    <xdr:to>
      <xdr:col>98</xdr:col>
      <xdr:colOff>38100</xdr:colOff>
      <xdr:row>39</xdr:row>
      <xdr:rowOff>132599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123726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81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44183</xdr:rowOff>
    </xdr:from>
    <xdr:to>
      <xdr:col>116</xdr:col>
      <xdr:colOff>63500</xdr:colOff>
      <xdr:row>58</xdr:row>
      <xdr:rowOff>163703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816833"/>
          <a:ext cx="838200" cy="29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163703</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07803"/>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7226</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22776"/>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7226</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122776"/>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164833</xdr:rowOff>
    </xdr:from>
    <xdr:to>
      <xdr:col>116</xdr:col>
      <xdr:colOff>114300</xdr:colOff>
      <xdr:row>57</xdr:row>
      <xdr:rowOff>94983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7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16260</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61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112903</xdr:rowOff>
    </xdr:from>
    <xdr:to>
      <xdr:col>112</xdr:col>
      <xdr:colOff>38100</xdr:colOff>
      <xdr:row>59</xdr:row>
      <xdr:rowOff>43053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34180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127876</xdr:rowOff>
    </xdr:from>
    <xdr:to>
      <xdr:col>102</xdr:col>
      <xdr:colOff>165100</xdr:colOff>
      <xdr:row>59</xdr:row>
      <xdr:rowOff>58026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49153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6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36982</xdr:rowOff>
    </xdr:from>
    <xdr:to>
      <xdr:col>116</xdr:col>
      <xdr:colOff>63500</xdr:colOff>
      <xdr:row>74</xdr:row>
      <xdr:rowOff>79064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24282"/>
          <a:ext cx="838200" cy="4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79064</xdr:rowOff>
    </xdr:from>
    <xdr:to>
      <xdr:col>111</xdr:col>
      <xdr:colOff>177800</xdr:colOff>
      <xdr:row>74</xdr:row>
      <xdr:rowOff>101200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766364"/>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101200</xdr:rowOff>
    </xdr:from>
    <xdr:to>
      <xdr:col>107</xdr:col>
      <xdr:colOff>50800</xdr:colOff>
      <xdr:row>74</xdr:row>
      <xdr:rowOff>131508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788500"/>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131508</xdr:rowOff>
    </xdr:from>
    <xdr:to>
      <xdr:col>102</xdr:col>
      <xdr:colOff>114300</xdr:colOff>
      <xdr:row>74</xdr:row>
      <xdr:rowOff>132842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81880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157632</xdr:rowOff>
    </xdr:from>
    <xdr:to>
      <xdr:col>116</xdr:col>
      <xdr:colOff>114300</xdr:colOff>
      <xdr:row>74</xdr:row>
      <xdr:rowOff>87782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9059</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28264</xdr:rowOff>
    </xdr:from>
    <xdr:to>
      <xdr:col>112</xdr:col>
      <xdr:colOff>38100</xdr:colOff>
      <xdr:row>74</xdr:row>
      <xdr:rowOff>129864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146391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9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50400</xdr:rowOff>
    </xdr:from>
    <xdr:to>
      <xdr:col>107</xdr:col>
      <xdr:colOff>101600</xdr:colOff>
      <xdr:row>74</xdr:row>
      <xdr:rowOff>152000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168527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1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80708</xdr:rowOff>
    </xdr:from>
    <xdr:to>
      <xdr:col>102</xdr:col>
      <xdr:colOff>165100</xdr:colOff>
      <xdr:row>75</xdr:row>
      <xdr:rowOff>10858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7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82042</xdr:rowOff>
    </xdr:from>
    <xdr:to>
      <xdr:col>98</xdr:col>
      <xdr:colOff>38100</xdr:colOff>
      <xdr:row>75</xdr:row>
      <xdr:rowOff>12192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28719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5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u="none" strike="noStrike" baseline="0">
              <a:solidFill>
                <a:schemeClr val="dk1"/>
              </a:solidFill>
              <a:latin typeface="+mn-lt"/>
              <a:ea typeface="+mn-ea"/>
              <a:cs typeface="+mn-cs"/>
            </a:rPr>
            <a:t>　</a:t>
          </a:r>
          <a:r>
            <a:rPr lang="ja-JP" altLang="en-US" sz="950" b="0" i="0" u="none" strike="noStrike" baseline="0">
              <a:solidFill>
                <a:schemeClr val="dk1"/>
              </a:solidFill>
              <a:latin typeface="+mn-lt"/>
              <a:ea typeface="+mn-ea"/>
              <a:cs typeface="+mn-cs"/>
            </a:rPr>
            <a:t>歳出決算総額は、住民一人当たり６０９，８１３円となっている。</a:t>
          </a:r>
          <a:endParaRPr lang="en-US" altLang="ja-JP" sz="950" b="0" i="0" u="none" strike="noStrike" baseline="0">
            <a:solidFill>
              <a:schemeClr val="dk1"/>
            </a:solidFill>
            <a:latin typeface="+mn-lt"/>
            <a:ea typeface="+mn-ea"/>
            <a:cs typeface="+mn-cs"/>
          </a:endParaRPr>
        </a:p>
        <a:p>
          <a:pPr rtl="0"/>
          <a:r>
            <a:rPr lang="ja-JP" altLang="en-US" sz="950" b="0" i="0" u="none" strike="noStrike" baseline="0">
              <a:solidFill>
                <a:schemeClr val="dk1"/>
              </a:solidFill>
              <a:latin typeface="+mn-lt"/>
              <a:ea typeface="+mn-ea"/>
              <a:cs typeface="+mn-cs"/>
            </a:rPr>
            <a:t>　人件費は、住民一人当たり１１０，４９２円となっている。平成２８年度から１００，０００円程度で推移してきていたが、令和</a:t>
          </a:r>
          <a:r>
            <a:rPr lang="en-US" altLang="ja-JP" sz="950" b="0" i="0" u="none" strike="noStrike" baseline="0">
              <a:solidFill>
                <a:schemeClr val="dk1"/>
              </a:solidFill>
              <a:latin typeface="+mn-lt"/>
              <a:ea typeface="+mn-ea"/>
              <a:cs typeface="+mn-cs"/>
            </a:rPr>
            <a:t>2</a:t>
          </a:r>
          <a:r>
            <a:rPr lang="ja-JP" altLang="en-US" sz="950" b="0" i="0" u="none" strike="noStrike" baseline="0">
              <a:solidFill>
                <a:schemeClr val="dk1"/>
              </a:solidFill>
              <a:latin typeface="+mn-lt"/>
              <a:ea typeface="+mn-ea"/>
              <a:cs typeface="+mn-cs"/>
            </a:rPr>
            <a:t>年度から約６．９％増加している。類似団体平均と比べて高い水準にあるのは、市立短期大学及び消防本部の人件費が主な要因となっている。</a:t>
          </a:r>
        </a:p>
        <a:p>
          <a:pPr rtl="0"/>
          <a:r>
            <a:rPr lang="ja-JP" altLang="en-US" sz="950" b="0" i="0" u="none" strike="noStrike" baseline="0">
              <a:solidFill>
                <a:schemeClr val="dk1"/>
              </a:solidFill>
              <a:latin typeface="+mn-lt"/>
              <a:ea typeface="+mn-ea"/>
              <a:cs typeface="+mn-cs"/>
            </a:rPr>
            <a:t>　補助費等については、住民一人当たり７５，４０４円となっている。大月市立中央病院の独立行政法人化に伴い減少しているが、大月都留広域事務組合、東部地域広域水道企業団などの一部事務組合に対する運営補助に多額の経費を要しているため、今後も各種団体への補助金等を含め、交付対象事業等の精査及び補助基準の見直しなどにより適正な管理に努める。</a:t>
          </a:r>
        </a:p>
        <a:p>
          <a:pPr rtl="0"/>
          <a:r>
            <a:rPr lang="ja-JP" altLang="en-US" sz="950" b="0" i="0" u="none" strike="noStrike" baseline="0">
              <a:solidFill>
                <a:schemeClr val="dk1"/>
              </a:solidFill>
              <a:latin typeface="+mn-lt"/>
              <a:ea typeface="+mn-ea"/>
              <a:cs typeface="+mn-cs"/>
            </a:rPr>
            <a:t>　積立金については、住民一人当たり３９，５８５円となっている。前年度と比較すると約４４％の減少になっている。これは、ふるさと大月応援寄附金の金額が主な要因になっている。今後も、市税が減少していく見込みのなか、貴重な財源になっているため、返礼品を強化し、大月市の魅力をアピールして、寄附金額を増やしてい行けるよう力を入れていきたい。　</a:t>
          </a:r>
          <a:endParaRPr lang="en-US" altLang="ja-JP" sz="950" b="0" i="0" u="none" strike="noStrike" baseline="0">
            <a:solidFill>
              <a:schemeClr val="dk1"/>
            </a:solidFill>
            <a:latin typeface="+mn-lt"/>
            <a:ea typeface="+mn-ea"/>
            <a:cs typeface="+mn-cs"/>
          </a:endParaRPr>
        </a:p>
        <a:p>
          <a:pPr rtl="0"/>
          <a:r>
            <a:rPr lang="ja-JP" altLang="en-US" sz="950" b="0" i="0" u="none" strike="noStrike" baseline="0">
              <a:solidFill>
                <a:schemeClr val="dk1"/>
              </a:solidFill>
              <a:latin typeface="+mn-lt"/>
              <a:ea typeface="+mn-ea"/>
              <a:cs typeface="+mn-cs"/>
            </a:rPr>
            <a:t>　類似団体に比べて人件費や公債費などの義務的経費が高く、加えて（独）大月市立中央病院や一部事務組合等への補助・繰出しに多額の経費を要しており、厳しい財政状況となっている。</a:t>
          </a:r>
        </a:p>
        <a:p>
          <a:endParaRPr kumimoji="1" lang="en-US" altLang="ja-JP" sz="9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22,204
21,905
280.25
14,232,253
13,540,287
609,903
7,874,902
14,878,067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57023</xdr:rowOff>
    </xdr:from>
    <xdr:to>
      <xdr:col>24</xdr:col>
      <xdr:colOff>63500</xdr:colOff>
      <xdr:row>33</xdr:row>
      <xdr:rowOff>101981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14873"/>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77216</xdr:rowOff>
    </xdr:from>
    <xdr:to>
      <xdr:col>19</xdr:col>
      <xdr:colOff>177800</xdr:colOff>
      <xdr:row>33</xdr:row>
      <xdr:rowOff>101981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35066"/>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38735</xdr:rowOff>
    </xdr:from>
    <xdr:to>
      <xdr:col>15</xdr:col>
      <xdr:colOff>50800</xdr:colOff>
      <xdr:row>33</xdr:row>
      <xdr:rowOff>77216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658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38735</xdr:rowOff>
    </xdr:from>
    <xdr:to>
      <xdr:col>10</xdr:col>
      <xdr:colOff>114300</xdr:colOff>
      <xdr:row>33</xdr:row>
      <xdr:rowOff>42545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965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6223</xdr:rowOff>
    </xdr:from>
    <xdr:to>
      <xdr:col>24</xdr:col>
      <xdr:colOff>114300</xdr:colOff>
      <xdr:row>33</xdr:row>
      <xdr:rowOff>107823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29100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1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51181</xdr:rowOff>
    </xdr:from>
    <xdr:to>
      <xdr:col>20</xdr:col>
      <xdr:colOff>38100</xdr:colOff>
      <xdr:row>33</xdr:row>
      <xdr:rowOff>152781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169308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26416</xdr:rowOff>
    </xdr:from>
    <xdr:to>
      <xdr:col>15</xdr:col>
      <xdr:colOff>101600</xdr:colOff>
      <xdr:row>33</xdr:row>
      <xdr:rowOff>128016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8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144543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5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159385</xdr:rowOff>
    </xdr:from>
    <xdr:to>
      <xdr:col>10</xdr:col>
      <xdr:colOff>165100</xdr:colOff>
      <xdr:row>33</xdr:row>
      <xdr:rowOff>89535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106062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163195</xdr:rowOff>
    </xdr:from>
    <xdr:to>
      <xdr:col>6</xdr:col>
      <xdr:colOff>38100</xdr:colOff>
      <xdr:row>33</xdr:row>
      <xdr:rowOff>93345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109872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159707</xdr:rowOff>
    </xdr:from>
    <xdr:to>
      <xdr:col>24</xdr:col>
      <xdr:colOff>63500</xdr:colOff>
      <xdr:row>55</xdr:row>
      <xdr:rowOff>152309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18007"/>
          <a:ext cx="838200" cy="1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139851</xdr:rowOff>
    </xdr:from>
    <xdr:to>
      <xdr:col>19</xdr:col>
      <xdr:colOff>177800</xdr:colOff>
      <xdr:row>54</xdr:row>
      <xdr:rowOff>159707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55251"/>
          <a:ext cx="889000" cy="36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139851</xdr:rowOff>
    </xdr:from>
    <xdr:to>
      <xdr:col>15</xdr:col>
      <xdr:colOff>50800</xdr:colOff>
      <xdr:row>56</xdr:row>
      <xdr:rowOff>53248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55251"/>
          <a:ext cx="889000" cy="59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53248</xdr:rowOff>
    </xdr:from>
    <xdr:to>
      <xdr:col>10</xdr:col>
      <xdr:colOff>114300</xdr:colOff>
      <xdr:row>57</xdr:row>
      <xdr:rowOff>3807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54448"/>
          <a:ext cx="889000" cy="1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101509</xdr:rowOff>
    </xdr:from>
    <xdr:to>
      <xdr:col>24</xdr:col>
      <xdr:colOff>114300</xdr:colOff>
      <xdr:row>56</xdr:row>
      <xdr:rowOff>31659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124386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8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108907</xdr:rowOff>
    </xdr:from>
    <xdr:to>
      <xdr:col>20</xdr:col>
      <xdr:colOff>38100</xdr:colOff>
      <xdr:row>55</xdr:row>
      <xdr:rowOff>39057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55584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4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89051</xdr:rowOff>
    </xdr:from>
    <xdr:to>
      <xdr:col>15</xdr:col>
      <xdr:colOff>101600</xdr:colOff>
      <xdr:row>53</xdr:row>
      <xdr:rowOff>19201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35728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77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2448</xdr:rowOff>
    </xdr:from>
    <xdr:to>
      <xdr:col>10</xdr:col>
      <xdr:colOff>165100</xdr:colOff>
      <xdr:row>56</xdr:row>
      <xdr:rowOff>104048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120575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124457</xdr:rowOff>
    </xdr:from>
    <xdr:to>
      <xdr:col>6</xdr:col>
      <xdr:colOff>38100</xdr:colOff>
      <xdr:row>57</xdr:row>
      <xdr:rowOff>54607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45734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1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169799</xdr:rowOff>
    </xdr:from>
    <xdr:to>
      <xdr:col>24</xdr:col>
      <xdr:colOff>63500</xdr:colOff>
      <xdr:row>76</xdr:row>
      <xdr:rowOff>125679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28549"/>
          <a:ext cx="8382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125679</xdr:rowOff>
    </xdr:from>
    <xdr:to>
      <xdr:col>19</xdr:col>
      <xdr:colOff>177800</xdr:colOff>
      <xdr:row>77</xdr:row>
      <xdr:rowOff>148941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55879"/>
          <a:ext cx="889000" cy="19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148941</xdr:rowOff>
    </xdr:from>
    <xdr:to>
      <xdr:col>15</xdr:col>
      <xdr:colOff>50800</xdr:colOff>
      <xdr:row>79</xdr:row>
      <xdr:rowOff>11292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0591"/>
          <a:ext cx="889000" cy="2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11292</xdr:rowOff>
    </xdr:from>
    <xdr:to>
      <xdr:col>10</xdr:col>
      <xdr:colOff>114300</xdr:colOff>
      <xdr:row>79</xdr:row>
      <xdr:rowOff>45560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55842"/>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118999</xdr:rowOff>
    </xdr:from>
    <xdr:to>
      <xdr:col>24</xdr:col>
      <xdr:colOff>114300</xdr:colOff>
      <xdr:row>76</xdr:row>
      <xdr:rowOff>49149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141876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2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74879</xdr:rowOff>
    </xdr:from>
    <xdr:to>
      <xdr:col>20</xdr:col>
      <xdr:colOff>38100</xdr:colOff>
      <xdr:row>77</xdr:row>
      <xdr:rowOff>5029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167606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9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98141</xdr:rowOff>
    </xdr:from>
    <xdr:to>
      <xdr:col>15</xdr:col>
      <xdr:colOff>101600</xdr:colOff>
      <xdr:row>78</xdr:row>
      <xdr:rowOff>28291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19418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131942</xdr:rowOff>
    </xdr:from>
    <xdr:to>
      <xdr:col>10</xdr:col>
      <xdr:colOff>165100</xdr:colOff>
      <xdr:row>79</xdr:row>
      <xdr:rowOff>62092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53219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166210</xdr:rowOff>
    </xdr:from>
    <xdr:to>
      <xdr:col>6</xdr:col>
      <xdr:colOff>38100</xdr:colOff>
      <xdr:row>79</xdr:row>
      <xdr:rowOff>96360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87487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3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169146</xdr:rowOff>
    </xdr:from>
    <xdr:to>
      <xdr:col>24</xdr:col>
      <xdr:colOff>63500</xdr:colOff>
      <xdr:row>96</xdr:row>
      <xdr:rowOff>35230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56896"/>
          <a:ext cx="838200" cy="3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35230</xdr:rowOff>
    </xdr:from>
    <xdr:to>
      <xdr:col>19</xdr:col>
      <xdr:colOff>177800</xdr:colOff>
      <xdr:row>96</xdr:row>
      <xdr:rowOff>116861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94430"/>
          <a:ext cx="889000" cy="8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116861</xdr:rowOff>
    </xdr:from>
    <xdr:to>
      <xdr:col>15</xdr:col>
      <xdr:colOff>50800</xdr:colOff>
      <xdr:row>96</xdr:row>
      <xdr:rowOff>136086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76061"/>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109111</xdr:rowOff>
    </xdr:from>
    <xdr:to>
      <xdr:col>10</xdr:col>
      <xdr:colOff>114300</xdr:colOff>
      <xdr:row>96</xdr:row>
      <xdr:rowOff>136086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6831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118346</xdr:rowOff>
    </xdr:from>
    <xdr:to>
      <xdr:col>24</xdr:col>
      <xdr:colOff>114300</xdr:colOff>
      <xdr:row>96</xdr:row>
      <xdr:rowOff>48496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141223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5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155880</xdr:rowOff>
    </xdr:from>
    <xdr:to>
      <xdr:col>20</xdr:col>
      <xdr:colOff>38100</xdr:colOff>
      <xdr:row>96</xdr:row>
      <xdr:rowOff>86030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102557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66061</xdr:rowOff>
    </xdr:from>
    <xdr:to>
      <xdr:col>15</xdr:col>
      <xdr:colOff>101600</xdr:colOff>
      <xdr:row>96</xdr:row>
      <xdr:rowOff>167661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12738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85286</xdr:rowOff>
    </xdr:from>
    <xdr:to>
      <xdr:col>10</xdr:col>
      <xdr:colOff>165100</xdr:colOff>
      <xdr:row>97</xdr:row>
      <xdr:rowOff>15436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31963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58311</xdr:rowOff>
    </xdr:from>
    <xdr:to>
      <xdr:col>6</xdr:col>
      <xdr:colOff>38100</xdr:colOff>
      <xdr:row>96</xdr:row>
      <xdr:rowOff>159911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4988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9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46300</xdr:rowOff>
    </xdr:from>
    <xdr:to>
      <xdr:col>55</xdr:col>
      <xdr:colOff>0</xdr:colOff>
      <xdr:row>38</xdr:row>
      <xdr:rowOff>54139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61400"/>
          <a:ext cx="8382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54139</xdr:rowOff>
    </xdr:from>
    <xdr:to>
      <xdr:col>50</xdr:col>
      <xdr:colOff>114300</xdr:colOff>
      <xdr:row>38</xdr:row>
      <xdr:rowOff>69487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69239"/>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69487</xdr:rowOff>
    </xdr:from>
    <xdr:to>
      <xdr:col>45</xdr:col>
      <xdr:colOff>177800</xdr:colOff>
      <xdr:row>38</xdr:row>
      <xdr:rowOff>93653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84587"/>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71447</xdr:rowOff>
    </xdr:from>
    <xdr:to>
      <xdr:col>41</xdr:col>
      <xdr:colOff>50800</xdr:colOff>
      <xdr:row>38</xdr:row>
      <xdr:rowOff>93653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86547"/>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166950</xdr:rowOff>
    </xdr:from>
    <xdr:to>
      <xdr:col>55</xdr:col>
      <xdr:colOff>50800</xdr:colOff>
      <xdr:row>38</xdr:row>
      <xdr:rowOff>97100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145377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8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3339</xdr:rowOff>
    </xdr:from>
    <xdr:to>
      <xdr:col>50</xdr:col>
      <xdr:colOff>165100</xdr:colOff>
      <xdr:row>38</xdr:row>
      <xdr:rowOff>104939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96066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11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18687</xdr:rowOff>
    </xdr:from>
    <xdr:to>
      <xdr:col>46</xdr:col>
      <xdr:colOff>38100</xdr:colOff>
      <xdr:row>38</xdr:row>
      <xdr:rowOff>120287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111414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2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42853</xdr:rowOff>
    </xdr:from>
    <xdr:to>
      <xdr:col>41</xdr:col>
      <xdr:colOff>101600</xdr:colOff>
      <xdr:row>38</xdr:row>
      <xdr:rowOff>144453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135580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50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20647</xdr:rowOff>
    </xdr:from>
    <xdr:to>
      <xdr:col>36</xdr:col>
      <xdr:colOff>165100</xdr:colOff>
      <xdr:row>38</xdr:row>
      <xdr:rowOff>122247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113374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28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119126</xdr:rowOff>
    </xdr:from>
    <xdr:to>
      <xdr:col>55</xdr:col>
      <xdr:colOff>0</xdr:colOff>
      <xdr:row>58</xdr:row>
      <xdr:rowOff>28277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891776"/>
          <a:ext cx="838200" cy="8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28277</xdr:rowOff>
    </xdr:from>
    <xdr:to>
      <xdr:col>50</xdr:col>
      <xdr:colOff>114300</xdr:colOff>
      <xdr:row>58</xdr:row>
      <xdr:rowOff>97180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72377"/>
          <a:ext cx="889000" cy="6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97180</xdr:rowOff>
    </xdr:from>
    <xdr:to>
      <xdr:col>45</xdr:col>
      <xdr:colOff>177800</xdr:colOff>
      <xdr:row>58</xdr:row>
      <xdr:rowOff>113449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10041280"/>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96228</xdr:rowOff>
    </xdr:from>
    <xdr:to>
      <xdr:col>41</xdr:col>
      <xdr:colOff>50800</xdr:colOff>
      <xdr:row>58</xdr:row>
      <xdr:rowOff>113449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040328"/>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68326</xdr:rowOff>
    </xdr:from>
    <xdr:to>
      <xdr:col>55</xdr:col>
      <xdr:colOff>50800</xdr:colOff>
      <xdr:row>57</xdr:row>
      <xdr:rowOff>169926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46753</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148927</xdr:rowOff>
    </xdr:from>
    <xdr:to>
      <xdr:col>50</xdr:col>
      <xdr:colOff>165100</xdr:colOff>
      <xdr:row>58</xdr:row>
      <xdr:rowOff>79077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70204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01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46380</xdr:rowOff>
    </xdr:from>
    <xdr:to>
      <xdr:col>46</xdr:col>
      <xdr:colOff>38100</xdr:colOff>
      <xdr:row>58</xdr:row>
      <xdr:rowOff>147980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139107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0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62649</xdr:rowOff>
    </xdr:from>
    <xdr:to>
      <xdr:col>41</xdr:col>
      <xdr:colOff>101600</xdr:colOff>
      <xdr:row>58</xdr:row>
      <xdr:rowOff>164249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0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155376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9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45428</xdr:rowOff>
    </xdr:from>
    <xdr:to>
      <xdr:col>36</xdr:col>
      <xdr:colOff>165100</xdr:colOff>
      <xdr:row>58</xdr:row>
      <xdr:rowOff>147028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138155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8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106736</xdr:rowOff>
    </xdr:from>
    <xdr:to>
      <xdr:col>55</xdr:col>
      <xdr:colOff>0</xdr:colOff>
      <xdr:row>78</xdr:row>
      <xdr:rowOff>42568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08386"/>
          <a:ext cx="8382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143861</xdr:rowOff>
    </xdr:from>
    <xdr:to>
      <xdr:col>50</xdr:col>
      <xdr:colOff>114300</xdr:colOff>
      <xdr:row>78</xdr:row>
      <xdr:rowOff>42568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45511"/>
          <a:ext cx="889000" cy="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143861</xdr:rowOff>
    </xdr:from>
    <xdr:to>
      <xdr:col>45</xdr:col>
      <xdr:colOff>177800</xdr:colOff>
      <xdr:row>78</xdr:row>
      <xdr:rowOff>59668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45511"/>
          <a:ext cx="889000" cy="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59668</xdr:rowOff>
    </xdr:from>
    <xdr:to>
      <xdr:col>41</xdr:col>
      <xdr:colOff>50800</xdr:colOff>
      <xdr:row>78</xdr:row>
      <xdr:rowOff>73338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32768"/>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55936</xdr:rowOff>
    </xdr:from>
    <xdr:to>
      <xdr:col>55</xdr:col>
      <xdr:colOff>50800</xdr:colOff>
      <xdr:row>77</xdr:row>
      <xdr:rowOff>157536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34363</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163218</xdr:rowOff>
    </xdr:from>
    <xdr:to>
      <xdr:col>50</xdr:col>
      <xdr:colOff>165100</xdr:colOff>
      <xdr:row>78</xdr:row>
      <xdr:rowOff>93368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84495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93061</xdr:rowOff>
    </xdr:from>
    <xdr:to>
      <xdr:col>46</xdr:col>
      <xdr:colOff>38100</xdr:colOff>
      <xdr:row>78</xdr:row>
      <xdr:rowOff>23211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9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14338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8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8868</xdr:rowOff>
    </xdr:from>
    <xdr:to>
      <xdr:col>41</xdr:col>
      <xdr:colOff>101600</xdr:colOff>
      <xdr:row>78</xdr:row>
      <xdr:rowOff>110468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101595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7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22538</xdr:rowOff>
    </xdr:from>
    <xdr:to>
      <xdr:col>36</xdr:col>
      <xdr:colOff>165100</xdr:colOff>
      <xdr:row>78</xdr:row>
      <xdr:rowOff>124138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115265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8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126530</xdr:rowOff>
    </xdr:from>
    <xdr:to>
      <xdr:col>55</xdr:col>
      <xdr:colOff>0</xdr:colOff>
      <xdr:row>98</xdr:row>
      <xdr:rowOff>98755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57180"/>
          <a:ext cx="8382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98755</xdr:rowOff>
    </xdr:from>
    <xdr:to>
      <xdr:col>50</xdr:col>
      <xdr:colOff>114300</xdr:colOff>
      <xdr:row>98</xdr:row>
      <xdr:rowOff>145656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00855"/>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145656</xdr:rowOff>
    </xdr:from>
    <xdr:to>
      <xdr:col>45</xdr:col>
      <xdr:colOff>177800</xdr:colOff>
      <xdr:row>99</xdr:row>
      <xdr:rowOff>30811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47756"/>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122822</xdr:rowOff>
    </xdr:from>
    <xdr:to>
      <xdr:col>41</xdr:col>
      <xdr:colOff>50800</xdr:colOff>
      <xdr:row>99</xdr:row>
      <xdr:rowOff>30811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24922"/>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75730</xdr:rowOff>
    </xdr:from>
    <xdr:to>
      <xdr:col>55</xdr:col>
      <xdr:colOff>50800</xdr:colOff>
      <xdr:row>98</xdr:row>
      <xdr:rowOff>5880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54157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47955</xdr:rowOff>
    </xdr:from>
    <xdr:to>
      <xdr:col>50</xdr:col>
      <xdr:colOff>165100</xdr:colOff>
      <xdr:row>98</xdr:row>
      <xdr:rowOff>149555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140682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94856</xdr:rowOff>
    </xdr:from>
    <xdr:to>
      <xdr:col>46</xdr:col>
      <xdr:colOff>38100</xdr:colOff>
      <xdr:row>99</xdr:row>
      <xdr:rowOff>25006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16133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151461</xdr:rowOff>
    </xdr:from>
    <xdr:to>
      <xdr:col>41</xdr:col>
      <xdr:colOff>101600</xdr:colOff>
      <xdr:row>99</xdr:row>
      <xdr:rowOff>81611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72738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72022</xdr:rowOff>
    </xdr:from>
    <xdr:to>
      <xdr:col>36</xdr:col>
      <xdr:colOff>165100</xdr:colOff>
      <xdr:row>99</xdr:row>
      <xdr:rowOff>2172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164749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7836</xdr:rowOff>
    </xdr:from>
    <xdr:to>
      <xdr:col>85</xdr:col>
      <xdr:colOff>127000</xdr:colOff>
      <xdr:row>34</xdr:row>
      <xdr:rowOff>156273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837136"/>
          <a:ext cx="838200" cy="1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32029</xdr:rowOff>
    </xdr:from>
    <xdr:to>
      <xdr:col>81</xdr:col>
      <xdr:colOff>50800</xdr:colOff>
      <xdr:row>34</xdr:row>
      <xdr:rowOff>7836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346979"/>
          <a:ext cx="889000" cy="4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32029</xdr:rowOff>
    </xdr:from>
    <xdr:to>
      <xdr:col>76</xdr:col>
      <xdr:colOff>114300</xdr:colOff>
      <xdr:row>35</xdr:row>
      <xdr:rowOff>75082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346979"/>
          <a:ext cx="889000" cy="7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75082</xdr:rowOff>
    </xdr:from>
    <xdr:to>
      <xdr:col>71</xdr:col>
      <xdr:colOff>177800</xdr:colOff>
      <xdr:row>36</xdr:row>
      <xdr:rowOff>18733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075832"/>
          <a:ext cx="889000" cy="1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105473</xdr:rowOff>
    </xdr:from>
    <xdr:to>
      <xdr:col>85</xdr:col>
      <xdr:colOff>177800</xdr:colOff>
      <xdr:row>35</xdr:row>
      <xdr:rowOff>35623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9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128350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7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128486</xdr:rowOff>
    </xdr:from>
    <xdr:to>
      <xdr:col>81</xdr:col>
      <xdr:colOff>101600</xdr:colOff>
      <xdr:row>34</xdr:row>
      <xdr:rowOff>58636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7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75163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5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152679</xdr:rowOff>
    </xdr:from>
    <xdr:to>
      <xdr:col>76</xdr:col>
      <xdr:colOff>165100</xdr:colOff>
      <xdr:row>31</xdr:row>
      <xdr:rowOff>82829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2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99356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0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24282</xdr:rowOff>
    </xdr:from>
    <xdr:to>
      <xdr:col>72</xdr:col>
      <xdr:colOff>38100</xdr:colOff>
      <xdr:row>35</xdr:row>
      <xdr:rowOff>125882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142409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139383</xdr:rowOff>
    </xdr:from>
    <xdr:to>
      <xdr:col>67</xdr:col>
      <xdr:colOff>101600</xdr:colOff>
      <xdr:row>36</xdr:row>
      <xdr:rowOff>69533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86060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1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166395</xdr:rowOff>
    </xdr:from>
    <xdr:to>
      <xdr:col>85</xdr:col>
      <xdr:colOff>127000</xdr:colOff>
      <xdr:row>57</xdr:row>
      <xdr:rowOff>27483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67595"/>
          <a:ext cx="8382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106414</xdr:rowOff>
    </xdr:from>
    <xdr:to>
      <xdr:col>81</xdr:col>
      <xdr:colOff>50800</xdr:colOff>
      <xdr:row>56</xdr:row>
      <xdr:rowOff>166395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07614"/>
          <a:ext cx="889000" cy="5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106414</xdr:rowOff>
    </xdr:from>
    <xdr:to>
      <xdr:col>76</xdr:col>
      <xdr:colOff>114300</xdr:colOff>
      <xdr:row>57</xdr:row>
      <xdr:rowOff>28080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07614"/>
          <a:ext cx="8890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28080</xdr:rowOff>
    </xdr:from>
    <xdr:to>
      <xdr:col>71</xdr:col>
      <xdr:colOff>177800</xdr:colOff>
      <xdr:row>57</xdr:row>
      <xdr:rowOff>87985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00730"/>
          <a:ext cx="889000" cy="5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148133</xdr:rowOff>
    </xdr:from>
    <xdr:to>
      <xdr:col>85</xdr:col>
      <xdr:colOff>177800</xdr:colOff>
      <xdr:row>57</xdr:row>
      <xdr:rowOff>78283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126560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115595</xdr:rowOff>
    </xdr:from>
    <xdr:to>
      <xdr:col>81</xdr:col>
      <xdr:colOff>101600</xdr:colOff>
      <xdr:row>57</xdr:row>
      <xdr:rowOff>45745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4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55614</xdr:rowOff>
    </xdr:from>
    <xdr:to>
      <xdr:col>76</xdr:col>
      <xdr:colOff>165100</xdr:colOff>
      <xdr:row>56</xdr:row>
      <xdr:rowOff>157214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148730</xdr:rowOff>
    </xdr:from>
    <xdr:to>
      <xdr:col>72</xdr:col>
      <xdr:colOff>38100</xdr:colOff>
      <xdr:row>57</xdr:row>
      <xdr:rowOff>78880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95407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52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37185</xdr:rowOff>
    </xdr:from>
    <xdr:to>
      <xdr:col>67</xdr:col>
      <xdr:colOff>101600</xdr:colOff>
      <xdr:row>57</xdr:row>
      <xdr:rowOff>138785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155312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254</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201904"/>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254</xdr:rowOff>
    </xdr:from>
    <xdr:to>
      <xdr:col>76</xdr:col>
      <xdr:colOff>114300</xdr:colOff>
      <xdr:row>77</xdr:row>
      <xdr:rowOff>115422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201904"/>
          <a:ext cx="889000" cy="1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58137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90596</xdr:rowOff>
    </xdr:from>
    <xdr:to>
      <xdr:col>71</xdr:col>
      <xdr:colOff>177800</xdr:colOff>
      <xdr:row>77</xdr:row>
      <xdr:rowOff>115422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292246"/>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120904</xdr:rowOff>
    </xdr:from>
    <xdr:to>
      <xdr:col>76</xdr:col>
      <xdr:colOff>165100</xdr:colOff>
      <xdr:row>77</xdr:row>
      <xdr:rowOff>51054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67581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64622</xdr:rowOff>
    </xdr:from>
    <xdr:to>
      <xdr:col>72</xdr:col>
      <xdr:colOff>38100</xdr:colOff>
      <xdr:row>77</xdr:row>
      <xdr:rowOff>166222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157349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35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39796</xdr:rowOff>
    </xdr:from>
    <xdr:to>
      <xdr:col>67</xdr:col>
      <xdr:colOff>101600</xdr:colOff>
      <xdr:row>77</xdr:row>
      <xdr:rowOff>141396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132523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33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22492</xdr:rowOff>
    </xdr:from>
    <xdr:to>
      <xdr:col>85</xdr:col>
      <xdr:colOff>127000</xdr:colOff>
      <xdr:row>94</xdr:row>
      <xdr:rowOff>32308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38792"/>
          <a:ext cx="8382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32308</xdr:rowOff>
    </xdr:from>
    <xdr:to>
      <xdr:col>81</xdr:col>
      <xdr:colOff>50800</xdr:colOff>
      <xdr:row>94</xdr:row>
      <xdr:rowOff>33528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48608"/>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33528</xdr:rowOff>
    </xdr:from>
    <xdr:to>
      <xdr:col>76</xdr:col>
      <xdr:colOff>114300</xdr:colOff>
      <xdr:row>94</xdr:row>
      <xdr:rowOff>35167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149828"/>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23101</xdr:rowOff>
    </xdr:from>
    <xdr:to>
      <xdr:col>71</xdr:col>
      <xdr:colOff>177800</xdr:colOff>
      <xdr:row>94</xdr:row>
      <xdr:rowOff>35167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13940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143142</xdr:rowOff>
    </xdr:from>
    <xdr:to>
      <xdr:col>85</xdr:col>
      <xdr:colOff>177800</xdr:colOff>
      <xdr:row>94</xdr:row>
      <xdr:rowOff>73292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166019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152958</xdr:rowOff>
    </xdr:from>
    <xdr:to>
      <xdr:col>81</xdr:col>
      <xdr:colOff>101600</xdr:colOff>
      <xdr:row>94</xdr:row>
      <xdr:rowOff>83108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99635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154178</xdr:rowOff>
    </xdr:from>
    <xdr:to>
      <xdr:col>76</xdr:col>
      <xdr:colOff>165100</xdr:colOff>
      <xdr:row>94</xdr:row>
      <xdr:rowOff>84328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100855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155817</xdr:rowOff>
    </xdr:from>
    <xdr:to>
      <xdr:col>72</xdr:col>
      <xdr:colOff>38100</xdr:colOff>
      <xdr:row>94</xdr:row>
      <xdr:rowOff>85967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102494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8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143751</xdr:rowOff>
    </xdr:from>
    <xdr:to>
      <xdr:col>67</xdr:col>
      <xdr:colOff>101600</xdr:colOff>
      <xdr:row>94</xdr:row>
      <xdr:rowOff>73901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90428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8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u="none" strike="noStrike" baseline="0">
              <a:solidFill>
                <a:schemeClr val="dk1"/>
              </a:solidFill>
              <a:latin typeface="+mn-lt"/>
              <a:ea typeface="+mn-ea"/>
              <a:cs typeface="+mn-cs"/>
            </a:rPr>
            <a:t>総務費は、住民一人当たり１０９，７４２円となっている。前年度より減少しているのは、基金の積立て減が主な要因になっている。減少傾向ではあるが、基幹システムの更新経費やふるさと納税に関する経費が経常的に支出されている。</a:t>
          </a:r>
        </a:p>
        <a:p>
          <a:pPr rtl="0"/>
          <a:r>
            <a:rPr lang="ja-JP" altLang="en-US" sz="1000" b="0" i="0" u="none" strike="noStrike" baseline="0">
              <a:solidFill>
                <a:schemeClr val="dk1"/>
              </a:solidFill>
              <a:latin typeface="+mn-lt"/>
              <a:ea typeface="+mn-ea"/>
              <a:cs typeface="+mn-cs"/>
            </a:rPr>
            <a:t>教育費は、住民一人当たり５８，３３６円となっている。鳥沢小学校のプール建設が終了したことから減額となっているが、老朽化した施設の維持経費が今後増加していく見込である。</a:t>
          </a:r>
        </a:p>
        <a:p>
          <a:pPr rtl="0"/>
          <a:r>
            <a:rPr lang="ja-JP" altLang="en-US" sz="1000" b="0" i="0" u="none" strike="noStrike" baseline="0">
              <a:solidFill>
                <a:schemeClr val="dk1"/>
              </a:solidFill>
              <a:latin typeface="+mn-lt"/>
              <a:ea typeface="+mn-ea"/>
              <a:cs typeface="+mn-cs"/>
            </a:rPr>
            <a:t>民生費は、住民一人当たり１７６，４８５円となっている。前年度と比較すると増額となっているが、これは、幼稚園・保育所（園）の再編整備事業（鳥沢地区）による増加分が主な要因である。</a:t>
          </a:r>
        </a:p>
        <a:p>
          <a:pPr rtl="0"/>
          <a:r>
            <a:rPr lang="ja-JP" altLang="en-US" sz="1000" b="0" i="0" u="none" strike="noStrike" baseline="0">
              <a:solidFill>
                <a:schemeClr val="dk1"/>
              </a:solidFill>
              <a:latin typeface="+mn-lt"/>
              <a:ea typeface="+mn-ea"/>
              <a:cs typeface="+mn-cs"/>
            </a:rPr>
            <a:t>衛生費は、住民一人当たり８６，５４５円となっている。（独）大月市立中央病院及び東部地域広域水道企業団への赤字補てんや大月都留広域事務組合への運営補助に多額の経費を要しており、類以団体等と比較しも突出している状況である。今後は、富士・東部広域環境事務組合への補助金も増えていく。</a:t>
          </a:r>
        </a:p>
        <a:p>
          <a:pPr rtl="0"/>
          <a:r>
            <a:rPr lang="ja-JP" altLang="en-US" sz="1000" b="0" i="0" u="none" strike="noStrike" baseline="0">
              <a:solidFill>
                <a:schemeClr val="dk1"/>
              </a:solidFill>
              <a:latin typeface="+mn-lt"/>
              <a:ea typeface="+mn-ea"/>
              <a:cs typeface="+mn-cs"/>
            </a:rPr>
            <a:t>消防費は、住民一人当たり２９，５６５円となっている。前年度より減少しているのは、防災無線デジタル化施設整備終了による減少が主な要因である。</a:t>
          </a:r>
        </a:p>
        <a:p>
          <a:pPr rtl="0"/>
          <a:r>
            <a:rPr lang="ja-JP" altLang="en-US" sz="1000" b="0" i="0" u="none" strike="noStrike" baseline="0">
              <a:solidFill>
                <a:schemeClr val="dk1"/>
              </a:solidFill>
              <a:latin typeface="+mn-lt"/>
              <a:ea typeface="+mn-ea"/>
              <a:cs typeface="+mn-cs"/>
            </a:rPr>
            <a:t>本市においては、衛生費における（独）大月市立中央病院や水道企業団への赤字補てん並びに大月都留広域事務組合への補助にかかる負担は重く、財政状況を圧迫している大きな要因となっているため、早期の経営改善に努めるとともに、企業誘致による働く場所の確保などの人口減少減少対策に重点を向け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a:solidFill>
                <a:schemeClr val="dk1"/>
              </a:solidFill>
              <a:latin typeface="+mn-lt"/>
              <a:ea typeface="+mn-ea"/>
              <a:cs typeface="+mn-cs"/>
            </a:rPr>
            <a:t>　</a:t>
          </a:r>
          <a:r>
            <a:rPr lang="ja-JP" altLang="en-US" sz="1000" b="0" i="0" u="none" strike="noStrike" baseline="0">
              <a:solidFill>
                <a:schemeClr val="dk1"/>
              </a:solidFill>
              <a:latin typeface="+mn-lt"/>
              <a:ea typeface="+mn-ea"/>
              <a:cs typeface="+mn-cs"/>
            </a:rPr>
            <a:t>財政調整基金残高は、ふるさと大月応援寄附金の経常的な増加に伴い、財政調整基金を財源としていた事業への充当替えができ、４．５５ポイント増加した。</a:t>
          </a:r>
        </a:p>
        <a:p>
          <a:pPr rtl="0"/>
          <a:r>
            <a:rPr lang="ja-JP" altLang="en-US" sz="1000" b="0" i="0" u="none" strike="noStrike" baseline="0">
              <a:solidFill>
                <a:schemeClr val="dk1"/>
              </a:solidFill>
              <a:latin typeface="+mn-lt"/>
              <a:ea typeface="+mn-ea"/>
              <a:cs typeface="+mn-cs"/>
            </a:rPr>
            <a:t>　実質単年度収支についてもふるさと大月応援寄附金の増加で積立金が増えたのと、事業精査を行っていることで、取崩し額を失くすことができたため比率の改善がみられた。</a:t>
          </a:r>
        </a:p>
        <a:p>
          <a:pPr rtl="0"/>
          <a:r>
            <a:rPr lang="ja-JP" altLang="en-US" sz="1000" b="0" i="0" u="none" strike="noStrike" baseline="0">
              <a:solidFill>
                <a:schemeClr val="dk1"/>
              </a:solidFill>
              <a:latin typeface="+mn-lt"/>
              <a:ea typeface="+mn-ea"/>
              <a:cs typeface="+mn-cs"/>
            </a:rPr>
            <a:t>　今後も厳しい財政状況が続くことが見込まれるが、（独）大月市立中央病院や東部広域水道企業団等の経営改善に注力するとともに、事務事業の見直しを積極的に行い、経常経費の削減等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a:solidFill>
                <a:schemeClr val="dk1"/>
              </a:solidFill>
              <a:latin typeface="+mn-lt"/>
              <a:ea typeface="+mn-ea"/>
              <a:cs typeface="+mn-cs"/>
            </a:rPr>
            <a:t>　</a:t>
          </a:r>
          <a:r>
            <a:rPr lang="ja-JP" altLang="en-US" sz="1000" b="0" i="0" u="none" strike="noStrike" baseline="0">
              <a:solidFill>
                <a:schemeClr val="dk1"/>
              </a:solidFill>
              <a:latin typeface="+mn-lt"/>
              <a:ea typeface="+mn-ea"/>
              <a:cs typeface="+mn-cs"/>
            </a:rPr>
            <a:t>どの会計を見ても赤字額は発生していない。</a:t>
          </a:r>
        </a:p>
        <a:p>
          <a:pPr rtl="0"/>
          <a:r>
            <a:rPr lang="ja-JP" altLang="en-US" sz="1000" b="0" i="0" u="none" strike="noStrike" baseline="0">
              <a:solidFill>
                <a:schemeClr val="dk1"/>
              </a:solidFill>
              <a:latin typeface="+mn-lt"/>
              <a:ea typeface="+mn-ea"/>
              <a:cs typeface="+mn-cs"/>
            </a:rPr>
            <a:t>　標準財政規模に占める割合は一般会計が一番多く、昨年度と比較すると、実質収支の増加がみられている。今後も歳入に見合った歳出を徹底し、収支額が増加するよう努力していく。</a:t>
          </a:r>
        </a:p>
        <a:p>
          <a:pPr rtl="0"/>
          <a:r>
            <a:rPr lang="ja-JP" altLang="en-US" sz="1000" b="0" i="0" u="none" strike="noStrike" baseline="0">
              <a:solidFill>
                <a:schemeClr val="dk1"/>
              </a:solidFill>
              <a:latin typeface="+mn-lt"/>
              <a:ea typeface="+mn-ea"/>
              <a:cs typeface="+mn-cs"/>
            </a:rPr>
            <a:t>　介護保険特別会計は、高齢化の煽りから歳出は増加傾向にあるが、令和</a:t>
          </a:r>
          <a:r>
            <a:rPr lang="en-US" altLang="ja-JP" sz="1000" b="0" i="0" u="none" strike="noStrike" baseline="0">
              <a:solidFill>
                <a:schemeClr val="dk1"/>
              </a:solidFill>
              <a:latin typeface="+mn-lt"/>
              <a:ea typeface="+mn-ea"/>
              <a:cs typeface="+mn-cs"/>
            </a:rPr>
            <a:t>4</a:t>
          </a:r>
          <a:r>
            <a:rPr lang="ja-JP" altLang="en-US" sz="1000" b="0" i="0" u="none" strike="noStrike" baseline="0">
              <a:solidFill>
                <a:schemeClr val="dk1"/>
              </a:solidFill>
              <a:latin typeface="+mn-lt"/>
              <a:ea typeface="+mn-ea"/>
              <a:cs typeface="+mn-cs"/>
            </a:rPr>
            <a:t>年度も実質収支が増え、比率が増加した。</a:t>
          </a:r>
        </a:p>
        <a:p>
          <a:pPr rtl="0"/>
          <a:r>
            <a:rPr lang="ja-JP" altLang="en-US" sz="1000" b="0" i="0" u="none" strike="noStrike" baseline="0">
              <a:solidFill>
                <a:schemeClr val="dk1"/>
              </a:solidFill>
              <a:latin typeface="+mn-lt"/>
              <a:ea typeface="+mn-ea"/>
              <a:cs typeface="+mn-cs"/>
            </a:rPr>
            <a:t>　国民健康保険特別会計は、世帯数や被保険者数は減少しているが、前年度より歳入・歳出ともに増加している。標準財政規模比は減少しているが、実質収支は、黒字となっている。</a:t>
          </a:r>
        </a:p>
        <a:p>
          <a:pPr rtl="0"/>
          <a:r>
            <a:rPr lang="ja-JP" altLang="en-US" sz="1000" b="0" i="0" u="none" strike="noStrike" baseline="0">
              <a:solidFill>
                <a:schemeClr val="dk1"/>
              </a:solidFill>
              <a:latin typeface="+mn-lt"/>
              <a:ea typeface="+mn-ea"/>
              <a:cs typeface="+mn-cs"/>
            </a:rPr>
            <a:t>　下水道事業においては、多額の設備投資に対して、使用料収入が伸び悩む状況が続いている。</a:t>
          </a:r>
        </a:p>
        <a:p>
          <a:pPr rtl="0"/>
          <a:r>
            <a:rPr lang="ja-JP" altLang="en-US" sz="1000" b="0" i="0" u="none" strike="noStrike" baseline="0">
              <a:solidFill>
                <a:schemeClr val="dk1"/>
              </a:solidFill>
              <a:latin typeface="+mn-lt"/>
              <a:ea typeface="+mn-ea"/>
              <a:cs typeface="+mn-cs"/>
            </a:rPr>
            <a:t>　簡易水道においては、昨年と比較すると０．３ポイント比率が減少した水道施設の改修工事等があり、繰出金の増加や起債の発行などが見込まれる。</a:t>
          </a:r>
        </a:p>
        <a:p>
          <a:pPr rtl="0"/>
          <a:r>
            <a:rPr lang="ja-JP" altLang="en-US" sz="1000" b="0" i="0" u="none" strike="noStrike" baseline="0">
              <a:solidFill>
                <a:schemeClr val="dk1"/>
              </a:solidFill>
              <a:latin typeface="+mn-lt"/>
              <a:ea typeface="+mn-ea"/>
              <a:cs typeface="+mn-cs"/>
            </a:rPr>
            <a:t>　病院事業が独立行政法人化したことでその他の会計に算入されなくなったが、病院への繰出金や出資金の支出は継続して行っているため、医業収益の改善が行われ、経営改善が出来るよう注視していく。　</a:t>
          </a:r>
        </a:p>
        <a:p>
          <a:pPr rtl="0"/>
          <a:r>
            <a:rPr lang="ja-JP" altLang="en-US" sz="1000" b="0" i="0" u="none" strike="noStrike" baseline="0">
              <a:solidFill>
                <a:schemeClr val="dk1"/>
              </a:solidFill>
              <a:latin typeface="+mn-lt"/>
              <a:ea typeface="+mn-ea"/>
              <a:cs typeface="+mn-cs"/>
            </a:rPr>
            <a:t>　標準財政規模が前年と比べて減少していることで、昨年度と比較すると全体的に比率が上がっているが、それぞれの特別会計で対象者の増や施設整備等があり、必要経費が増加していくことが見込めている。</a:t>
          </a:r>
        </a:p>
        <a:p>
          <a:pPr rtl="0"/>
          <a:r>
            <a:rPr lang="ja-JP" altLang="en-US" sz="1000" b="0" i="0" u="none" strike="noStrike" baseline="0">
              <a:solidFill>
                <a:schemeClr val="dk1"/>
              </a:solidFill>
              <a:latin typeface="+mn-lt"/>
              <a:ea typeface="+mn-ea"/>
              <a:cs typeface="+mn-cs"/>
            </a:rPr>
            <a:t>　今後も、人口減少等が進んでいく中で健全な運営を継続できるよう各会計の動向を注視していく。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14232253</v>
      </c>
      <c r="BO4" s="449"/>
      <c r="BP4" s="449"/>
      <c r="BQ4" s="449"/>
      <c r="BR4" s="449"/>
      <c r="BS4" s="449"/>
      <c r="BT4" s="449"/>
      <c r="BU4" s="450"/>
      <c r="BV4" s="448">
        <v>14462611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7.7</v>
      </c>
      <c r="CU4" s="589"/>
      <c r="CV4" s="589"/>
      <c r="CW4" s="589"/>
      <c r="CX4" s="589"/>
      <c r="CY4" s="589"/>
      <c r="CZ4" s="589"/>
      <c r="DA4" s="590"/>
      <c r="DB4" s="588">
        <v>5.9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13540287</v>
      </c>
      <c r="BO5" s="420"/>
      <c r="BP5" s="420"/>
      <c r="BQ5" s="420"/>
      <c r="BR5" s="420"/>
      <c r="BS5" s="420"/>
      <c r="BT5" s="420"/>
      <c r="BU5" s="421"/>
      <c r="BV5" s="419">
        <v>13936221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89.6</v>
      </c>
      <c r="CU5" s="417"/>
      <c r="CV5" s="417"/>
      <c r="CW5" s="417"/>
      <c r="CX5" s="417"/>
      <c r="CY5" s="417"/>
      <c r="CZ5" s="417"/>
      <c r="DA5" s="418"/>
      <c r="DB5" s="416">
        <v>84.9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691966</v>
      </c>
      <c r="BO6" s="420"/>
      <c r="BP6" s="420"/>
      <c r="BQ6" s="420"/>
      <c r="BR6" s="420"/>
      <c r="BS6" s="420"/>
      <c r="BT6" s="420"/>
      <c r="BU6" s="421"/>
      <c r="BV6" s="419">
        <v>526390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91.5</v>
      </c>
      <c r="CU6" s="563"/>
      <c r="CV6" s="563"/>
      <c r="CW6" s="563"/>
      <c r="CX6" s="563"/>
      <c r="CY6" s="563"/>
      <c r="CZ6" s="563"/>
      <c r="DA6" s="564"/>
      <c r="DB6" s="562">
        <v>89.6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82063</v>
      </c>
      <c r="BO7" s="420"/>
      <c r="BP7" s="420"/>
      <c r="BQ7" s="420"/>
      <c r="BR7" s="420"/>
      <c r="BS7" s="420"/>
      <c r="BT7" s="420"/>
      <c r="BU7" s="421"/>
      <c r="BV7" s="419">
        <v>37262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7874902</v>
      </c>
      <c r="CU7" s="420"/>
      <c r="CV7" s="420"/>
      <c r="CW7" s="420"/>
      <c r="CX7" s="420"/>
      <c r="CY7" s="420"/>
      <c r="CZ7" s="420"/>
      <c r="DA7" s="421"/>
      <c r="DB7" s="419">
        <v>8360888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609903</v>
      </c>
      <c r="BO8" s="420"/>
      <c r="BP8" s="420"/>
      <c r="BQ8" s="420"/>
      <c r="BR8" s="420"/>
      <c r="BS8" s="420"/>
      <c r="BT8" s="420"/>
      <c r="BU8" s="421"/>
      <c r="BV8" s="419">
        <v>489128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0.61</v>
      </c>
      <c r="CU8" s="523"/>
      <c r="CV8" s="523"/>
      <c r="CW8" s="523"/>
      <c r="CX8" s="523"/>
      <c r="CY8" s="523"/>
      <c r="CZ8" s="523"/>
      <c r="DA8" s="524"/>
      <c r="DB8" s="522">
        <v>0.63</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22512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120775</v>
      </c>
      <c r="BO9" s="420"/>
      <c r="BP9" s="420"/>
      <c r="BQ9" s="420"/>
      <c r="BR9" s="420"/>
      <c r="BS9" s="420"/>
      <c r="BT9" s="420"/>
      <c r="BU9" s="421"/>
      <c r="BV9" s="419">
        <v>103004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16.2</v>
      </c>
      <c r="CU9" s="417"/>
      <c r="CV9" s="417"/>
      <c r="CW9" s="417"/>
      <c r="CX9" s="417"/>
      <c r="CY9" s="417"/>
      <c r="CZ9" s="417"/>
      <c r="DA9" s="418"/>
      <c r="DB9" s="416">
        <v>15.8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25419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284458</v>
      </c>
      <c r="BO10" s="420"/>
      <c r="BP10" s="420"/>
      <c r="BQ10" s="420"/>
      <c r="BR10" s="420"/>
      <c r="BS10" s="420"/>
      <c r="BT10" s="420"/>
      <c r="BU10" s="421"/>
      <c r="BV10" s="419">
        <v>482316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22204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21905</v>
      </c>
      <c r="S13" s="507"/>
      <c r="T13" s="507"/>
      <c r="U13" s="507"/>
      <c r="V13" s="508"/>
      <c r="W13" s="509" t="s">
        <v>143</v>
      </c>
      <c r="X13" s="405"/>
      <c r="Y13" s="405"/>
      <c r="Z13" s="405"/>
      <c r="AA13" s="405"/>
      <c r="AB13" s="406"/>
      <c r="AC13" s="372">
        <v>186</v>
      </c>
      <c r="AD13" s="373"/>
      <c r="AE13" s="373"/>
      <c r="AF13" s="373"/>
      <c r="AG13" s="374"/>
      <c r="AH13" s="372">
        <v>207</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405233</v>
      </c>
      <c r="BO13" s="420"/>
      <c r="BP13" s="420"/>
      <c r="BQ13" s="420"/>
      <c r="BR13" s="420"/>
      <c r="BS13" s="420"/>
      <c r="BT13" s="420"/>
      <c r="BU13" s="421"/>
      <c r="BV13" s="419">
        <v>585320</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14.3</v>
      </c>
      <c r="CU13" s="417"/>
      <c r="CV13" s="417"/>
      <c r="CW13" s="417"/>
      <c r="CX13" s="417"/>
      <c r="CY13" s="417"/>
      <c r="CZ13" s="417"/>
      <c r="DA13" s="418"/>
      <c r="DB13" s="416">
        <v>14.5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22629</v>
      </c>
      <c r="S14" s="507"/>
      <c r="T14" s="507"/>
      <c r="U14" s="507"/>
      <c r="V14" s="508"/>
      <c r="W14" s="510"/>
      <c r="X14" s="408"/>
      <c r="Y14" s="408"/>
      <c r="Z14" s="408"/>
      <c r="AA14" s="408"/>
      <c r="AB14" s="409"/>
      <c r="AC14" s="499">
        <v>1.9</v>
      </c>
      <c r="AD14" s="500"/>
      <c r="AE14" s="500"/>
      <c r="AF14" s="500"/>
      <c r="AG14" s="501"/>
      <c r="AH14" s="499">
        <v>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85.2</v>
      </c>
      <c r="CU14" s="517"/>
      <c r="CV14" s="517"/>
      <c r="CW14" s="517"/>
      <c r="CX14" s="517"/>
      <c r="CY14" s="517"/>
      <c r="CZ14" s="517"/>
      <c r="DA14" s="518"/>
      <c r="DB14" s="516">
        <v>86.8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22400</v>
      </c>
      <c r="S15" s="507"/>
      <c r="T15" s="507"/>
      <c r="U15" s="507"/>
      <c r="V15" s="508"/>
      <c r="W15" s="509" t="s">
        <v>150</v>
      </c>
      <c r="X15" s="405"/>
      <c r="Y15" s="405"/>
      <c r="Z15" s="405"/>
      <c r="AA15" s="405"/>
      <c r="AB15" s="406"/>
      <c r="AC15" s="372">
        <v>3150</v>
      </c>
      <c r="AD15" s="373"/>
      <c r="AE15" s="373"/>
      <c r="AF15" s="373"/>
      <c r="AG15" s="374"/>
      <c r="AH15" s="372">
        <v>3740</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3973314</v>
      </c>
      <c r="BO15" s="449"/>
      <c r="BP15" s="449"/>
      <c r="BQ15" s="449"/>
      <c r="BR15" s="449"/>
      <c r="BS15" s="449"/>
      <c r="BT15" s="449"/>
      <c r="BU15" s="450"/>
      <c r="BV15" s="448">
        <v>3935005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31.7</v>
      </c>
      <c r="AD16" s="500"/>
      <c r="AE16" s="500"/>
      <c r="AF16" s="500"/>
      <c r="AG16" s="501"/>
      <c r="AH16" s="499">
        <v>32.700000000000003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6606226</v>
      </c>
      <c r="BO16" s="420"/>
      <c r="BP16" s="420"/>
      <c r="BQ16" s="420"/>
      <c r="BR16" s="420"/>
      <c r="BS16" s="420"/>
      <c r="BT16" s="420"/>
      <c r="BU16" s="421"/>
      <c r="BV16" s="419">
        <v>6659571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6587</v>
      </c>
      <c r="AD17" s="373"/>
      <c r="AE17" s="373"/>
      <c r="AF17" s="373"/>
      <c r="AG17" s="374"/>
      <c r="AH17" s="372">
        <v>7486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5079945</v>
      </c>
      <c r="BO17" s="420"/>
      <c r="BP17" s="420"/>
      <c r="BQ17" s="420"/>
      <c r="BR17" s="420"/>
      <c r="BS17" s="420"/>
      <c r="BT17" s="420"/>
      <c r="BU17" s="421"/>
      <c r="BV17" s="419">
        <v>5041118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280.25</v>
      </c>
      <c r="M18" s="472"/>
      <c r="N18" s="472"/>
      <c r="O18" s="472"/>
      <c r="P18" s="472"/>
      <c r="Q18" s="472"/>
      <c r="R18" s="473"/>
      <c r="S18" s="473"/>
      <c r="T18" s="473"/>
      <c r="U18" s="473"/>
      <c r="V18" s="474"/>
      <c r="W18" s="490"/>
      <c r="X18" s="491"/>
      <c r="Y18" s="491"/>
      <c r="Z18" s="491"/>
      <c r="AA18" s="491"/>
      <c r="AB18" s="515"/>
      <c r="AC18" s="389">
        <v>66.400000000000006</v>
      </c>
      <c r="AD18" s="390"/>
      <c r="AE18" s="390"/>
      <c r="AF18" s="390"/>
      <c r="AG18" s="475"/>
      <c r="AH18" s="389">
        <v>65.5</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7103060</v>
      </c>
      <c r="BO18" s="420"/>
      <c r="BP18" s="420"/>
      <c r="BQ18" s="420"/>
      <c r="BR18" s="420"/>
      <c r="BS18" s="420"/>
      <c r="BT18" s="420"/>
      <c r="BU18" s="421"/>
      <c r="BV18" s="419">
        <v>7111485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80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9314566</v>
      </c>
      <c r="BO19" s="420"/>
      <c r="BP19" s="420"/>
      <c r="BQ19" s="420"/>
      <c r="BR19" s="420"/>
      <c r="BS19" s="420"/>
      <c r="BT19" s="420"/>
      <c r="BU19" s="421"/>
      <c r="BV19" s="419">
        <v>9598914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9254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14878067</v>
      </c>
      <c r="BO22" s="449"/>
      <c r="BP22" s="449"/>
      <c r="BQ22" s="449"/>
      <c r="BR22" s="449"/>
      <c r="BS22" s="449"/>
      <c r="BT22" s="449"/>
      <c r="BU22" s="450"/>
      <c r="BV22" s="448">
        <v>15429117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12591370</v>
      </c>
      <c r="BO23" s="420"/>
      <c r="BP23" s="420"/>
      <c r="BQ23" s="420"/>
      <c r="BR23" s="420"/>
      <c r="BS23" s="420"/>
      <c r="BT23" s="420"/>
      <c r="BU23" s="421"/>
      <c r="BV23" s="419">
        <v>13161300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4050</v>
      </c>
      <c r="R24" s="373"/>
      <c r="S24" s="373"/>
      <c r="T24" s="373"/>
      <c r="U24" s="373"/>
      <c r="V24" s="374"/>
      <c r="W24" s="462"/>
      <c r="X24" s="399"/>
      <c r="Y24" s="400"/>
      <c r="Z24" s="375" t="s">
        <v>175</v>
      </c>
      <c r="AA24" s="376"/>
      <c r="AB24" s="376"/>
      <c r="AC24" s="376"/>
      <c r="AD24" s="376"/>
      <c r="AE24" s="376"/>
      <c r="AF24" s="376"/>
      <c r="AG24" s="377"/>
      <c r="AH24" s="372">
        <v>250</v>
      </c>
      <c r="AI24" s="373"/>
      <c r="AJ24" s="373"/>
      <c r="AK24" s="373"/>
      <c r="AL24" s="374"/>
      <c r="AM24" s="372">
        <v>733250</v>
      </c>
      <c r="AN24" s="373"/>
      <c r="AO24" s="373"/>
      <c r="AP24" s="373"/>
      <c r="AQ24" s="373"/>
      <c r="AR24" s="374"/>
      <c r="AS24" s="372">
        <v>2933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8745964</v>
      </c>
      <c r="BO24" s="420"/>
      <c r="BP24" s="420"/>
      <c r="BQ24" s="420"/>
      <c r="BR24" s="420"/>
      <c r="BS24" s="420"/>
      <c r="BT24" s="420"/>
      <c r="BU24" s="421"/>
      <c r="BV24" s="419">
        <v>8971813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5120</v>
      </c>
      <c r="R25" s="373"/>
      <c r="S25" s="373"/>
      <c r="T25" s="373"/>
      <c r="U25" s="373"/>
      <c r="V25" s="374"/>
      <c r="W25" s="462"/>
      <c r="X25" s="399"/>
      <c r="Y25" s="400"/>
      <c r="Z25" s="375" t="s">
        <v>178</v>
      </c>
      <c r="AA25" s="376"/>
      <c r="AB25" s="376"/>
      <c r="AC25" s="376"/>
      <c r="AD25" s="376"/>
      <c r="AE25" s="376"/>
      <c r="AF25" s="376"/>
      <c r="AG25" s="377"/>
      <c r="AH25" s="372">
        <v>68</v>
      </c>
      <c r="AI25" s="373"/>
      <c r="AJ25" s="373"/>
      <c r="AK25" s="373"/>
      <c r="AL25" s="374"/>
      <c r="AM25" s="372">
        <v>181356</v>
      </c>
      <c r="AN25" s="373"/>
      <c r="AO25" s="373"/>
      <c r="AP25" s="373"/>
      <c r="AQ25" s="373"/>
      <c r="AR25" s="374"/>
      <c r="AS25" s="372">
        <v>2667</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2368400</v>
      </c>
      <c r="BO25" s="449"/>
      <c r="BP25" s="449"/>
      <c r="BQ25" s="449"/>
      <c r="BR25" s="449"/>
      <c r="BS25" s="449"/>
      <c r="BT25" s="449"/>
      <c r="BU25" s="450"/>
      <c r="BV25" s="448">
        <v>2389330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4520</v>
      </c>
      <c r="R26" s="373"/>
      <c r="S26" s="373"/>
      <c r="T26" s="373"/>
      <c r="U26" s="373"/>
      <c r="V26" s="374"/>
      <c r="W26" s="462"/>
      <c r="X26" s="399"/>
      <c r="Y26" s="400"/>
      <c r="Z26" s="375" t="s">
        <v>181</v>
      </c>
      <c r="AA26" s="430"/>
      <c r="AB26" s="430"/>
      <c r="AC26" s="430"/>
      <c r="AD26" s="430"/>
      <c r="AE26" s="430"/>
      <c r="AF26" s="430"/>
      <c r="AG26" s="431"/>
      <c r="AH26" s="372">
        <v>9</v>
      </c>
      <c r="AI26" s="373"/>
      <c r="AJ26" s="373"/>
      <c r="AK26" s="373"/>
      <c r="AL26" s="374"/>
      <c r="AM26" s="372">
        <v>25497</v>
      </c>
      <c r="AN26" s="373"/>
      <c r="AO26" s="373"/>
      <c r="AP26" s="373"/>
      <c r="AQ26" s="373"/>
      <c r="AR26" s="374"/>
      <c r="AS26" s="372">
        <v>2833</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3750</v>
      </c>
      <c r="R27" s="373"/>
      <c r="S27" s="373"/>
      <c r="T27" s="373"/>
      <c r="U27" s="373"/>
      <c r="V27" s="374"/>
      <c r="W27" s="462"/>
      <c r="X27" s="399"/>
      <c r="Y27" s="400"/>
      <c r="Z27" s="375" t="s">
        <v>185</v>
      </c>
      <c r="AA27" s="376"/>
      <c r="AB27" s="376"/>
      <c r="AC27" s="376"/>
      <c r="AD27" s="376"/>
      <c r="AE27" s="376"/>
      <c r="AF27" s="376"/>
      <c r="AG27" s="377"/>
      <c r="AH27" s="372">
        <v>19</v>
      </c>
      <c r="AI27" s="373"/>
      <c r="AJ27" s="373"/>
      <c r="AK27" s="373"/>
      <c r="AL27" s="374"/>
      <c r="AM27" s="372">
        <v>83011</v>
      </c>
      <c r="AN27" s="373"/>
      <c r="AO27" s="373"/>
      <c r="AP27" s="373"/>
      <c r="AQ27" s="373"/>
      <c r="AR27" s="374"/>
      <c r="AS27" s="372">
        <v>4369</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407550</v>
      </c>
      <c r="BO27" s="454"/>
      <c r="BP27" s="454"/>
      <c r="BQ27" s="454"/>
      <c r="BR27" s="454"/>
      <c r="BS27" s="454"/>
      <c r="BT27" s="454"/>
      <c r="BU27" s="455"/>
      <c r="BV27" s="453">
        <v>407548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3550</v>
      </c>
      <c r="R28" s="373"/>
      <c r="S28" s="373"/>
      <c r="T28" s="373"/>
      <c r="U28" s="373"/>
      <c r="V28" s="374"/>
      <c r="W28" s="462"/>
      <c r="X28" s="399"/>
      <c r="Y28" s="400"/>
      <c r="Z28" s="375" t="s">
        <v>188</v>
      </c>
      <c r="AA28" s="376"/>
      <c r="AB28" s="376"/>
      <c r="AC28" s="376"/>
      <c r="AD28" s="376"/>
      <c r="AE28" s="376"/>
      <c r="AF28" s="376"/>
      <c r="AG28" s="377"/>
      <c r="AH28" s="372" t="s">
        <v>183</v>
      </c>
      <c r="AI28" s="373"/>
      <c r="AJ28" s="373"/>
      <c r="AK28" s="373"/>
      <c r="AL28" s="374"/>
      <c r="AM28" s="372" t="s">
        <v>183</v>
      </c>
      <c r="AN28" s="373"/>
      <c r="AO28" s="373"/>
      <c r="AP28" s="373"/>
      <c r="AQ28" s="373"/>
      <c r="AR28" s="374"/>
      <c r="AS28" s="372" t="s">
        <v>189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1557854</v>
      </c>
      <c r="BO28" s="449"/>
      <c r="BP28" s="449"/>
      <c r="BQ28" s="449"/>
      <c r="BR28" s="449"/>
      <c r="BS28" s="449"/>
      <c r="BT28" s="449"/>
      <c r="BU28" s="450"/>
      <c r="BV28" s="448">
        <v>1273396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12</v>
      </c>
      <c r="M29" s="373"/>
      <c r="N29" s="373"/>
      <c r="O29" s="373"/>
      <c r="P29" s="374"/>
      <c r="Q29" s="372">
        <v>3450</v>
      </c>
      <c r="R29" s="373"/>
      <c r="S29" s="373"/>
      <c r="T29" s="373"/>
      <c r="U29" s="373"/>
      <c r="V29" s="374"/>
      <c r="W29" s="463"/>
      <c r="X29" s="464"/>
      <c r="Y29" s="465"/>
      <c r="Z29" s="375" t="s">
        <v>192</v>
      </c>
      <c r="AA29" s="376"/>
      <c r="AB29" s="376"/>
      <c r="AC29" s="376"/>
      <c r="AD29" s="376"/>
      <c r="AE29" s="376"/>
      <c r="AF29" s="376"/>
      <c r="AG29" s="377"/>
      <c r="AH29" s="372">
        <v>269</v>
      </c>
      <c r="AI29" s="373"/>
      <c r="AJ29" s="373"/>
      <c r="AK29" s="373"/>
      <c r="AL29" s="374"/>
      <c r="AM29" s="372">
        <v>816261</v>
      </c>
      <c r="AN29" s="373"/>
      <c r="AO29" s="373"/>
      <c r="AP29" s="373"/>
      <c r="AQ29" s="373"/>
      <c r="AR29" s="374"/>
      <c r="AS29" s="372">
        <v>3034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273090</v>
      </c>
      <c r="BO29" s="420"/>
      <c r="BP29" s="420"/>
      <c r="BQ29" s="420"/>
      <c r="BR29" s="420"/>
      <c r="BS29" s="420"/>
      <c r="BT29" s="420"/>
      <c r="BU29" s="421"/>
      <c r="BV29" s="419">
        <v>253042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95.7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2795862</v>
      </c>
      <c r="BO30" s="454"/>
      <c r="BP30" s="454"/>
      <c r="BQ30" s="454"/>
      <c r="BR30" s="454"/>
      <c r="BS30" s="454"/>
      <c r="BT30" s="454"/>
      <c r="BU30" s="455"/>
      <c r="BV30" s="453">
        <v>2874373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201</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大月都留広域事務組合（一般会計）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（地独）大月市立中央病院</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大月短期大学特別会計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下水道特別会計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東部地域広域水道企業団（水道事業会計）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山梨県市町村総合事務組合（一般会計）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介護サービス特別会計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山梨県市町村総合事務組合（電子化事業及び会館管理・研修事業特別会計）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山梨県市町村総合事務組合（一般廃棄物最終処分場事業特別会計）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山梨県市町村総合事務組合（入札参加資格審査事業特別会計）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山梨県市町村総合事務組合（交通災害共済事業特別会計）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山梨県後期高齢者医療広域連合（一般会計）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山梨県後期高齢者医療広域連合（後期高齢者医療特別会計）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富士・東部広域環境事務組合（一般会計）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0qmXSqaKWrRE09F/L/tW1H53XzR2jKVi4IEByBzEeLNeq25XTk0ftjf2OrbJpN4d222dcDikS3gKIcCqVTRSw==" saltValue="LB1mRdV1CE1QWN1H3svWE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4" t="s">
        <v>568</v>
      </c>
      <c r="D34" s="1154"/>
      <c r="E34" s="1155"/>
      <c r="F34" s="32">
        <v>2.99</v>
      </c>
      <c r="G34" s="33">
        <v>3.9</v>
      </c>
      <c r="H34" s="33">
        <v>4.7300000000000004</v>
      </c>
      <c r="I34" s="33">
        <v>5.68</v>
      </c>
      <c r="J34" s="34">
        <v>7.63</v>
      </c>
      <c r="K34" s="22"/>
      <c r="L34" s="22"/>
      <c r="M34" s="22"/>
      <c r="N34" s="22"/>
      <c r="O34" s="22"/>
      <c r="P34" s="22"/>
    </row>
    <row r="35" spans="1:16" ht="39" customHeight="1" x14ac:dyDescent="0.2">
      <c r="A35" s="22"/>
      <c r="B35" s="35"/>
      <c r="C35" s="1148" t="s">
        <v>569</v>
      </c>
      <c r="D35" s="1149"/>
      <c r="E35" s="1150"/>
      <c r="F35" s="36">
        <v>0.81</v>
      </c>
      <c r="G35" s="37">
        <v>0.71</v>
      </c>
      <c r="H35" s="37">
        <v>0.8</v>
      </c>
      <c r="I35" s="37">
        <v>1.36</v>
      </c>
      <c r="J35" s="38">
        <v>1.81</v>
      </c>
      <c r="K35" s="22"/>
      <c r="L35" s="22"/>
      <c r="M35" s="22"/>
      <c r="N35" s="22"/>
      <c r="O35" s="22"/>
      <c r="P35" s="22"/>
    </row>
    <row r="36" spans="1:16" ht="39" customHeight="1" x14ac:dyDescent="0.2">
      <c r="A36" s="22"/>
      <c r="B36" s="35"/>
      <c r="C36" s="1148" t="s">
        <v>570</v>
      </c>
      <c r="D36" s="1149"/>
      <c r="E36" s="1150"/>
      <c r="F36" s="36">
        <v>0.93</v>
      </c>
      <c r="G36" s="37">
        <v>0.12</v>
      </c>
      <c r="H36" s="37">
        <v>0.44</v>
      </c>
      <c r="I36" s="37">
        <v>1.17</v>
      </c>
      <c r="J36" s="38">
        <v>0.55000000000000004</v>
      </c>
      <c r="K36" s="22"/>
      <c r="L36" s="22"/>
      <c r="M36" s="22"/>
      <c r="N36" s="22"/>
      <c r="O36" s="22"/>
      <c r="P36" s="22"/>
    </row>
    <row r="37" spans="1:16" ht="39" customHeight="1" x14ac:dyDescent="0.2">
      <c r="A37" s="22"/>
      <c r="B37" s="35"/>
      <c r="C37" s="1148" t="s">
        <v>571</v>
      </c>
      <c r="D37" s="1149"/>
      <c r="E37" s="1150"/>
      <c r="F37" s="36">
        <v>0.14000000000000001</v>
      </c>
      <c r="G37" s="37">
        <v>0.09</v>
      </c>
      <c r="H37" s="37">
        <v>0.08</v>
      </c>
      <c r="I37" s="37">
        <v>0.16</v>
      </c>
      <c r="J37" s="38">
        <v>0.11</v>
      </c>
      <c r="K37" s="22"/>
      <c r="L37" s="22"/>
      <c r="M37" s="22"/>
      <c r="N37" s="22"/>
      <c r="O37" s="22"/>
      <c r="P37" s="22"/>
    </row>
    <row r="38" spans="1:16" ht="39" customHeight="1" x14ac:dyDescent="0.2">
      <c r="A38" s="22"/>
      <c r="B38" s="35"/>
      <c r="C38" s="1148" t="s">
        <v>572</v>
      </c>
      <c r="D38" s="1149"/>
      <c r="E38" s="1150"/>
      <c r="F38" s="36">
        <v>0.01</v>
      </c>
      <c r="G38" s="37">
        <v>0.01</v>
      </c>
      <c r="H38" s="37">
        <v>0.13</v>
      </c>
      <c r="I38" s="37">
        <v>0.1</v>
      </c>
      <c r="J38" s="38">
        <v>7.0000000000000007E-2</v>
      </c>
      <c r="K38" s="22"/>
      <c r="L38" s="22"/>
      <c r="M38" s="22"/>
      <c r="N38" s="22"/>
      <c r="O38" s="22"/>
      <c r="P38" s="22"/>
    </row>
    <row r="39" spans="1:16" ht="39" customHeight="1" x14ac:dyDescent="0.2">
      <c r="A39" s="22"/>
      <c r="B39" s="35"/>
      <c r="C39" s="1148" t="s">
        <v>573</v>
      </c>
      <c r="D39" s="1149"/>
      <c r="E39" s="1150"/>
      <c r="F39" s="36">
        <v>0</v>
      </c>
      <c r="G39" s="37">
        <v>0.01</v>
      </c>
      <c r="H39" s="37">
        <v>0</v>
      </c>
      <c r="I39" s="37">
        <v>0.01</v>
      </c>
      <c r="J39" s="38">
        <v>0.05</v>
      </c>
      <c r="K39" s="22"/>
      <c r="L39" s="22"/>
      <c r="M39" s="22"/>
      <c r="N39" s="22"/>
      <c r="O39" s="22"/>
      <c r="P39" s="22"/>
    </row>
    <row r="40" spans="1:16" ht="39" customHeight="1" x14ac:dyDescent="0.2">
      <c r="A40" s="22"/>
      <c r="B40" s="35"/>
      <c r="C40" s="1148" t="s">
        <v>574</v>
      </c>
      <c r="D40" s="1149"/>
      <c r="E40" s="1150"/>
      <c r="F40" s="36">
        <v>0</v>
      </c>
      <c r="G40" s="37">
        <v>0</v>
      </c>
      <c r="H40" s="37">
        <v>0</v>
      </c>
      <c r="I40" s="37">
        <v>0</v>
      </c>
      <c r="J40" s="38">
        <v>0.01</v>
      </c>
      <c r="K40" s="22"/>
      <c r="L40" s="22"/>
      <c r="M40" s="22"/>
      <c r="N40" s="22"/>
      <c r="O40" s="22"/>
      <c r="P40" s="22"/>
    </row>
    <row r="41" spans="1:16" ht="39" customHeight="1" x14ac:dyDescent="0.2">
      <c r="A41" s="22"/>
      <c r="B41" s="35"/>
      <c r="C41" s="1148" t="s">
        <v>575</v>
      </c>
      <c r="D41" s="1149"/>
      <c r="E41" s="1150"/>
      <c r="F41" s="36">
        <v>0</v>
      </c>
      <c r="G41" s="37">
        <v>0</v>
      </c>
      <c r="H41" s="37">
        <v>0.01</v>
      </c>
      <c r="I41" s="37">
        <v>0.01</v>
      </c>
      <c r="J41" s="38">
        <v>0</v>
      </c>
      <c r="K41" s="22"/>
      <c r="L41" s="22"/>
      <c r="M41" s="22"/>
      <c r="N41" s="22"/>
      <c r="O41" s="22"/>
      <c r="P41" s="22"/>
    </row>
    <row r="42" spans="1:16" ht="39" customHeight="1" x14ac:dyDescent="0.2">
      <c r="A42" s="22"/>
      <c r="B42" s="39"/>
      <c r="C42" s="1148" t="s">
        <v>576</v>
      </c>
      <c r="D42" s="1149"/>
      <c r="E42" s="1150"/>
      <c r="F42" s="36" t="s">
        <v>521</v>
      </c>
      <c r="G42" s="37" t="s">
        <v>521</v>
      </c>
      <c r="H42" s="37" t="s">
        <v>521</v>
      </c>
      <c r="I42" s="37" t="s">
        <v>521</v>
      </c>
      <c r="J42" s="38" t="s">
        <v>521</v>
      </c>
      <c r="K42" s="22"/>
      <c r="L42" s="22"/>
      <c r="M42" s="22"/>
      <c r="N42" s="22"/>
      <c r="O42" s="22"/>
      <c r="P42" s="22"/>
    </row>
    <row r="43" spans="1:16" ht="39" customHeight="1" thickBot="1" x14ac:dyDescent="0.25">
      <c r="A43" s="22"/>
      <c r="B43" s="40"/>
      <c r="C43" s="1151" t="s">
        <v>577</v>
      </c>
      <c r="D43" s="1152"/>
      <c r="E43" s="1153"/>
      <c r="F43" s="41">
        <v>1.43</v>
      </c>
      <c r="G43" s="42" t="s">
        <v>521</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Sz1Wq6LDdi/8ZqFKl5L8IYlJzzFuSUBGcQrhUn+82Kd5JxcypgS2iTBQ0jov2Gx44xJgA/5DpSjJtNRet4vrA==" saltValue="uuCLBvX6BN2R8xMfAGNP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1680</v>
      </c>
      <c r="L45" s="60">
        <v>1786</v>
      </c>
      <c r="M45" s="60">
        <v>1735</v>
      </c>
      <c r="N45" s="60">
        <v>1690</v>
      </c>
      <c r="O45" s="61">
        <v>1675</v>
      </c>
      <c r="P45" s="48"/>
      <c r="Q45" s="48"/>
      <c r="R45" s="48"/>
      <c r="S45" s="48"/>
      <c r="T45" s="48"/>
      <c r="U45" s="48"/>
    </row>
    <row r="46" spans="1:21" ht="30.75" customHeight="1" x14ac:dyDescent="0.2">
      <c r="A46" s="48"/>
      <c r="B46" s="1181"/>
      <c r="C46" s="1182"/>
      <c r="D46" s="62"/>
      <c r="E46" s="1158" t="s">
        <v>13</v>
      </c>
      <c r="F46" s="1158"/>
      <c r="G46" s="1158"/>
      <c r="H46" s="1158"/>
      <c r="I46" s="1158"/>
      <c r="J46" s="1159"/>
      <c r="K46" s="63" t="s">
        <v>521</v>
      </c>
      <c r="L46" s="64" t="s">
        <v>521</v>
      </c>
      <c r="M46" s="64" t="s">
        <v>521</v>
      </c>
      <c r="N46" s="64" t="s">
        <v>521</v>
      </c>
      <c r="O46" s="65" t="s">
        <v>521</v>
      </c>
      <c r="P46" s="48"/>
      <c r="Q46" s="48"/>
      <c r="R46" s="48"/>
      <c r="S46" s="48"/>
      <c r="T46" s="48"/>
      <c r="U46" s="48"/>
    </row>
    <row r="47" spans="1:21" ht="30.75" customHeight="1" x14ac:dyDescent="0.2">
      <c r="A47" s="48"/>
      <c r="B47" s="1181"/>
      <c r="C47" s="1182"/>
      <c r="D47" s="62"/>
      <c r="E47" s="1158" t="s">
        <v>14</v>
      </c>
      <c r="F47" s="1158"/>
      <c r="G47" s="1158"/>
      <c r="H47" s="1158"/>
      <c r="I47" s="1158"/>
      <c r="J47" s="1159"/>
      <c r="K47" s="63" t="s">
        <v>521</v>
      </c>
      <c r="L47" s="64" t="s">
        <v>521</v>
      </c>
      <c r="M47" s="64" t="s">
        <v>521</v>
      </c>
      <c r="N47" s="64" t="s">
        <v>521</v>
      </c>
      <c r="O47" s="65" t="s">
        <v>521</v>
      </c>
      <c r="P47" s="48"/>
      <c r="Q47" s="48"/>
      <c r="R47" s="48"/>
      <c r="S47" s="48"/>
      <c r="T47" s="48"/>
      <c r="U47" s="48"/>
    </row>
    <row r="48" spans="1:21" ht="30.75" customHeight="1" x14ac:dyDescent="0.2">
      <c r="A48" s="48"/>
      <c r="B48" s="1181"/>
      <c r="C48" s="1182"/>
      <c r="D48" s="62"/>
      <c r="E48" s="1158" t="s">
        <v>15</v>
      </c>
      <c r="F48" s="1158"/>
      <c r="G48" s="1158"/>
      <c r="H48" s="1158"/>
      <c r="I48" s="1158"/>
      <c r="J48" s="1159"/>
      <c r="K48" s="63">
        <v>480</v>
      </c>
      <c r="L48" s="64">
        <v>319</v>
      </c>
      <c r="M48" s="64">
        <v>308</v>
      </c>
      <c r="N48" s="64">
        <v>329</v>
      </c>
      <c r="O48" s="65">
        <v>321</v>
      </c>
      <c r="P48" s="48"/>
      <c r="Q48" s="48"/>
      <c r="R48" s="48"/>
      <c r="S48" s="48"/>
      <c r="T48" s="48"/>
      <c r="U48" s="48"/>
    </row>
    <row r="49" spans="1:21" ht="30.75" customHeight="1" x14ac:dyDescent="0.2">
      <c r="A49" s="48"/>
      <c r="B49" s="1181"/>
      <c r="C49" s="1182"/>
      <c r="D49" s="62"/>
      <c r="E49" s="1158" t="s">
        <v>16</v>
      </c>
      <c r="F49" s="1158"/>
      <c r="G49" s="1158"/>
      <c r="H49" s="1158"/>
      <c r="I49" s="1158"/>
      <c r="J49" s="1159"/>
      <c r="K49" s="63">
        <v>147</v>
      </c>
      <c r="L49" s="64">
        <v>191</v>
      </c>
      <c r="M49" s="64">
        <v>223</v>
      </c>
      <c r="N49" s="64">
        <v>215</v>
      </c>
      <c r="O49" s="65">
        <v>206</v>
      </c>
      <c r="P49" s="48"/>
      <c r="Q49" s="48"/>
      <c r="R49" s="48"/>
      <c r="S49" s="48"/>
      <c r="T49" s="48"/>
      <c r="U49" s="48"/>
    </row>
    <row r="50" spans="1:21" ht="30.75" customHeight="1" x14ac:dyDescent="0.2">
      <c r="A50" s="48"/>
      <c r="B50" s="1181"/>
      <c r="C50" s="1182"/>
      <c r="D50" s="62"/>
      <c r="E50" s="1158" t="s">
        <v>17</v>
      </c>
      <c r="F50" s="1158"/>
      <c r="G50" s="1158"/>
      <c r="H50" s="1158"/>
      <c r="I50" s="1158"/>
      <c r="J50" s="1159"/>
      <c r="K50" s="63" t="s">
        <v>521</v>
      </c>
      <c r="L50" s="64" t="s">
        <v>521</v>
      </c>
      <c r="M50" s="64" t="s">
        <v>521</v>
      </c>
      <c r="N50" s="64" t="s">
        <v>521</v>
      </c>
      <c r="O50" s="65" t="s">
        <v>521</v>
      </c>
      <c r="P50" s="48"/>
      <c r="Q50" s="48"/>
      <c r="R50" s="48"/>
      <c r="S50" s="48"/>
      <c r="T50" s="48"/>
      <c r="U50" s="48"/>
    </row>
    <row r="51" spans="1:21" ht="30.75" customHeight="1" x14ac:dyDescent="0.2">
      <c r="A51" s="48"/>
      <c r="B51" s="1183"/>
      <c r="C51" s="1184"/>
      <c r="D51" s="66"/>
      <c r="E51" s="1158" t="s">
        <v>18</v>
      </c>
      <c r="F51" s="1158"/>
      <c r="G51" s="1158"/>
      <c r="H51" s="1158"/>
      <c r="I51" s="1158"/>
      <c r="J51" s="1159"/>
      <c r="K51" s="63" t="s">
        <v>521</v>
      </c>
      <c r="L51" s="64" t="s">
        <v>521</v>
      </c>
      <c r="M51" s="64" t="s">
        <v>521</v>
      </c>
      <c r="N51" s="64" t="s">
        <v>521</v>
      </c>
      <c r="O51" s="65" t="s">
        <v>521</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1246</v>
      </c>
      <c r="L52" s="64">
        <v>1288</v>
      </c>
      <c r="M52" s="64">
        <v>1274</v>
      </c>
      <c r="N52" s="64">
        <v>1261</v>
      </c>
      <c r="O52" s="65">
        <v>1194</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1061</v>
      </c>
      <c r="L53" s="69">
        <v>1008</v>
      </c>
      <c r="M53" s="69">
        <v>992</v>
      </c>
      <c r="N53" s="69">
        <v>973</v>
      </c>
      <c r="O53" s="70">
        <v>1008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4" t="s">
        <v>26</v>
      </c>
      <c r="C58" s="1165"/>
      <c r="D58" s="1170" t="s">
        <v>27</v>
      </c>
      <c r="E58" s="1171"/>
      <c r="F58" s="1171"/>
      <c r="G58" s="1171"/>
      <c r="H58" s="1171"/>
      <c r="I58" s="1171"/>
      <c r="J58" s="1172"/>
      <c r="K58" s="83" t="s">
        <v>597</v>
      </c>
      <c r="L58" s="84" t="s">
        <v>597</v>
      </c>
      <c r="M58" s="84" t="s">
        <v>597</v>
      </c>
      <c r="N58" s="84" t="s">
        <v>597</v>
      </c>
      <c r="O58" s="85" t="s">
        <v>597</v>
      </c>
    </row>
    <row r="59" spans="1:21" ht="31.5" customHeight="1" x14ac:dyDescent="0.2">
      <c r="B59" s="1166"/>
      <c r="C59" s="1167"/>
      <c r="D59" s="1173" t="s">
        <v>28</v>
      </c>
      <c r="E59" s="1174"/>
      <c r="F59" s="1174"/>
      <c r="G59" s="1174"/>
      <c r="H59" s="1174"/>
      <c r="I59" s="1174"/>
      <c r="J59" s="1175"/>
      <c r="K59" s="86" t="s">
        <v>597</v>
      </c>
      <c r="L59" s="87" t="s">
        <v>597</v>
      </c>
      <c r="M59" s="87" t="s">
        <v>597</v>
      </c>
      <c r="N59" s="87" t="s">
        <v>597</v>
      </c>
      <c r="O59" s="88" t="s">
        <v>597</v>
      </c>
    </row>
    <row r="60" spans="1:21" ht="31.5" customHeight="1" thickBot="1" x14ac:dyDescent="0.25">
      <c r="B60" s="1168"/>
      <c r="C60" s="1169"/>
      <c r="D60" s="1176" t="s">
        <v>29</v>
      </c>
      <c r="E60" s="1177"/>
      <c r="F60" s="1177"/>
      <c r="G60" s="1177"/>
      <c r="H60" s="1177"/>
      <c r="I60" s="1177"/>
      <c r="J60" s="1178"/>
      <c r="K60" s="89" t="s">
        <v>597</v>
      </c>
      <c r="L60" s="90" t="s">
        <v>597</v>
      </c>
      <c r="M60" s="90" t="s">
        <v>597</v>
      </c>
      <c r="N60" s="90" t="s">
        <v>597</v>
      </c>
      <c r="O60" s="91" t="s">
        <v>597</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lm6jOpalxyXqT+VYRp2r9fHfr/2sZwEqQHDedRKeUxBuxyUau/EpNP//YxRcJugBBsSER+zq/T64/KGOX6fpQ==" saltValue="Eoh6y5ZVVE1K8lKEkctlX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8" scale="74"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99" t="s">
        <v>32</v>
      </c>
      <c r="C41" s="1200"/>
      <c r="D41" s="105"/>
      <c r="E41" s="1201" t="s">
        <v>33</v>
      </c>
      <c r="F41" s="1201"/>
      <c r="G41" s="1201"/>
      <c r="H41" s="1202"/>
      <c r="I41" s="355">
        <v>17042</v>
      </c>
      <c r="J41" s="356">
        <v>17839</v>
      </c>
      <c r="K41" s="356">
        <v>17600</v>
      </c>
      <c r="L41" s="356">
        <v>16873</v>
      </c>
      <c r="M41" s="357">
        <v>16205</v>
      </c>
    </row>
    <row r="42" spans="2:13" ht="27.75" customHeight="1" x14ac:dyDescent="0.2">
      <c r="B42" s="1189"/>
      <c r="C42" s="1190"/>
      <c r="D42" s="106"/>
      <c r="E42" s="1193" t="s">
        <v>34</v>
      </c>
      <c r="F42" s="1193"/>
      <c r="G42" s="1193"/>
      <c r="H42" s="1194"/>
      <c r="I42" s="358" t="s">
        <v>521</v>
      </c>
      <c r="J42" s="359" t="s">
        <v>521</v>
      </c>
      <c r="K42" s="359" t="s">
        <v>521</v>
      </c>
      <c r="L42" s="359" t="s">
        <v>521</v>
      </c>
      <c r="M42" s="360" t="s">
        <v>521</v>
      </c>
    </row>
    <row r="43" spans="2:13" ht="27.75" customHeight="1" x14ac:dyDescent="0.2">
      <c r="B43" s="1189"/>
      <c r="C43" s="1190"/>
      <c r="D43" s="106"/>
      <c r="E43" s="1193" t="s">
        <v>35</v>
      </c>
      <c r="F43" s="1193"/>
      <c r="G43" s="1193"/>
      <c r="H43" s="1194"/>
      <c r="I43" s="358">
        <v>4976</v>
      </c>
      <c r="J43" s="359">
        <v>3580</v>
      </c>
      <c r="K43" s="359">
        <v>3353</v>
      </c>
      <c r="L43" s="359">
        <v>3567</v>
      </c>
      <c r="M43" s="360">
        <v>3476</v>
      </c>
    </row>
    <row r="44" spans="2:13" ht="27.75" customHeight="1" x14ac:dyDescent="0.2">
      <c r="B44" s="1189"/>
      <c r="C44" s="1190"/>
      <c r="D44" s="106"/>
      <c r="E44" s="1193" t="s">
        <v>36</v>
      </c>
      <c r="F44" s="1193"/>
      <c r="G44" s="1193"/>
      <c r="H44" s="1194"/>
      <c r="I44" s="358">
        <v>2148</v>
      </c>
      <c r="J44" s="359">
        <v>2234</v>
      </c>
      <c r="K44" s="359">
        <v>2188</v>
      </c>
      <c r="L44" s="359">
        <v>2184</v>
      </c>
      <c r="M44" s="360">
        <v>2173</v>
      </c>
    </row>
    <row r="45" spans="2:13" ht="27.75" customHeight="1" x14ac:dyDescent="0.2">
      <c r="B45" s="1189"/>
      <c r="C45" s="1190"/>
      <c r="D45" s="106"/>
      <c r="E45" s="1193" t="s">
        <v>37</v>
      </c>
      <c r="F45" s="1193"/>
      <c r="G45" s="1193"/>
      <c r="H45" s="1194"/>
      <c r="I45" s="358">
        <v>2210</v>
      </c>
      <c r="J45" s="359">
        <v>2073</v>
      </c>
      <c r="K45" s="359">
        <v>2100</v>
      </c>
      <c r="L45" s="359">
        <v>2075</v>
      </c>
      <c r="M45" s="360">
        <v>2098</v>
      </c>
    </row>
    <row r="46" spans="2:13" ht="27.75" customHeight="1" x14ac:dyDescent="0.2">
      <c r="B46" s="1189"/>
      <c r="C46" s="1190"/>
      <c r="D46" s="107"/>
      <c r="E46" s="1193" t="s">
        <v>38</v>
      </c>
      <c r="F46" s="1193"/>
      <c r="G46" s="1193"/>
      <c r="H46" s="1194"/>
      <c r="I46" s="358" t="s">
        <v>521</v>
      </c>
      <c r="J46" s="359" t="s">
        <v>521</v>
      </c>
      <c r="K46" s="359" t="s">
        <v>521</v>
      </c>
      <c r="L46" s="359" t="s">
        <v>521</v>
      </c>
      <c r="M46" s="360" t="s">
        <v>521</v>
      </c>
    </row>
    <row r="47" spans="2:13" ht="27.75" customHeight="1" x14ac:dyDescent="0.2">
      <c r="B47" s="1189"/>
      <c r="C47" s="1190"/>
      <c r="D47" s="108"/>
      <c r="E47" s="1203" t="s">
        <v>39</v>
      </c>
      <c r="F47" s="1204"/>
      <c r="G47" s="1204"/>
      <c r="H47" s="1205"/>
      <c r="I47" s="358" t="s">
        <v>521</v>
      </c>
      <c r="J47" s="359" t="s">
        <v>521</v>
      </c>
      <c r="K47" s="359" t="s">
        <v>521</v>
      </c>
      <c r="L47" s="359" t="s">
        <v>521</v>
      </c>
      <c r="M47" s="360" t="s">
        <v>521</v>
      </c>
    </row>
    <row r="48" spans="2:13" ht="27.75" customHeight="1" x14ac:dyDescent="0.2">
      <c r="B48" s="1189"/>
      <c r="C48" s="1190"/>
      <c r="D48" s="106"/>
      <c r="E48" s="1193" t="s">
        <v>40</v>
      </c>
      <c r="F48" s="1193"/>
      <c r="G48" s="1193"/>
      <c r="H48" s="1194"/>
      <c r="I48" s="358" t="s">
        <v>521</v>
      </c>
      <c r="J48" s="359" t="s">
        <v>521</v>
      </c>
      <c r="K48" s="359" t="s">
        <v>521</v>
      </c>
      <c r="L48" s="359" t="s">
        <v>521</v>
      </c>
      <c r="M48" s="360" t="s">
        <v>521</v>
      </c>
    </row>
    <row r="49" spans="2:13" ht="27.75" customHeight="1" x14ac:dyDescent="0.2">
      <c r="B49" s="1191"/>
      <c r="C49" s="1192"/>
      <c r="D49" s="106"/>
      <c r="E49" s="1193" t="s">
        <v>41</v>
      </c>
      <c r="F49" s="1193"/>
      <c r="G49" s="1193"/>
      <c r="H49" s="1194"/>
      <c r="I49" s="358" t="s">
        <v>521</v>
      </c>
      <c r="J49" s="359" t="s">
        <v>521</v>
      </c>
      <c r="K49" s="359" t="s">
        <v>521</v>
      </c>
      <c r="L49" s="359" t="s">
        <v>521</v>
      </c>
      <c r="M49" s="360" t="s">
        <v>521</v>
      </c>
    </row>
    <row r="50" spans="2:13" ht="27.75" customHeight="1" x14ac:dyDescent="0.2">
      <c r="B50" s="1187" t="s">
        <v>42</v>
      </c>
      <c r="C50" s="1188"/>
      <c r="D50" s="109"/>
      <c r="E50" s="1193" t="s">
        <v>43</v>
      </c>
      <c r="F50" s="1193"/>
      <c r="G50" s="1193"/>
      <c r="H50" s="1194"/>
      <c r="I50" s="358">
        <v>2792</v>
      </c>
      <c r="J50" s="359">
        <v>3058</v>
      </c>
      <c r="K50" s="359">
        <v>4110</v>
      </c>
      <c r="L50" s="359">
        <v>5039</v>
      </c>
      <c r="M50" s="360">
        <v>5431</v>
      </c>
    </row>
    <row r="51" spans="2:13" ht="27.75" customHeight="1" x14ac:dyDescent="0.2">
      <c r="B51" s="1189"/>
      <c r="C51" s="1190"/>
      <c r="D51" s="106"/>
      <c r="E51" s="1193" t="s">
        <v>44</v>
      </c>
      <c r="F51" s="1193"/>
      <c r="G51" s="1193"/>
      <c r="H51" s="1194"/>
      <c r="I51" s="358">
        <v>158</v>
      </c>
      <c r="J51" s="359">
        <v>731</v>
      </c>
      <c r="K51" s="359">
        <v>660</v>
      </c>
      <c r="L51" s="359">
        <v>626</v>
      </c>
      <c r="M51" s="360">
        <v>653</v>
      </c>
    </row>
    <row r="52" spans="2:13" ht="27.75" customHeight="1" x14ac:dyDescent="0.2">
      <c r="B52" s="1191"/>
      <c r="C52" s="1192"/>
      <c r="D52" s="106"/>
      <c r="E52" s="1193" t="s">
        <v>45</v>
      </c>
      <c r="F52" s="1193"/>
      <c r="G52" s="1193"/>
      <c r="H52" s="1194"/>
      <c r="I52" s="358">
        <v>13753</v>
      </c>
      <c r="J52" s="359">
        <v>13432</v>
      </c>
      <c r="K52" s="359">
        <v>13375</v>
      </c>
      <c r="L52" s="359">
        <v>12804</v>
      </c>
      <c r="M52" s="360">
        <v>12109</v>
      </c>
    </row>
    <row r="53" spans="2:13" ht="27.75" customHeight="1" thickBot="1" x14ac:dyDescent="0.25">
      <c r="B53" s="1195" t="s">
        <v>46</v>
      </c>
      <c r="C53" s="1196"/>
      <c r="D53" s="110"/>
      <c r="E53" s="1197" t="s">
        <v>47</v>
      </c>
      <c r="F53" s="1197"/>
      <c r="G53" s="1197"/>
      <c r="H53" s="1198"/>
      <c r="I53" s="361">
        <v>9674</v>
      </c>
      <c r="J53" s="362">
        <v>8505</v>
      </c>
      <c r="K53" s="362">
        <v>7096</v>
      </c>
      <c r="L53" s="362">
        <v>6230</v>
      </c>
      <c r="M53" s="363">
        <v>5759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Oz5cNdWVrv83v5/2S3rU1LbO4n2wiPB7YFkUHTLD0z/qqDM+T2lacSEepAYVjUkrDn2AZXbWlTfXCc4eU+cOOA==" saltValue="WjMW1U4+oQZoznatk0o3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4" t="s">
        <v>50</v>
      </c>
      <c r="D55" s="1214"/>
      <c r="E55" s="1215"/>
      <c r="F55" s="122">
        <v>791</v>
      </c>
      <c r="G55" s="122">
        <v>1273</v>
      </c>
      <c r="H55" s="123">
        <v>1558</v>
      </c>
    </row>
    <row r="56" spans="2:8" ht="52.5" customHeight="1" x14ac:dyDescent="0.2">
      <c r="B56" s="124"/>
      <c r="C56" s="1216" t="s">
        <v>51</v>
      </c>
      <c r="D56" s="1216"/>
      <c r="E56" s="1217"/>
      <c r="F56" s="125">
        <v>210</v>
      </c>
      <c r="G56" s="125">
        <v>253</v>
      </c>
      <c r="H56" s="126">
        <v>273</v>
      </c>
    </row>
    <row r="57" spans="2:8" ht="53.25" customHeight="1" x14ac:dyDescent="0.2">
      <c r="B57" s="124"/>
      <c r="C57" s="1218" t="s">
        <v>52</v>
      </c>
      <c r="D57" s="1218"/>
      <c r="E57" s="1219"/>
      <c r="F57" s="127">
        <v>2515</v>
      </c>
      <c r="G57" s="127">
        <v>2874</v>
      </c>
      <c r="H57" s="128">
        <v>2796</v>
      </c>
    </row>
    <row r="58" spans="2:8" ht="45.75" customHeight="1" x14ac:dyDescent="0.2">
      <c r="B58" s="129"/>
      <c r="C58" s="1206" t="s">
        <v>598</v>
      </c>
      <c r="D58" s="1207"/>
      <c r="E58" s="1208"/>
      <c r="F58" s="130">
        <v>656</v>
      </c>
      <c r="G58" s="130">
        <v>1136</v>
      </c>
      <c r="H58" s="131">
        <v>1252</v>
      </c>
    </row>
    <row r="59" spans="2:8" ht="45.75" customHeight="1" x14ac:dyDescent="0.2">
      <c r="B59" s="129"/>
      <c r="C59" s="1206" t="s">
        <v>599</v>
      </c>
      <c r="D59" s="1207"/>
      <c r="E59" s="1208"/>
      <c r="F59" s="130">
        <v>843</v>
      </c>
      <c r="G59" s="130">
        <v>742</v>
      </c>
      <c r="H59" s="131">
        <v>523</v>
      </c>
    </row>
    <row r="60" spans="2:8" ht="45.75" customHeight="1" x14ac:dyDescent="0.2">
      <c r="B60" s="129"/>
      <c r="C60" s="1206" t="s">
        <v>600</v>
      </c>
      <c r="D60" s="1207"/>
      <c r="E60" s="1208"/>
      <c r="F60" s="130">
        <v>426</v>
      </c>
      <c r="G60" s="130">
        <v>425</v>
      </c>
      <c r="H60" s="131">
        <v>422</v>
      </c>
    </row>
    <row r="61" spans="2:8" ht="45.75" customHeight="1" x14ac:dyDescent="0.2">
      <c r="B61" s="129"/>
      <c r="C61" s="1206" t="s">
        <v>601</v>
      </c>
      <c r="D61" s="1207"/>
      <c r="E61" s="1208"/>
      <c r="F61" s="130">
        <v>199</v>
      </c>
      <c r="G61" s="130">
        <v>200</v>
      </c>
      <c r="H61" s="131">
        <v>203</v>
      </c>
    </row>
    <row r="62" spans="2:8" ht="45.75" customHeight="1" thickBot="1" x14ac:dyDescent="0.25">
      <c r="B62" s="132"/>
      <c r="C62" s="1209" t="s">
        <v>602</v>
      </c>
      <c r="D62" s="1210"/>
      <c r="E62" s="1211"/>
      <c r="F62" s="133">
        <v>132</v>
      </c>
      <c r="G62" s="133">
        <v>126</v>
      </c>
      <c r="H62" s="134">
        <v>138</v>
      </c>
    </row>
    <row r="63" spans="2:8" ht="52.5" customHeight="1" thickBot="1" x14ac:dyDescent="0.25">
      <c r="B63" s="135"/>
      <c r="C63" s="1212" t="s">
        <v>53</v>
      </c>
      <c r="D63" s="1212"/>
      <c r="E63" s="1213"/>
      <c r="F63" s="136">
        <v>3516</v>
      </c>
      <c r="G63" s="136">
        <v>4401</v>
      </c>
      <c r="H63" s="137">
        <v>4627</v>
      </c>
    </row>
    <row r="64" spans="2:8" ht="13.2" x14ac:dyDescent="0.2"/>
  </sheetData>
  <sheetProtection algorithmName="SHA-512" hashValue="i872ZCkGikgo3tLHVwaJNsv3D8rqCWuTRSDw4MwIjG3SDc2MwPc8rF3YWCUPFjoPxhx88InxHP7jIU4CvGxfCQ==" saltValue="J1UxDf/dz4dwTRs3NXKO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15693</v>
      </c>
      <c r="E3" s="156"/>
      <c r="F3" s="157">
        <v>69729</v>
      </c>
      <c r="G3" s="158"/>
      <c r="H3" s="159"/>
    </row>
    <row r="4" spans="1:8" x14ac:dyDescent="0.2">
      <c r="A4" s="160"/>
      <c r="B4" s="161"/>
      <c r="C4" s="162"/>
      <c r="D4" s="163">
        <v>8041</v>
      </c>
      <c r="E4" s="164"/>
      <c r="F4" s="165">
        <v>38908</v>
      </c>
      <c r="G4" s="166"/>
      <c r="H4" s="167"/>
    </row>
    <row r="5" spans="1:8" x14ac:dyDescent="0.2">
      <c r="A5" s="148" t="s">
        <v>554</v>
      </c>
      <c r="B5" s="153"/>
      <c r="C5" s="154"/>
      <c r="D5" s="155">
        <v>11035</v>
      </c>
      <c r="E5" s="156"/>
      <c r="F5" s="157">
        <v>74581</v>
      </c>
      <c r="G5" s="158"/>
      <c r="H5" s="159"/>
    </row>
    <row r="6" spans="1:8" x14ac:dyDescent="0.2">
      <c r="A6" s="160"/>
      <c r="B6" s="161"/>
      <c r="C6" s="162"/>
      <c r="D6" s="163">
        <v>7525</v>
      </c>
      <c r="E6" s="164"/>
      <c r="F6" s="165">
        <v>41563</v>
      </c>
      <c r="G6" s="166"/>
      <c r="H6" s="167"/>
    </row>
    <row r="7" spans="1:8" x14ac:dyDescent="0.2">
      <c r="A7" s="148" t="s">
        <v>555</v>
      </c>
      <c r="B7" s="153"/>
      <c r="C7" s="154"/>
      <c r="D7" s="155">
        <v>47667</v>
      </c>
      <c r="E7" s="156"/>
      <c r="F7" s="157">
        <v>76347</v>
      </c>
      <c r="G7" s="158"/>
      <c r="H7" s="159"/>
    </row>
    <row r="8" spans="1:8" x14ac:dyDescent="0.2">
      <c r="A8" s="160"/>
      <c r="B8" s="161"/>
      <c r="C8" s="162"/>
      <c r="D8" s="163">
        <v>27867</v>
      </c>
      <c r="E8" s="164"/>
      <c r="F8" s="165">
        <v>41762</v>
      </c>
      <c r="G8" s="166"/>
      <c r="H8" s="167"/>
    </row>
    <row r="9" spans="1:8" x14ac:dyDescent="0.2">
      <c r="A9" s="148" t="s">
        <v>556</v>
      </c>
      <c r="B9" s="153"/>
      <c r="C9" s="154"/>
      <c r="D9" s="155">
        <v>38282</v>
      </c>
      <c r="E9" s="156"/>
      <c r="F9" s="157">
        <v>69604</v>
      </c>
      <c r="G9" s="158"/>
      <c r="H9" s="159"/>
    </row>
    <row r="10" spans="1:8" x14ac:dyDescent="0.2">
      <c r="A10" s="160"/>
      <c r="B10" s="161"/>
      <c r="C10" s="162"/>
      <c r="D10" s="163">
        <v>19384</v>
      </c>
      <c r="E10" s="164"/>
      <c r="F10" s="165">
        <v>36247</v>
      </c>
      <c r="G10" s="166"/>
      <c r="H10" s="167"/>
    </row>
    <row r="11" spans="1:8" x14ac:dyDescent="0.2">
      <c r="A11" s="148" t="s">
        <v>557</v>
      </c>
      <c r="B11" s="153"/>
      <c r="C11" s="154"/>
      <c r="D11" s="155">
        <v>53068</v>
      </c>
      <c r="E11" s="156"/>
      <c r="F11" s="157">
        <v>68410</v>
      </c>
      <c r="G11" s="158"/>
      <c r="H11" s="159"/>
    </row>
    <row r="12" spans="1:8" x14ac:dyDescent="0.2">
      <c r="A12" s="160"/>
      <c r="B12" s="161"/>
      <c r="C12" s="168"/>
      <c r="D12" s="163">
        <v>11470</v>
      </c>
      <c r="E12" s="164"/>
      <c r="F12" s="165">
        <v>35086</v>
      </c>
      <c r="G12" s="166"/>
      <c r="H12" s="167"/>
    </row>
    <row r="13" spans="1:8" x14ac:dyDescent="0.2">
      <c r="A13" s="148"/>
      <c r="B13" s="153"/>
      <c r="C13" s="169"/>
      <c r="D13" s="170">
        <v>33149</v>
      </c>
      <c r="E13" s="171"/>
      <c r="F13" s="172">
        <v>71734</v>
      </c>
      <c r="G13" s="173"/>
      <c r="H13" s="159"/>
    </row>
    <row r="14" spans="1:8" x14ac:dyDescent="0.2">
      <c r="A14" s="160"/>
      <c r="B14" s="161"/>
      <c r="C14" s="162"/>
      <c r="D14" s="163">
        <v>14857</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3.14</v>
      </c>
      <c r="C19" s="174">
        <f>ROUND(VALUE(SUBSTITUTE(実質収支比率等に係る経年分析!G$48,"▲","-")),2)</f>
        <v>4</v>
      </c>
      <c r="D19" s="174">
        <f>ROUND(VALUE(SUBSTITUTE(実質収支比率等に係る経年分析!H$48,"▲","-")),2)</f>
        <v>4.82</v>
      </c>
      <c r="E19" s="174">
        <f>ROUND(VALUE(SUBSTITUTE(実質収支比率等に係る経年分析!I$48,"▲","-")),2)</f>
        <v>5.85</v>
      </c>
      <c r="F19" s="174">
        <f>ROUND(VALUE(SUBSTITUTE(実質収支比率等に係る経年分析!J$48,"▲","-")),2)</f>
        <v>7.74</v>
      </c>
    </row>
    <row r="20" spans="1:11" x14ac:dyDescent="0.2">
      <c r="A20" s="174" t="s">
        <v>57</v>
      </c>
      <c r="B20" s="174">
        <f>ROUND(VALUE(SUBSTITUTE(実質収支比率等に係る経年分析!F$47,"▲","-")),2)</f>
        <v>4.22</v>
      </c>
      <c r="C20" s="174">
        <f>ROUND(VALUE(SUBSTITUTE(実質収支比率等に係る経年分析!G$47,"▲","-")),2)</f>
        <v>6.25</v>
      </c>
      <c r="D20" s="174">
        <f>ROUND(VALUE(SUBSTITUTE(実質収支比率等に係る経年分析!H$47,"▲","-")),2)</f>
        <v>9.8699999999999992</v>
      </c>
      <c r="E20" s="174">
        <f>ROUND(VALUE(SUBSTITUTE(実質収支比率等に係る経年分析!I$47,"▲","-")),2)</f>
        <v>15.23</v>
      </c>
      <c r="F20" s="174">
        <f>ROUND(VALUE(SUBSTITUTE(実質収支比率等に係る経年分析!J$47,"▲","-")),2)</f>
        <v>19.78</v>
      </c>
    </row>
    <row r="21" spans="1:11" x14ac:dyDescent="0.2">
      <c r="A21" s="174" t="s">
        <v>58</v>
      </c>
      <c r="B21" s="174">
        <f>IF(ISNUMBER(VALUE(SUBSTITUTE(実質収支比率等に係る経年分析!F$49,"▲","-"))),ROUND(VALUE(SUBSTITUTE(実質収支比率等に係る経年分析!F$49,"▲","-")),2),NA())</f>
        <v>-0.92</v>
      </c>
      <c r="C21" s="174">
        <f>IF(ISNUMBER(VALUE(SUBSTITUTE(実質収支比率等に係る経年分析!G$49,"▲","-"))),ROUND(VALUE(SUBSTITUTE(実質収支比率等に係る経年分析!G$49,"▲","-")),2),NA())</f>
        <v>2.82</v>
      </c>
      <c r="D21" s="174">
        <f>IF(ISNUMBER(VALUE(SUBSTITUTE(実質収支比率等に係る経年分析!H$49,"▲","-"))),ROUND(VALUE(SUBSTITUTE(実質収支比率等に係る経年分析!H$49,"▲","-")),2),NA())</f>
        <v>4.8</v>
      </c>
      <c r="E21" s="174">
        <f>IF(ISNUMBER(VALUE(SUBSTITUTE(実質収支比率等に係る経年分析!I$49,"▲","-"))),ROUND(VALUE(SUBSTITUTE(実質収支比率等に係る経年分析!I$49,"▲","-")),2),NA())</f>
        <v>7</v>
      </c>
      <c r="F21" s="174">
        <f>IF(ISNUMBER(VALUE(SUBSTITUTE(実質収支比率等に係る経年分析!J$49,"▲","-"))),ROUND(VALUE(SUBSTITUTE(実質収支比率等に係る経年分析!J$49,"▲","-")),2),NA())</f>
        <v>5.15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1.43</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介護サービス特別会計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下水道特別会計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2">
      <c r="A33" s="175" t="str">
        <f>IF(連結実質赤字比率に係る赤字・黒字の構成分析!C$37="",NA(),連結実質赤字比率に係る赤字・黒字の構成分析!C$37)</f>
        <v>大月短期大学特別会計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0.14000000000000001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0.55000000000000004</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4.7300000000000004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7.63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1246</v>
      </c>
      <c r="E42" s="176"/>
      <c r="F42" s="176"/>
      <c r="G42" s="176">
        <f>'実質公債費比率（分子）の構造'!L$52</f>
        <v>1288</v>
      </c>
      <c r="H42" s="176"/>
      <c r="I42" s="176"/>
      <c r="J42" s="176">
        <f>'実質公債費比率（分子）の構造'!M$52</f>
        <v>1274</v>
      </c>
      <c r="K42" s="176"/>
      <c r="L42" s="176"/>
      <c r="M42" s="176">
        <f>'実質公債費比率（分子）の構造'!N$52</f>
        <v>1261</v>
      </c>
      <c r="N42" s="176"/>
      <c r="O42" s="176"/>
      <c r="P42" s="176">
        <f>'実質公債費比率（分子）の構造'!O$52</f>
        <v>1194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147</v>
      </c>
      <c r="C45" s="176"/>
      <c r="D45" s="176"/>
      <c r="E45" s="176">
        <f>'実質公債費比率（分子）の構造'!L$49</f>
        <v>191</v>
      </c>
      <c r="F45" s="176"/>
      <c r="G45" s="176"/>
      <c r="H45" s="176">
        <f>'実質公債費比率（分子）の構造'!M$49</f>
        <v>223</v>
      </c>
      <c r="I45" s="176"/>
      <c r="J45" s="176"/>
      <c r="K45" s="176">
        <f>'実質公債費比率（分子）の構造'!N$49</f>
        <v>215</v>
      </c>
      <c r="L45" s="176"/>
      <c r="M45" s="176"/>
      <c r="N45" s="176">
        <f>'実質公債費比率（分子）の構造'!O$49</f>
        <v>206</v>
      </c>
      <c r="O45" s="176"/>
      <c r="P45" s="176"/>
    </row>
    <row r="46" spans="1:16" x14ac:dyDescent="0.2">
      <c r="A46" s="176" t="s">
        <v>69</v>
      </c>
      <c r="B46" s="176">
        <f>'実質公債費比率（分子）の構造'!K$48</f>
        <v>480</v>
      </c>
      <c r="C46" s="176"/>
      <c r="D46" s="176"/>
      <c r="E46" s="176">
        <f>'実質公債費比率（分子）の構造'!L$48</f>
        <v>319</v>
      </c>
      <c r="F46" s="176"/>
      <c r="G46" s="176"/>
      <c r="H46" s="176">
        <f>'実質公債費比率（分子）の構造'!M$48</f>
        <v>308</v>
      </c>
      <c r="I46" s="176"/>
      <c r="J46" s="176"/>
      <c r="K46" s="176">
        <f>'実質公債費比率（分子）の構造'!N$48</f>
        <v>329</v>
      </c>
      <c r="L46" s="176"/>
      <c r="M46" s="176"/>
      <c r="N46" s="176">
        <f>'実質公債費比率（分子）の構造'!O$48</f>
        <v>321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1680</v>
      </c>
      <c r="C49" s="176"/>
      <c r="D49" s="176"/>
      <c r="E49" s="176">
        <f>'実質公債費比率（分子）の構造'!L$45</f>
        <v>1786</v>
      </c>
      <c r="F49" s="176"/>
      <c r="G49" s="176"/>
      <c r="H49" s="176">
        <f>'実質公債費比率（分子）の構造'!M$45</f>
        <v>1735</v>
      </c>
      <c r="I49" s="176"/>
      <c r="J49" s="176"/>
      <c r="K49" s="176">
        <f>'実質公債費比率（分子）の構造'!N$45</f>
        <v>1690</v>
      </c>
      <c r="L49" s="176"/>
      <c r="M49" s="176"/>
      <c r="N49" s="176">
        <f>'実質公債費比率（分子）の構造'!O$45</f>
        <v>1675</v>
      </c>
      <c r="O49" s="176"/>
      <c r="P49" s="176"/>
    </row>
    <row r="50" spans="1:16" x14ac:dyDescent="0.2">
      <c r="A50" s="176" t="s">
        <v>73</v>
      </c>
      <c r="B50" s="176" t="e">
        <f>NA()</f>
        <v>#N/A</v>
      </c>
      <c r="C50" s="176">
        <f>IF(ISNUMBER('実質公債費比率（分子）の構造'!K$53),'実質公債費比率（分子）の構造'!K$53,NA())</f>
        <v>1061</v>
      </c>
      <c r="D50" s="176" t="e">
        <f>NA()</f>
        <v>#N/A</v>
      </c>
      <c r="E50" s="176" t="e">
        <f>NA()</f>
        <v>#N/A</v>
      </c>
      <c r="F50" s="176">
        <f>IF(ISNUMBER('実質公債費比率（分子）の構造'!L$53),'実質公債費比率（分子）の構造'!L$53,NA())</f>
        <v>1008</v>
      </c>
      <c r="G50" s="176" t="e">
        <f>NA()</f>
        <v>#N/A</v>
      </c>
      <c r="H50" s="176" t="e">
        <f>NA()</f>
        <v>#N/A</v>
      </c>
      <c r="I50" s="176">
        <f>IF(ISNUMBER('実質公債費比率（分子）の構造'!M$53),'実質公債費比率（分子）の構造'!M$53,NA())</f>
        <v>992</v>
      </c>
      <c r="J50" s="176" t="e">
        <f>NA()</f>
        <v>#N/A</v>
      </c>
      <c r="K50" s="176" t="e">
        <f>NA()</f>
        <v>#N/A</v>
      </c>
      <c r="L50" s="176">
        <f>IF(ISNUMBER('実質公債費比率（分子）の構造'!N$53),'実質公債費比率（分子）の構造'!N$53,NA())</f>
        <v>973</v>
      </c>
      <c r="M50" s="176" t="e">
        <f>NA()</f>
        <v>#N/A</v>
      </c>
      <c r="N50" s="176" t="e">
        <f>NA()</f>
        <v>#N/A</v>
      </c>
      <c r="O50" s="176">
        <f>IF(ISNUMBER('実質公債費比率（分子）の構造'!O$53),'実質公債費比率（分子）の構造'!O$53,NA())</f>
        <v>1008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13753</v>
      </c>
      <c r="E56" s="175"/>
      <c r="F56" s="175"/>
      <c r="G56" s="175">
        <f>'将来負担比率（分子）の構造'!J$52</f>
        <v>13432</v>
      </c>
      <c r="H56" s="175"/>
      <c r="I56" s="175"/>
      <c r="J56" s="175">
        <f>'将来負担比率（分子）の構造'!K$52</f>
        <v>13375</v>
      </c>
      <c r="K56" s="175"/>
      <c r="L56" s="175"/>
      <c r="M56" s="175">
        <f>'将来負担比率（分子）の構造'!L$52</f>
        <v>12804</v>
      </c>
      <c r="N56" s="175"/>
      <c r="O56" s="175"/>
      <c r="P56" s="175">
        <f>'将来負担比率（分子）の構造'!M$52</f>
        <v>12109</v>
      </c>
    </row>
    <row r="57" spans="1:16" x14ac:dyDescent="0.2">
      <c r="A57" s="175" t="s">
        <v>44</v>
      </c>
      <c r="B57" s="175"/>
      <c r="C57" s="175"/>
      <c r="D57" s="175">
        <f>'将来負担比率（分子）の構造'!I$51</f>
        <v>158</v>
      </c>
      <c r="E57" s="175"/>
      <c r="F57" s="175"/>
      <c r="G57" s="175">
        <f>'将来負担比率（分子）の構造'!J$51</f>
        <v>731</v>
      </c>
      <c r="H57" s="175"/>
      <c r="I57" s="175"/>
      <c r="J57" s="175">
        <f>'将来負担比率（分子）の構造'!K$51</f>
        <v>660</v>
      </c>
      <c r="K57" s="175"/>
      <c r="L57" s="175"/>
      <c r="M57" s="175">
        <f>'将来負担比率（分子）の構造'!L$51</f>
        <v>626</v>
      </c>
      <c r="N57" s="175"/>
      <c r="O57" s="175"/>
      <c r="P57" s="175">
        <f>'将来負担比率（分子）の構造'!M$51</f>
        <v>653</v>
      </c>
    </row>
    <row r="58" spans="1:16" x14ac:dyDescent="0.2">
      <c r="A58" s="175" t="s">
        <v>43</v>
      </c>
      <c r="B58" s="175"/>
      <c r="C58" s="175"/>
      <c r="D58" s="175">
        <f>'将来負担比率（分子）の構造'!I$50</f>
        <v>2792</v>
      </c>
      <c r="E58" s="175"/>
      <c r="F58" s="175"/>
      <c r="G58" s="175">
        <f>'将来負担比率（分子）の構造'!J$50</f>
        <v>3058</v>
      </c>
      <c r="H58" s="175"/>
      <c r="I58" s="175"/>
      <c r="J58" s="175">
        <f>'将来負担比率（分子）の構造'!K$50</f>
        <v>4110</v>
      </c>
      <c r="K58" s="175"/>
      <c r="L58" s="175"/>
      <c r="M58" s="175">
        <f>'将来負担比率（分子）の構造'!L$50</f>
        <v>5039</v>
      </c>
      <c r="N58" s="175"/>
      <c r="O58" s="175"/>
      <c r="P58" s="175">
        <f>'将来負担比率（分子）の構造'!M$50</f>
        <v>5431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2210</v>
      </c>
      <c r="C62" s="175"/>
      <c r="D62" s="175"/>
      <c r="E62" s="175">
        <f>'将来負担比率（分子）の構造'!J$45</f>
        <v>2073</v>
      </c>
      <c r="F62" s="175"/>
      <c r="G62" s="175"/>
      <c r="H62" s="175">
        <f>'将来負担比率（分子）の構造'!K$45</f>
        <v>2100</v>
      </c>
      <c r="I62" s="175"/>
      <c r="J62" s="175"/>
      <c r="K62" s="175">
        <f>'将来負担比率（分子）の構造'!L$45</f>
        <v>2075</v>
      </c>
      <c r="L62" s="175"/>
      <c r="M62" s="175"/>
      <c r="N62" s="175">
        <f>'将来負担比率（分子）の構造'!M$45</f>
        <v>2098</v>
      </c>
      <c r="O62" s="175"/>
      <c r="P62" s="175"/>
    </row>
    <row r="63" spans="1:16" x14ac:dyDescent="0.2">
      <c r="A63" s="175" t="s">
        <v>36</v>
      </c>
      <c r="B63" s="175">
        <f>'将来負担比率（分子）の構造'!I$44</f>
        <v>2148</v>
      </c>
      <c r="C63" s="175"/>
      <c r="D63" s="175"/>
      <c r="E63" s="175">
        <f>'将来負担比率（分子）の構造'!J$44</f>
        <v>2234</v>
      </c>
      <c r="F63" s="175"/>
      <c r="G63" s="175"/>
      <c r="H63" s="175">
        <f>'将来負担比率（分子）の構造'!K$44</f>
        <v>2188</v>
      </c>
      <c r="I63" s="175"/>
      <c r="J63" s="175"/>
      <c r="K63" s="175">
        <f>'将来負担比率（分子）の構造'!L$44</f>
        <v>2184</v>
      </c>
      <c r="L63" s="175"/>
      <c r="M63" s="175"/>
      <c r="N63" s="175">
        <f>'将来負担比率（分子）の構造'!M$44</f>
        <v>2173</v>
      </c>
      <c r="O63" s="175"/>
      <c r="P63" s="175"/>
    </row>
    <row r="64" spans="1:16" x14ac:dyDescent="0.2">
      <c r="A64" s="175" t="s">
        <v>35</v>
      </c>
      <c r="B64" s="175">
        <f>'将来負担比率（分子）の構造'!I$43</f>
        <v>4976</v>
      </c>
      <c r="C64" s="175"/>
      <c r="D64" s="175"/>
      <c r="E64" s="175">
        <f>'将来負担比率（分子）の構造'!J$43</f>
        <v>3580</v>
      </c>
      <c r="F64" s="175"/>
      <c r="G64" s="175"/>
      <c r="H64" s="175">
        <f>'将来負担比率（分子）の構造'!K$43</f>
        <v>3353</v>
      </c>
      <c r="I64" s="175"/>
      <c r="J64" s="175"/>
      <c r="K64" s="175">
        <f>'将来負担比率（分子）の構造'!L$43</f>
        <v>3567</v>
      </c>
      <c r="L64" s="175"/>
      <c r="M64" s="175"/>
      <c r="N64" s="175">
        <f>'将来負担比率（分子）の構造'!M$43</f>
        <v>3476</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17042</v>
      </c>
      <c r="C66" s="175"/>
      <c r="D66" s="175"/>
      <c r="E66" s="175">
        <f>'将来負担比率（分子）の構造'!J$41</f>
        <v>17839</v>
      </c>
      <c r="F66" s="175"/>
      <c r="G66" s="175"/>
      <c r="H66" s="175">
        <f>'将来負担比率（分子）の構造'!K$41</f>
        <v>17600</v>
      </c>
      <c r="I66" s="175"/>
      <c r="J66" s="175"/>
      <c r="K66" s="175">
        <f>'将来負担比率（分子）の構造'!L$41</f>
        <v>16873</v>
      </c>
      <c r="L66" s="175"/>
      <c r="M66" s="175"/>
      <c r="N66" s="175">
        <f>'将来負担比率（分子）の構造'!M$41</f>
        <v>16205</v>
      </c>
      <c r="O66" s="175"/>
      <c r="P66" s="175"/>
    </row>
    <row r="67" spans="1:16" x14ac:dyDescent="0.2">
      <c r="A67" s="175" t="s">
        <v>77</v>
      </c>
      <c r="B67" s="175" t="e">
        <f>NA()</f>
        <v>#N/A</v>
      </c>
      <c r="C67" s="175">
        <f>IF(ISNUMBER('将来負担比率（分子）の構造'!I$53), IF('将来負担比率（分子）の構造'!I$53 &lt; 0, 0, '将来負担比率（分子）の構造'!I$53), NA())</f>
        <v>9674</v>
      </c>
      <c r="D67" s="175" t="e">
        <f>NA()</f>
        <v>#N/A</v>
      </c>
      <c r="E67" s="175" t="e">
        <f>NA()</f>
        <v>#N/A</v>
      </c>
      <c r="F67" s="175">
        <f>IF(ISNUMBER('将来負担比率（分子）の構造'!J$53), IF('将来負担比率（分子）の構造'!J$53 &lt; 0, 0, '将来負担比率（分子）の構造'!J$53), NA())</f>
        <v>8505</v>
      </c>
      <c r="G67" s="175" t="e">
        <f>NA()</f>
        <v>#N/A</v>
      </c>
      <c r="H67" s="175" t="e">
        <f>NA()</f>
        <v>#N/A</v>
      </c>
      <c r="I67" s="175">
        <f>IF(ISNUMBER('将来負担比率（分子）の構造'!K$53), IF('将来負担比率（分子）の構造'!K$53 &lt; 0, 0, '将来負担比率（分子）の構造'!K$53), NA())</f>
        <v>7096</v>
      </c>
      <c r="J67" s="175" t="e">
        <f>NA()</f>
        <v>#N/A</v>
      </c>
      <c r="K67" s="175" t="e">
        <f>NA()</f>
        <v>#N/A</v>
      </c>
      <c r="L67" s="175">
        <f>IF(ISNUMBER('将来負担比率（分子）の構造'!L$53), IF('将来負担比率（分子）の構造'!L$53 &lt; 0, 0, '将来負担比率（分子）の構造'!L$53), NA())</f>
        <v>6230</v>
      </c>
      <c r="M67" s="175" t="e">
        <f>NA()</f>
        <v>#N/A</v>
      </c>
      <c r="N67" s="175" t="e">
        <f>NA()</f>
        <v>#N/A</v>
      </c>
      <c r="O67" s="175">
        <f>IF(ISNUMBER('将来負担比率（分子）の構造'!M$53), IF('将来負担比率（分子）の構造'!M$53 &lt; 0, 0, '将来負担比率（分子）の構造'!M$53), NA())</f>
        <v>5759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791</v>
      </c>
      <c r="C72" s="179">
        <f>基金残高に係る経年分析!G55</f>
        <v>1273</v>
      </c>
      <c r="D72" s="179">
        <f>基金残高に係る経年分析!H55</f>
        <v>1558</v>
      </c>
    </row>
    <row r="73" spans="1:16" x14ac:dyDescent="0.2">
      <c r="A73" s="178" t="s">
        <v>80</v>
      </c>
      <c r="B73" s="179">
        <f>基金残高に係る経年分析!F56</f>
        <v>210</v>
      </c>
      <c r="C73" s="179">
        <f>基金残高に係る経年分析!G56</f>
        <v>253</v>
      </c>
      <c r="D73" s="179">
        <f>基金残高に係る経年分析!H56</f>
        <v>273</v>
      </c>
    </row>
    <row r="74" spans="1:16" x14ac:dyDescent="0.2">
      <c r="A74" s="178" t="s">
        <v>81</v>
      </c>
      <c r="B74" s="179">
        <f>基金残高に係る経年分析!F57</f>
        <v>2515</v>
      </c>
      <c r="C74" s="179">
        <f>基金残高に係る経年分析!G57</f>
        <v>2874</v>
      </c>
      <c r="D74" s="179">
        <f>基金残高に係る経年分析!H57</f>
        <v>2796</v>
      </c>
    </row>
  </sheetData>
  <sheetProtection algorithmName="SHA-512" hashValue="qGwHbiLIZY9T+Gflr4XlV1j8sef11DVR0/DLjo3hqFvz/56qCNcepKBB9dIgMU4NpURhrBsybEPFvMmJcCiZMQ==" saltValue="Ogl3tnFyHmANolc7iwgr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4312796</v>
      </c>
      <c r="S5" s="677"/>
      <c r="T5" s="677"/>
      <c r="U5" s="677"/>
      <c r="V5" s="677"/>
      <c r="W5" s="677"/>
      <c r="X5" s="677"/>
      <c r="Y5" s="702"/>
      <c r="Z5" s="715">
        <v>30.3</v>
      </c>
      <c r="AA5" s="715"/>
      <c r="AB5" s="715"/>
      <c r="AC5" s="715"/>
      <c r="AD5" s="716">
        <v>4312796</v>
      </c>
      <c r="AE5" s="716"/>
      <c r="AF5" s="716"/>
      <c r="AG5" s="716"/>
      <c r="AH5" s="716"/>
      <c r="AI5" s="716"/>
      <c r="AJ5" s="716"/>
      <c r="AK5" s="716"/>
      <c r="AL5" s="703">
        <v>55.6</v>
      </c>
      <c r="AM5" s="685"/>
      <c r="AN5" s="685"/>
      <c r="AO5" s="704"/>
      <c r="AP5" s="679" t="s">
        <v>233</v>
      </c>
      <c r="AQ5" s="680"/>
      <c r="AR5" s="680"/>
      <c r="AS5" s="680"/>
      <c r="AT5" s="680"/>
      <c r="AU5" s="680"/>
      <c r="AV5" s="680"/>
      <c r="AW5" s="680"/>
      <c r="AX5" s="680"/>
      <c r="AY5" s="680"/>
      <c r="AZ5" s="680"/>
      <c r="BA5" s="680"/>
      <c r="BB5" s="680"/>
      <c r="BC5" s="680"/>
      <c r="BD5" s="680"/>
      <c r="BE5" s="680"/>
      <c r="BF5" s="681"/>
      <c r="BG5" s="621">
        <v>4312466</v>
      </c>
      <c r="BH5" s="622"/>
      <c r="BI5" s="622"/>
      <c r="BJ5" s="622"/>
      <c r="BK5" s="622"/>
      <c r="BL5" s="622"/>
      <c r="BM5" s="622"/>
      <c r="BN5" s="623"/>
      <c r="BO5" s="659">
        <v>100</v>
      </c>
      <c r="BP5" s="659"/>
      <c r="BQ5" s="659"/>
      <c r="BR5" s="659"/>
      <c r="BS5" s="660">
        <v>9145</v>
      </c>
      <c r="BT5" s="660"/>
      <c r="BU5" s="660"/>
      <c r="BV5" s="660"/>
      <c r="BW5" s="660"/>
      <c r="BX5" s="660"/>
      <c r="BY5" s="660"/>
      <c r="BZ5" s="660"/>
      <c r="CA5" s="660"/>
      <c r="CB5" s="698"/>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111289</v>
      </c>
      <c r="S6" s="622"/>
      <c r="T6" s="622"/>
      <c r="U6" s="622"/>
      <c r="V6" s="622"/>
      <c r="W6" s="622"/>
      <c r="X6" s="622"/>
      <c r="Y6" s="623"/>
      <c r="Z6" s="659">
        <v>0.8</v>
      </c>
      <c r="AA6" s="659"/>
      <c r="AB6" s="659"/>
      <c r="AC6" s="659"/>
      <c r="AD6" s="660">
        <v>111289</v>
      </c>
      <c r="AE6" s="660"/>
      <c r="AF6" s="660"/>
      <c r="AG6" s="660"/>
      <c r="AH6" s="660"/>
      <c r="AI6" s="660"/>
      <c r="AJ6" s="660"/>
      <c r="AK6" s="660"/>
      <c r="AL6" s="624">
        <v>1.4</v>
      </c>
      <c r="AM6" s="625"/>
      <c r="AN6" s="625"/>
      <c r="AO6" s="661"/>
      <c r="AP6" s="618" t="s">
        <v>238</v>
      </c>
      <c r="AQ6" s="619"/>
      <c r="AR6" s="619"/>
      <c r="AS6" s="619"/>
      <c r="AT6" s="619"/>
      <c r="AU6" s="619"/>
      <c r="AV6" s="619"/>
      <c r="AW6" s="619"/>
      <c r="AX6" s="619"/>
      <c r="AY6" s="619"/>
      <c r="AZ6" s="619"/>
      <c r="BA6" s="619"/>
      <c r="BB6" s="619"/>
      <c r="BC6" s="619"/>
      <c r="BD6" s="619"/>
      <c r="BE6" s="619"/>
      <c r="BF6" s="620"/>
      <c r="BG6" s="621">
        <v>4312466</v>
      </c>
      <c r="BH6" s="622"/>
      <c r="BI6" s="622"/>
      <c r="BJ6" s="622"/>
      <c r="BK6" s="622"/>
      <c r="BL6" s="622"/>
      <c r="BM6" s="622"/>
      <c r="BN6" s="623"/>
      <c r="BO6" s="659">
        <v>100</v>
      </c>
      <c r="BP6" s="659"/>
      <c r="BQ6" s="659"/>
      <c r="BR6" s="659"/>
      <c r="BS6" s="660">
        <v>9145</v>
      </c>
      <c r="BT6" s="660"/>
      <c r="BU6" s="660"/>
      <c r="BV6" s="660"/>
      <c r="BW6" s="660"/>
      <c r="BX6" s="660"/>
      <c r="BY6" s="660"/>
      <c r="BZ6" s="660"/>
      <c r="CA6" s="660"/>
      <c r="CB6" s="698"/>
      <c r="CD6" s="679" t="s">
        <v>239</v>
      </c>
      <c r="CE6" s="680"/>
      <c r="CF6" s="680"/>
      <c r="CG6" s="680"/>
      <c r="CH6" s="680"/>
      <c r="CI6" s="680"/>
      <c r="CJ6" s="680"/>
      <c r="CK6" s="680"/>
      <c r="CL6" s="680"/>
      <c r="CM6" s="680"/>
      <c r="CN6" s="680"/>
      <c r="CO6" s="680"/>
      <c r="CP6" s="680"/>
      <c r="CQ6" s="681"/>
      <c r="CR6" s="621">
        <v>125831</v>
      </c>
      <c r="CS6" s="622"/>
      <c r="CT6" s="622"/>
      <c r="CU6" s="622"/>
      <c r="CV6" s="622"/>
      <c r="CW6" s="622"/>
      <c r="CX6" s="622"/>
      <c r="CY6" s="623"/>
      <c r="CZ6" s="703">
        <v>0.9</v>
      </c>
      <c r="DA6" s="685"/>
      <c r="DB6" s="685"/>
      <c r="DC6" s="705"/>
      <c r="DD6" s="627" t="s">
        <v>141</v>
      </c>
      <c r="DE6" s="622"/>
      <c r="DF6" s="622"/>
      <c r="DG6" s="622"/>
      <c r="DH6" s="622"/>
      <c r="DI6" s="622"/>
      <c r="DJ6" s="622"/>
      <c r="DK6" s="622"/>
      <c r="DL6" s="622"/>
      <c r="DM6" s="622"/>
      <c r="DN6" s="622"/>
      <c r="DO6" s="622"/>
      <c r="DP6" s="623"/>
      <c r="DQ6" s="627">
        <v>125831</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1070</v>
      </c>
      <c r="S7" s="622"/>
      <c r="T7" s="622"/>
      <c r="U7" s="622"/>
      <c r="V7" s="622"/>
      <c r="W7" s="622"/>
      <c r="X7" s="622"/>
      <c r="Y7" s="623"/>
      <c r="Z7" s="659">
        <v>0</v>
      </c>
      <c r="AA7" s="659"/>
      <c r="AB7" s="659"/>
      <c r="AC7" s="659"/>
      <c r="AD7" s="660">
        <v>1070</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1193718</v>
      </c>
      <c r="BH7" s="622"/>
      <c r="BI7" s="622"/>
      <c r="BJ7" s="622"/>
      <c r="BK7" s="622"/>
      <c r="BL7" s="622"/>
      <c r="BM7" s="622"/>
      <c r="BN7" s="623"/>
      <c r="BO7" s="659">
        <v>27.7</v>
      </c>
      <c r="BP7" s="659"/>
      <c r="BQ7" s="659"/>
      <c r="BR7" s="659"/>
      <c r="BS7" s="660">
        <v>9145</v>
      </c>
      <c r="BT7" s="660"/>
      <c r="BU7" s="660"/>
      <c r="BV7" s="660"/>
      <c r="BW7" s="660"/>
      <c r="BX7" s="660"/>
      <c r="BY7" s="660"/>
      <c r="BZ7" s="660"/>
      <c r="CA7" s="660"/>
      <c r="CB7" s="698"/>
      <c r="CD7" s="618" t="s">
        <v>242</v>
      </c>
      <c r="CE7" s="619"/>
      <c r="CF7" s="619"/>
      <c r="CG7" s="619"/>
      <c r="CH7" s="619"/>
      <c r="CI7" s="619"/>
      <c r="CJ7" s="619"/>
      <c r="CK7" s="619"/>
      <c r="CL7" s="619"/>
      <c r="CM7" s="619"/>
      <c r="CN7" s="619"/>
      <c r="CO7" s="619"/>
      <c r="CP7" s="619"/>
      <c r="CQ7" s="620"/>
      <c r="CR7" s="621">
        <v>2436714</v>
      </c>
      <c r="CS7" s="622"/>
      <c r="CT7" s="622"/>
      <c r="CU7" s="622"/>
      <c r="CV7" s="622"/>
      <c r="CW7" s="622"/>
      <c r="CX7" s="622"/>
      <c r="CY7" s="623"/>
      <c r="CZ7" s="659">
        <v>18</v>
      </c>
      <c r="DA7" s="659"/>
      <c r="DB7" s="659"/>
      <c r="DC7" s="659"/>
      <c r="DD7" s="627">
        <v>29024</v>
      </c>
      <c r="DE7" s="622"/>
      <c r="DF7" s="622"/>
      <c r="DG7" s="622"/>
      <c r="DH7" s="622"/>
      <c r="DI7" s="622"/>
      <c r="DJ7" s="622"/>
      <c r="DK7" s="622"/>
      <c r="DL7" s="622"/>
      <c r="DM7" s="622"/>
      <c r="DN7" s="622"/>
      <c r="DO7" s="622"/>
      <c r="DP7" s="623"/>
      <c r="DQ7" s="627">
        <v>1516217</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13086</v>
      </c>
      <c r="S8" s="622"/>
      <c r="T8" s="622"/>
      <c r="U8" s="622"/>
      <c r="V8" s="622"/>
      <c r="W8" s="622"/>
      <c r="X8" s="622"/>
      <c r="Y8" s="623"/>
      <c r="Z8" s="659">
        <v>0.1</v>
      </c>
      <c r="AA8" s="659"/>
      <c r="AB8" s="659"/>
      <c r="AC8" s="659"/>
      <c r="AD8" s="660">
        <v>13086</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40394</v>
      </c>
      <c r="BH8" s="622"/>
      <c r="BI8" s="622"/>
      <c r="BJ8" s="622"/>
      <c r="BK8" s="622"/>
      <c r="BL8" s="622"/>
      <c r="BM8" s="622"/>
      <c r="BN8" s="623"/>
      <c r="BO8" s="659">
        <v>0.9</v>
      </c>
      <c r="BP8" s="659"/>
      <c r="BQ8" s="659"/>
      <c r="BR8" s="659"/>
      <c r="BS8" s="660" t="s">
        <v>245</v>
      </c>
      <c r="BT8" s="660"/>
      <c r="BU8" s="660"/>
      <c r="BV8" s="660"/>
      <c r="BW8" s="660"/>
      <c r="BX8" s="660"/>
      <c r="BY8" s="660"/>
      <c r="BZ8" s="660"/>
      <c r="CA8" s="660"/>
      <c r="CB8" s="698"/>
      <c r="CD8" s="618" t="s">
        <v>246</v>
      </c>
      <c r="CE8" s="619"/>
      <c r="CF8" s="619"/>
      <c r="CG8" s="619"/>
      <c r="CH8" s="619"/>
      <c r="CI8" s="619"/>
      <c r="CJ8" s="619"/>
      <c r="CK8" s="619"/>
      <c r="CL8" s="619"/>
      <c r="CM8" s="619"/>
      <c r="CN8" s="619"/>
      <c r="CO8" s="619"/>
      <c r="CP8" s="619"/>
      <c r="CQ8" s="620"/>
      <c r="CR8" s="621">
        <v>3918665</v>
      </c>
      <c r="CS8" s="622"/>
      <c r="CT8" s="622"/>
      <c r="CU8" s="622"/>
      <c r="CV8" s="622"/>
      <c r="CW8" s="622"/>
      <c r="CX8" s="622"/>
      <c r="CY8" s="623"/>
      <c r="CZ8" s="659">
        <v>28.9</v>
      </c>
      <c r="DA8" s="659"/>
      <c r="DB8" s="659"/>
      <c r="DC8" s="659"/>
      <c r="DD8" s="627">
        <v>307960</v>
      </c>
      <c r="DE8" s="622"/>
      <c r="DF8" s="622"/>
      <c r="DG8" s="622"/>
      <c r="DH8" s="622"/>
      <c r="DI8" s="622"/>
      <c r="DJ8" s="622"/>
      <c r="DK8" s="622"/>
      <c r="DL8" s="622"/>
      <c r="DM8" s="622"/>
      <c r="DN8" s="622"/>
      <c r="DO8" s="622"/>
      <c r="DP8" s="623"/>
      <c r="DQ8" s="627">
        <v>1802885</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11337</v>
      </c>
      <c r="S9" s="622"/>
      <c r="T9" s="622"/>
      <c r="U9" s="622"/>
      <c r="V9" s="622"/>
      <c r="W9" s="622"/>
      <c r="X9" s="622"/>
      <c r="Y9" s="623"/>
      <c r="Z9" s="659">
        <v>0.1</v>
      </c>
      <c r="AA9" s="659"/>
      <c r="AB9" s="659"/>
      <c r="AC9" s="659"/>
      <c r="AD9" s="660">
        <v>11337</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1006547</v>
      </c>
      <c r="BH9" s="622"/>
      <c r="BI9" s="622"/>
      <c r="BJ9" s="622"/>
      <c r="BK9" s="622"/>
      <c r="BL9" s="622"/>
      <c r="BM9" s="622"/>
      <c r="BN9" s="623"/>
      <c r="BO9" s="659">
        <v>23.3</v>
      </c>
      <c r="BP9" s="659"/>
      <c r="BQ9" s="659"/>
      <c r="BR9" s="659"/>
      <c r="BS9" s="660" t="s">
        <v>141</v>
      </c>
      <c r="BT9" s="660"/>
      <c r="BU9" s="660"/>
      <c r="BV9" s="660"/>
      <c r="BW9" s="660"/>
      <c r="BX9" s="660"/>
      <c r="BY9" s="660"/>
      <c r="BZ9" s="660"/>
      <c r="CA9" s="660"/>
      <c r="CB9" s="698"/>
      <c r="CD9" s="618" t="s">
        <v>249</v>
      </c>
      <c r="CE9" s="619"/>
      <c r="CF9" s="619"/>
      <c r="CG9" s="619"/>
      <c r="CH9" s="619"/>
      <c r="CI9" s="619"/>
      <c r="CJ9" s="619"/>
      <c r="CK9" s="619"/>
      <c r="CL9" s="619"/>
      <c r="CM9" s="619"/>
      <c r="CN9" s="619"/>
      <c r="CO9" s="619"/>
      <c r="CP9" s="619"/>
      <c r="CQ9" s="620"/>
      <c r="CR9" s="621">
        <v>1921637</v>
      </c>
      <c r="CS9" s="622"/>
      <c r="CT9" s="622"/>
      <c r="CU9" s="622"/>
      <c r="CV9" s="622"/>
      <c r="CW9" s="622"/>
      <c r="CX9" s="622"/>
      <c r="CY9" s="623"/>
      <c r="CZ9" s="659">
        <v>14.2</v>
      </c>
      <c r="DA9" s="659"/>
      <c r="DB9" s="659"/>
      <c r="DC9" s="659"/>
      <c r="DD9" s="627">
        <v>7316</v>
      </c>
      <c r="DE9" s="622"/>
      <c r="DF9" s="622"/>
      <c r="DG9" s="622"/>
      <c r="DH9" s="622"/>
      <c r="DI9" s="622"/>
      <c r="DJ9" s="622"/>
      <c r="DK9" s="622"/>
      <c r="DL9" s="622"/>
      <c r="DM9" s="622"/>
      <c r="DN9" s="622"/>
      <c r="DO9" s="622"/>
      <c r="DP9" s="623"/>
      <c r="DQ9" s="627">
        <v>1446041</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189</v>
      </c>
      <c r="S10" s="622"/>
      <c r="T10" s="622"/>
      <c r="U10" s="622"/>
      <c r="V10" s="622"/>
      <c r="W10" s="622"/>
      <c r="X10" s="622"/>
      <c r="Y10" s="623"/>
      <c r="Z10" s="659" t="s">
        <v>189</v>
      </c>
      <c r="AA10" s="659"/>
      <c r="AB10" s="659"/>
      <c r="AC10" s="659"/>
      <c r="AD10" s="660" t="s">
        <v>189</v>
      </c>
      <c r="AE10" s="660"/>
      <c r="AF10" s="660"/>
      <c r="AG10" s="660"/>
      <c r="AH10" s="660"/>
      <c r="AI10" s="660"/>
      <c r="AJ10" s="660"/>
      <c r="AK10" s="660"/>
      <c r="AL10" s="624" t="s">
        <v>251</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68601</v>
      </c>
      <c r="BH10" s="622"/>
      <c r="BI10" s="622"/>
      <c r="BJ10" s="622"/>
      <c r="BK10" s="622"/>
      <c r="BL10" s="622"/>
      <c r="BM10" s="622"/>
      <c r="BN10" s="623"/>
      <c r="BO10" s="659">
        <v>1.6</v>
      </c>
      <c r="BP10" s="659"/>
      <c r="BQ10" s="659"/>
      <c r="BR10" s="659"/>
      <c r="BS10" s="660" t="s">
        <v>189</v>
      </c>
      <c r="BT10" s="660"/>
      <c r="BU10" s="660"/>
      <c r="BV10" s="660"/>
      <c r="BW10" s="660"/>
      <c r="BX10" s="660"/>
      <c r="BY10" s="660"/>
      <c r="BZ10" s="660"/>
      <c r="CA10" s="660"/>
      <c r="CB10" s="698"/>
      <c r="CD10" s="618" t="s">
        <v>253</v>
      </c>
      <c r="CE10" s="619"/>
      <c r="CF10" s="619"/>
      <c r="CG10" s="619"/>
      <c r="CH10" s="619"/>
      <c r="CI10" s="619"/>
      <c r="CJ10" s="619"/>
      <c r="CK10" s="619"/>
      <c r="CL10" s="619"/>
      <c r="CM10" s="619"/>
      <c r="CN10" s="619"/>
      <c r="CO10" s="619"/>
      <c r="CP10" s="619"/>
      <c r="CQ10" s="620"/>
      <c r="CR10" s="621">
        <v>15228</v>
      </c>
      <c r="CS10" s="622"/>
      <c r="CT10" s="622"/>
      <c r="CU10" s="622"/>
      <c r="CV10" s="622"/>
      <c r="CW10" s="622"/>
      <c r="CX10" s="622"/>
      <c r="CY10" s="623"/>
      <c r="CZ10" s="659">
        <v>0.1</v>
      </c>
      <c r="DA10" s="659"/>
      <c r="DB10" s="659"/>
      <c r="DC10" s="659"/>
      <c r="DD10" s="627" t="s">
        <v>251</v>
      </c>
      <c r="DE10" s="622"/>
      <c r="DF10" s="622"/>
      <c r="DG10" s="622"/>
      <c r="DH10" s="622"/>
      <c r="DI10" s="622"/>
      <c r="DJ10" s="622"/>
      <c r="DK10" s="622"/>
      <c r="DL10" s="622"/>
      <c r="DM10" s="622"/>
      <c r="DN10" s="622"/>
      <c r="DO10" s="622"/>
      <c r="DP10" s="623"/>
      <c r="DQ10" s="627">
        <v>5076</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570732</v>
      </c>
      <c r="S11" s="622"/>
      <c r="T11" s="622"/>
      <c r="U11" s="622"/>
      <c r="V11" s="622"/>
      <c r="W11" s="622"/>
      <c r="X11" s="622"/>
      <c r="Y11" s="623"/>
      <c r="Z11" s="624">
        <v>4</v>
      </c>
      <c r="AA11" s="625"/>
      <c r="AB11" s="625"/>
      <c r="AC11" s="626"/>
      <c r="AD11" s="627">
        <v>570732</v>
      </c>
      <c r="AE11" s="622"/>
      <c r="AF11" s="622"/>
      <c r="AG11" s="622"/>
      <c r="AH11" s="622"/>
      <c r="AI11" s="622"/>
      <c r="AJ11" s="622"/>
      <c r="AK11" s="623"/>
      <c r="AL11" s="624">
        <v>7.4</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78176</v>
      </c>
      <c r="BH11" s="622"/>
      <c r="BI11" s="622"/>
      <c r="BJ11" s="622"/>
      <c r="BK11" s="622"/>
      <c r="BL11" s="622"/>
      <c r="BM11" s="622"/>
      <c r="BN11" s="623"/>
      <c r="BO11" s="659">
        <v>1.8</v>
      </c>
      <c r="BP11" s="659"/>
      <c r="BQ11" s="659"/>
      <c r="BR11" s="659"/>
      <c r="BS11" s="660">
        <v>9145</v>
      </c>
      <c r="BT11" s="660"/>
      <c r="BU11" s="660"/>
      <c r="BV11" s="660"/>
      <c r="BW11" s="660"/>
      <c r="BX11" s="660"/>
      <c r="BY11" s="660"/>
      <c r="BZ11" s="660"/>
      <c r="CA11" s="660"/>
      <c r="CB11" s="698"/>
      <c r="CD11" s="618" t="s">
        <v>256</v>
      </c>
      <c r="CE11" s="619"/>
      <c r="CF11" s="619"/>
      <c r="CG11" s="619"/>
      <c r="CH11" s="619"/>
      <c r="CI11" s="619"/>
      <c r="CJ11" s="619"/>
      <c r="CK11" s="619"/>
      <c r="CL11" s="619"/>
      <c r="CM11" s="619"/>
      <c r="CN11" s="619"/>
      <c r="CO11" s="619"/>
      <c r="CP11" s="619"/>
      <c r="CQ11" s="620"/>
      <c r="CR11" s="621">
        <v>312627</v>
      </c>
      <c r="CS11" s="622"/>
      <c r="CT11" s="622"/>
      <c r="CU11" s="622"/>
      <c r="CV11" s="622"/>
      <c r="CW11" s="622"/>
      <c r="CX11" s="622"/>
      <c r="CY11" s="623"/>
      <c r="CZ11" s="659">
        <v>2.2999999999999998</v>
      </c>
      <c r="DA11" s="659"/>
      <c r="DB11" s="659"/>
      <c r="DC11" s="659"/>
      <c r="DD11" s="627">
        <v>154158</v>
      </c>
      <c r="DE11" s="622"/>
      <c r="DF11" s="622"/>
      <c r="DG11" s="622"/>
      <c r="DH11" s="622"/>
      <c r="DI11" s="622"/>
      <c r="DJ11" s="622"/>
      <c r="DK11" s="622"/>
      <c r="DL11" s="622"/>
      <c r="DM11" s="622"/>
      <c r="DN11" s="622"/>
      <c r="DO11" s="622"/>
      <c r="DP11" s="623"/>
      <c r="DQ11" s="627">
        <v>129506</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33274</v>
      </c>
      <c r="S12" s="622"/>
      <c r="T12" s="622"/>
      <c r="U12" s="622"/>
      <c r="V12" s="622"/>
      <c r="W12" s="622"/>
      <c r="X12" s="622"/>
      <c r="Y12" s="623"/>
      <c r="Z12" s="659">
        <v>0.2</v>
      </c>
      <c r="AA12" s="659"/>
      <c r="AB12" s="659"/>
      <c r="AC12" s="659"/>
      <c r="AD12" s="660">
        <v>33274</v>
      </c>
      <c r="AE12" s="660"/>
      <c r="AF12" s="660"/>
      <c r="AG12" s="660"/>
      <c r="AH12" s="660"/>
      <c r="AI12" s="660"/>
      <c r="AJ12" s="660"/>
      <c r="AK12" s="660"/>
      <c r="AL12" s="624">
        <v>0.4</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2885968</v>
      </c>
      <c r="BH12" s="622"/>
      <c r="BI12" s="622"/>
      <c r="BJ12" s="622"/>
      <c r="BK12" s="622"/>
      <c r="BL12" s="622"/>
      <c r="BM12" s="622"/>
      <c r="BN12" s="623"/>
      <c r="BO12" s="659">
        <v>66.900000000000006</v>
      </c>
      <c r="BP12" s="659"/>
      <c r="BQ12" s="659"/>
      <c r="BR12" s="659"/>
      <c r="BS12" s="660" t="s">
        <v>189</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198552</v>
      </c>
      <c r="CS12" s="622"/>
      <c r="CT12" s="622"/>
      <c r="CU12" s="622"/>
      <c r="CV12" s="622"/>
      <c r="CW12" s="622"/>
      <c r="CX12" s="622"/>
      <c r="CY12" s="623"/>
      <c r="CZ12" s="659">
        <v>1.5</v>
      </c>
      <c r="DA12" s="659"/>
      <c r="DB12" s="659"/>
      <c r="DC12" s="659"/>
      <c r="DD12" s="627">
        <v>896</v>
      </c>
      <c r="DE12" s="622"/>
      <c r="DF12" s="622"/>
      <c r="DG12" s="622"/>
      <c r="DH12" s="622"/>
      <c r="DI12" s="622"/>
      <c r="DJ12" s="622"/>
      <c r="DK12" s="622"/>
      <c r="DL12" s="622"/>
      <c r="DM12" s="622"/>
      <c r="DN12" s="622"/>
      <c r="DO12" s="622"/>
      <c r="DP12" s="623"/>
      <c r="DQ12" s="627">
        <v>192404</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245</v>
      </c>
      <c r="S13" s="622"/>
      <c r="T13" s="622"/>
      <c r="U13" s="622"/>
      <c r="V13" s="622"/>
      <c r="W13" s="622"/>
      <c r="X13" s="622"/>
      <c r="Y13" s="623"/>
      <c r="Z13" s="659" t="s">
        <v>245</v>
      </c>
      <c r="AA13" s="659"/>
      <c r="AB13" s="659"/>
      <c r="AC13" s="659"/>
      <c r="AD13" s="660" t="s">
        <v>189</v>
      </c>
      <c r="AE13" s="660"/>
      <c r="AF13" s="660"/>
      <c r="AG13" s="660"/>
      <c r="AH13" s="660"/>
      <c r="AI13" s="660"/>
      <c r="AJ13" s="660"/>
      <c r="AK13" s="660"/>
      <c r="AL13" s="624" t="s">
        <v>189</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2877944</v>
      </c>
      <c r="BH13" s="622"/>
      <c r="BI13" s="622"/>
      <c r="BJ13" s="622"/>
      <c r="BK13" s="622"/>
      <c r="BL13" s="622"/>
      <c r="BM13" s="622"/>
      <c r="BN13" s="623"/>
      <c r="BO13" s="659">
        <v>66.7</v>
      </c>
      <c r="BP13" s="659"/>
      <c r="BQ13" s="659"/>
      <c r="BR13" s="659"/>
      <c r="BS13" s="660" t="s">
        <v>189</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1122134</v>
      </c>
      <c r="CS13" s="622"/>
      <c r="CT13" s="622"/>
      <c r="CU13" s="622"/>
      <c r="CV13" s="622"/>
      <c r="CW13" s="622"/>
      <c r="CX13" s="622"/>
      <c r="CY13" s="623"/>
      <c r="CZ13" s="659">
        <v>8.3000000000000007</v>
      </c>
      <c r="DA13" s="659"/>
      <c r="DB13" s="659"/>
      <c r="DC13" s="659"/>
      <c r="DD13" s="627">
        <v>527804</v>
      </c>
      <c r="DE13" s="622"/>
      <c r="DF13" s="622"/>
      <c r="DG13" s="622"/>
      <c r="DH13" s="622"/>
      <c r="DI13" s="622"/>
      <c r="DJ13" s="622"/>
      <c r="DK13" s="622"/>
      <c r="DL13" s="622"/>
      <c r="DM13" s="622"/>
      <c r="DN13" s="622"/>
      <c r="DO13" s="622"/>
      <c r="DP13" s="623"/>
      <c r="DQ13" s="627">
        <v>554497</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199</v>
      </c>
      <c r="S14" s="622"/>
      <c r="T14" s="622"/>
      <c r="U14" s="622"/>
      <c r="V14" s="622"/>
      <c r="W14" s="622"/>
      <c r="X14" s="622"/>
      <c r="Y14" s="623"/>
      <c r="Z14" s="659">
        <v>0</v>
      </c>
      <c r="AA14" s="659"/>
      <c r="AB14" s="659"/>
      <c r="AC14" s="659"/>
      <c r="AD14" s="660">
        <v>199</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91774</v>
      </c>
      <c r="BH14" s="622"/>
      <c r="BI14" s="622"/>
      <c r="BJ14" s="622"/>
      <c r="BK14" s="622"/>
      <c r="BL14" s="622"/>
      <c r="BM14" s="622"/>
      <c r="BN14" s="623"/>
      <c r="BO14" s="659">
        <v>2.1</v>
      </c>
      <c r="BP14" s="659"/>
      <c r="BQ14" s="659"/>
      <c r="BR14" s="659"/>
      <c r="BS14" s="660" t="s">
        <v>189</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656461</v>
      </c>
      <c r="CS14" s="622"/>
      <c r="CT14" s="622"/>
      <c r="CU14" s="622"/>
      <c r="CV14" s="622"/>
      <c r="CW14" s="622"/>
      <c r="CX14" s="622"/>
      <c r="CY14" s="623"/>
      <c r="CZ14" s="659">
        <v>4.8</v>
      </c>
      <c r="DA14" s="659"/>
      <c r="DB14" s="659"/>
      <c r="DC14" s="659"/>
      <c r="DD14" s="627">
        <v>92686</v>
      </c>
      <c r="DE14" s="622"/>
      <c r="DF14" s="622"/>
      <c r="DG14" s="622"/>
      <c r="DH14" s="622"/>
      <c r="DI14" s="622"/>
      <c r="DJ14" s="622"/>
      <c r="DK14" s="622"/>
      <c r="DL14" s="622"/>
      <c r="DM14" s="622"/>
      <c r="DN14" s="622"/>
      <c r="DO14" s="622"/>
      <c r="DP14" s="623"/>
      <c r="DQ14" s="627">
        <v>437627</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189</v>
      </c>
      <c r="S15" s="622"/>
      <c r="T15" s="622"/>
      <c r="U15" s="622"/>
      <c r="V15" s="622"/>
      <c r="W15" s="622"/>
      <c r="X15" s="622"/>
      <c r="Y15" s="623"/>
      <c r="Z15" s="659" t="s">
        <v>251</v>
      </c>
      <c r="AA15" s="659"/>
      <c r="AB15" s="659"/>
      <c r="AC15" s="659"/>
      <c r="AD15" s="660" t="s">
        <v>245</v>
      </c>
      <c r="AE15" s="660"/>
      <c r="AF15" s="660"/>
      <c r="AG15" s="660"/>
      <c r="AH15" s="660"/>
      <c r="AI15" s="660"/>
      <c r="AJ15" s="660"/>
      <c r="AK15" s="660"/>
      <c r="AL15" s="624" t="s">
        <v>251</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141006</v>
      </c>
      <c r="BH15" s="622"/>
      <c r="BI15" s="622"/>
      <c r="BJ15" s="622"/>
      <c r="BK15" s="622"/>
      <c r="BL15" s="622"/>
      <c r="BM15" s="622"/>
      <c r="BN15" s="623"/>
      <c r="BO15" s="659">
        <v>3.3</v>
      </c>
      <c r="BP15" s="659"/>
      <c r="BQ15" s="659"/>
      <c r="BR15" s="659"/>
      <c r="BS15" s="660" t="s">
        <v>189</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1295283</v>
      </c>
      <c r="CS15" s="622"/>
      <c r="CT15" s="622"/>
      <c r="CU15" s="622"/>
      <c r="CV15" s="622"/>
      <c r="CW15" s="622"/>
      <c r="CX15" s="622"/>
      <c r="CY15" s="623"/>
      <c r="CZ15" s="659">
        <v>9.6</v>
      </c>
      <c r="DA15" s="659"/>
      <c r="DB15" s="659"/>
      <c r="DC15" s="659"/>
      <c r="DD15" s="627">
        <v>58477</v>
      </c>
      <c r="DE15" s="622"/>
      <c r="DF15" s="622"/>
      <c r="DG15" s="622"/>
      <c r="DH15" s="622"/>
      <c r="DI15" s="622"/>
      <c r="DJ15" s="622"/>
      <c r="DK15" s="622"/>
      <c r="DL15" s="622"/>
      <c r="DM15" s="622"/>
      <c r="DN15" s="622"/>
      <c r="DO15" s="622"/>
      <c r="DP15" s="623"/>
      <c r="DQ15" s="627">
        <v>902546</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10839</v>
      </c>
      <c r="S16" s="622"/>
      <c r="T16" s="622"/>
      <c r="U16" s="622"/>
      <c r="V16" s="622"/>
      <c r="W16" s="622"/>
      <c r="X16" s="622"/>
      <c r="Y16" s="623"/>
      <c r="Z16" s="659">
        <v>0.1</v>
      </c>
      <c r="AA16" s="659"/>
      <c r="AB16" s="659"/>
      <c r="AC16" s="659"/>
      <c r="AD16" s="660">
        <v>10839</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141</v>
      </c>
      <c r="BH16" s="622"/>
      <c r="BI16" s="622"/>
      <c r="BJ16" s="622"/>
      <c r="BK16" s="622"/>
      <c r="BL16" s="622"/>
      <c r="BM16" s="622"/>
      <c r="BN16" s="623"/>
      <c r="BO16" s="659" t="s">
        <v>245</v>
      </c>
      <c r="BP16" s="659"/>
      <c r="BQ16" s="659"/>
      <c r="BR16" s="659"/>
      <c r="BS16" s="660" t="s">
        <v>141</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t="s">
        <v>251</v>
      </c>
      <c r="CS16" s="622"/>
      <c r="CT16" s="622"/>
      <c r="CU16" s="622"/>
      <c r="CV16" s="622"/>
      <c r="CW16" s="622"/>
      <c r="CX16" s="622"/>
      <c r="CY16" s="623"/>
      <c r="CZ16" s="659" t="s">
        <v>189</v>
      </c>
      <c r="DA16" s="659"/>
      <c r="DB16" s="659"/>
      <c r="DC16" s="659"/>
      <c r="DD16" s="627" t="s">
        <v>141</v>
      </c>
      <c r="DE16" s="622"/>
      <c r="DF16" s="622"/>
      <c r="DG16" s="622"/>
      <c r="DH16" s="622"/>
      <c r="DI16" s="622"/>
      <c r="DJ16" s="622"/>
      <c r="DK16" s="622"/>
      <c r="DL16" s="622"/>
      <c r="DM16" s="622"/>
      <c r="DN16" s="622"/>
      <c r="DO16" s="622"/>
      <c r="DP16" s="623"/>
      <c r="DQ16" s="627" t="s">
        <v>189</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44787</v>
      </c>
      <c r="S17" s="622"/>
      <c r="T17" s="622"/>
      <c r="U17" s="622"/>
      <c r="V17" s="622"/>
      <c r="W17" s="622"/>
      <c r="X17" s="622"/>
      <c r="Y17" s="623"/>
      <c r="Z17" s="659">
        <v>0.3</v>
      </c>
      <c r="AA17" s="659"/>
      <c r="AB17" s="659"/>
      <c r="AC17" s="659"/>
      <c r="AD17" s="660">
        <v>44787</v>
      </c>
      <c r="AE17" s="660"/>
      <c r="AF17" s="660"/>
      <c r="AG17" s="660"/>
      <c r="AH17" s="660"/>
      <c r="AI17" s="660"/>
      <c r="AJ17" s="660"/>
      <c r="AK17" s="660"/>
      <c r="AL17" s="624">
        <v>0.6</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141</v>
      </c>
      <c r="BH17" s="622"/>
      <c r="BI17" s="622"/>
      <c r="BJ17" s="622"/>
      <c r="BK17" s="622"/>
      <c r="BL17" s="622"/>
      <c r="BM17" s="622"/>
      <c r="BN17" s="623"/>
      <c r="BO17" s="659" t="s">
        <v>141</v>
      </c>
      <c r="BP17" s="659"/>
      <c r="BQ17" s="659"/>
      <c r="BR17" s="659"/>
      <c r="BS17" s="660" t="s">
        <v>189</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1537155</v>
      </c>
      <c r="CS17" s="622"/>
      <c r="CT17" s="622"/>
      <c r="CU17" s="622"/>
      <c r="CV17" s="622"/>
      <c r="CW17" s="622"/>
      <c r="CX17" s="622"/>
      <c r="CY17" s="623"/>
      <c r="CZ17" s="659">
        <v>11.4</v>
      </c>
      <c r="DA17" s="659"/>
      <c r="DB17" s="659"/>
      <c r="DC17" s="659"/>
      <c r="DD17" s="627" t="s">
        <v>189</v>
      </c>
      <c r="DE17" s="622"/>
      <c r="DF17" s="622"/>
      <c r="DG17" s="622"/>
      <c r="DH17" s="622"/>
      <c r="DI17" s="622"/>
      <c r="DJ17" s="622"/>
      <c r="DK17" s="622"/>
      <c r="DL17" s="622"/>
      <c r="DM17" s="622"/>
      <c r="DN17" s="622"/>
      <c r="DO17" s="622"/>
      <c r="DP17" s="623"/>
      <c r="DQ17" s="627">
        <v>1509970</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10999</v>
      </c>
      <c r="S18" s="622"/>
      <c r="T18" s="622"/>
      <c r="U18" s="622"/>
      <c r="V18" s="622"/>
      <c r="W18" s="622"/>
      <c r="X18" s="622"/>
      <c r="Y18" s="623"/>
      <c r="Z18" s="659">
        <v>0.1</v>
      </c>
      <c r="AA18" s="659"/>
      <c r="AB18" s="659"/>
      <c r="AC18" s="659"/>
      <c r="AD18" s="660">
        <v>10999</v>
      </c>
      <c r="AE18" s="660"/>
      <c r="AF18" s="660"/>
      <c r="AG18" s="660"/>
      <c r="AH18" s="660"/>
      <c r="AI18" s="660"/>
      <c r="AJ18" s="660"/>
      <c r="AK18" s="660"/>
      <c r="AL18" s="624">
        <v>0.1</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141</v>
      </c>
      <c r="BH18" s="622"/>
      <c r="BI18" s="622"/>
      <c r="BJ18" s="622"/>
      <c r="BK18" s="622"/>
      <c r="BL18" s="622"/>
      <c r="BM18" s="622"/>
      <c r="BN18" s="623"/>
      <c r="BO18" s="659" t="s">
        <v>245</v>
      </c>
      <c r="BP18" s="659"/>
      <c r="BQ18" s="659"/>
      <c r="BR18" s="659"/>
      <c r="BS18" s="660" t="s">
        <v>141</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245</v>
      </c>
      <c r="CS18" s="622"/>
      <c r="CT18" s="622"/>
      <c r="CU18" s="622"/>
      <c r="CV18" s="622"/>
      <c r="CW18" s="622"/>
      <c r="CX18" s="622"/>
      <c r="CY18" s="623"/>
      <c r="CZ18" s="659" t="s">
        <v>189</v>
      </c>
      <c r="DA18" s="659"/>
      <c r="DB18" s="659"/>
      <c r="DC18" s="659"/>
      <c r="DD18" s="627" t="s">
        <v>189</v>
      </c>
      <c r="DE18" s="622"/>
      <c r="DF18" s="622"/>
      <c r="DG18" s="622"/>
      <c r="DH18" s="622"/>
      <c r="DI18" s="622"/>
      <c r="DJ18" s="622"/>
      <c r="DK18" s="622"/>
      <c r="DL18" s="622"/>
      <c r="DM18" s="622"/>
      <c r="DN18" s="622"/>
      <c r="DO18" s="622"/>
      <c r="DP18" s="623"/>
      <c r="DQ18" s="627" t="s">
        <v>141</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10246</v>
      </c>
      <c r="S19" s="622"/>
      <c r="T19" s="622"/>
      <c r="U19" s="622"/>
      <c r="V19" s="622"/>
      <c r="W19" s="622"/>
      <c r="X19" s="622"/>
      <c r="Y19" s="623"/>
      <c r="Z19" s="659">
        <v>0.1</v>
      </c>
      <c r="AA19" s="659"/>
      <c r="AB19" s="659"/>
      <c r="AC19" s="659"/>
      <c r="AD19" s="660">
        <v>10246</v>
      </c>
      <c r="AE19" s="660"/>
      <c r="AF19" s="660"/>
      <c r="AG19" s="660"/>
      <c r="AH19" s="660"/>
      <c r="AI19" s="660"/>
      <c r="AJ19" s="660"/>
      <c r="AK19" s="660"/>
      <c r="AL19" s="624">
        <v>0.1</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330</v>
      </c>
      <c r="BH19" s="622"/>
      <c r="BI19" s="622"/>
      <c r="BJ19" s="622"/>
      <c r="BK19" s="622"/>
      <c r="BL19" s="622"/>
      <c r="BM19" s="622"/>
      <c r="BN19" s="623"/>
      <c r="BO19" s="659">
        <v>0</v>
      </c>
      <c r="BP19" s="659"/>
      <c r="BQ19" s="659"/>
      <c r="BR19" s="659"/>
      <c r="BS19" s="660" t="s">
        <v>189</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189</v>
      </c>
      <c r="CS19" s="622"/>
      <c r="CT19" s="622"/>
      <c r="CU19" s="622"/>
      <c r="CV19" s="622"/>
      <c r="CW19" s="622"/>
      <c r="CX19" s="622"/>
      <c r="CY19" s="623"/>
      <c r="CZ19" s="659" t="s">
        <v>189</v>
      </c>
      <c r="DA19" s="659"/>
      <c r="DB19" s="659"/>
      <c r="DC19" s="659"/>
      <c r="DD19" s="627" t="s">
        <v>189</v>
      </c>
      <c r="DE19" s="622"/>
      <c r="DF19" s="622"/>
      <c r="DG19" s="622"/>
      <c r="DH19" s="622"/>
      <c r="DI19" s="622"/>
      <c r="DJ19" s="622"/>
      <c r="DK19" s="622"/>
      <c r="DL19" s="622"/>
      <c r="DM19" s="622"/>
      <c r="DN19" s="622"/>
      <c r="DO19" s="622"/>
      <c r="DP19" s="623"/>
      <c r="DQ19" s="627" t="s">
        <v>189</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753</v>
      </c>
      <c r="S20" s="622"/>
      <c r="T20" s="622"/>
      <c r="U20" s="622"/>
      <c r="V20" s="622"/>
      <c r="W20" s="622"/>
      <c r="X20" s="622"/>
      <c r="Y20" s="623"/>
      <c r="Z20" s="659">
        <v>0</v>
      </c>
      <c r="AA20" s="659"/>
      <c r="AB20" s="659"/>
      <c r="AC20" s="659"/>
      <c r="AD20" s="660">
        <v>753</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330</v>
      </c>
      <c r="BH20" s="622"/>
      <c r="BI20" s="622"/>
      <c r="BJ20" s="622"/>
      <c r="BK20" s="622"/>
      <c r="BL20" s="622"/>
      <c r="BM20" s="622"/>
      <c r="BN20" s="623"/>
      <c r="BO20" s="659">
        <v>0</v>
      </c>
      <c r="BP20" s="659"/>
      <c r="BQ20" s="659"/>
      <c r="BR20" s="659"/>
      <c r="BS20" s="660" t="s">
        <v>189</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13540287</v>
      </c>
      <c r="CS20" s="622"/>
      <c r="CT20" s="622"/>
      <c r="CU20" s="622"/>
      <c r="CV20" s="622"/>
      <c r="CW20" s="622"/>
      <c r="CX20" s="622"/>
      <c r="CY20" s="623"/>
      <c r="CZ20" s="659">
        <v>100</v>
      </c>
      <c r="DA20" s="659"/>
      <c r="DB20" s="659"/>
      <c r="DC20" s="659"/>
      <c r="DD20" s="627">
        <v>1178321</v>
      </c>
      <c r="DE20" s="622"/>
      <c r="DF20" s="622"/>
      <c r="DG20" s="622"/>
      <c r="DH20" s="622"/>
      <c r="DI20" s="622"/>
      <c r="DJ20" s="622"/>
      <c r="DK20" s="622"/>
      <c r="DL20" s="622"/>
      <c r="DM20" s="622"/>
      <c r="DN20" s="622"/>
      <c r="DO20" s="622"/>
      <c r="DP20" s="623"/>
      <c r="DQ20" s="627">
        <v>8622600</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3068399</v>
      </c>
      <c r="S21" s="622"/>
      <c r="T21" s="622"/>
      <c r="U21" s="622"/>
      <c r="V21" s="622"/>
      <c r="W21" s="622"/>
      <c r="X21" s="622"/>
      <c r="Y21" s="623"/>
      <c r="Z21" s="659">
        <v>21.6</v>
      </c>
      <c r="AA21" s="659"/>
      <c r="AB21" s="659"/>
      <c r="AC21" s="659"/>
      <c r="AD21" s="660">
        <v>2632912</v>
      </c>
      <c r="AE21" s="660"/>
      <c r="AF21" s="660"/>
      <c r="AG21" s="660"/>
      <c r="AH21" s="660"/>
      <c r="AI21" s="660"/>
      <c r="AJ21" s="660"/>
      <c r="AK21" s="660"/>
      <c r="AL21" s="624">
        <v>33.9</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330</v>
      </c>
      <c r="BH21" s="622"/>
      <c r="BI21" s="622"/>
      <c r="BJ21" s="622"/>
      <c r="BK21" s="622"/>
      <c r="BL21" s="622"/>
      <c r="BM21" s="622"/>
      <c r="BN21" s="623"/>
      <c r="BO21" s="659">
        <v>0</v>
      </c>
      <c r="BP21" s="659"/>
      <c r="BQ21" s="659"/>
      <c r="BR21" s="659"/>
      <c r="BS21" s="660" t="s">
        <v>189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2632912</v>
      </c>
      <c r="S22" s="622"/>
      <c r="T22" s="622"/>
      <c r="U22" s="622"/>
      <c r="V22" s="622"/>
      <c r="W22" s="622"/>
      <c r="X22" s="622"/>
      <c r="Y22" s="623"/>
      <c r="Z22" s="659">
        <v>18.5</v>
      </c>
      <c r="AA22" s="659"/>
      <c r="AB22" s="659"/>
      <c r="AC22" s="659"/>
      <c r="AD22" s="660">
        <v>2632912</v>
      </c>
      <c r="AE22" s="660"/>
      <c r="AF22" s="660"/>
      <c r="AG22" s="660"/>
      <c r="AH22" s="660"/>
      <c r="AI22" s="660"/>
      <c r="AJ22" s="660"/>
      <c r="AK22" s="660"/>
      <c r="AL22" s="624">
        <v>33.9</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189</v>
      </c>
      <c r="BH22" s="622"/>
      <c r="BI22" s="622"/>
      <c r="BJ22" s="622"/>
      <c r="BK22" s="622"/>
      <c r="BL22" s="622"/>
      <c r="BM22" s="622"/>
      <c r="BN22" s="623"/>
      <c r="BO22" s="659" t="s">
        <v>189</v>
      </c>
      <c r="BP22" s="659"/>
      <c r="BQ22" s="659"/>
      <c r="BR22" s="659"/>
      <c r="BS22" s="660" t="s">
        <v>245</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435487</v>
      </c>
      <c r="S23" s="622"/>
      <c r="T23" s="622"/>
      <c r="U23" s="622"/>
      <c r="V23" s="622"/>
      <c r="W23" s="622"/>
      <c r="X23" s="622"/>
      <c r="Y23" s="623"/>
      <c r="Z23" s="659">
        <v>3.1</v>
      </c>
      <c r="AA23" s="659"/>
      <c r="AB23" s="659"/>
      <c r="AC23" s="659"/>
      <c r="AD23" s="660" t="s">
        <v>141</v>
      </c>
      <c r="AE23" s="660"/>
      <c r="AF23" s="660"/>
      <c r="AG23" s="660"/>
      <c r="AH23" s="660"/>
      <c r="AI23" s="660"/>
      <c r="AJ23" s="660"/>
      <c r="AK23" s="660"/>
      <c r="AL23" s="624" t="s">
        <v>141</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251</v>
      </c>
      <c r="BH23" s="622"/>
      <c r="BI23" s="622"/>
      <c r="BJ23" s="622"/>
      <c r="BK23" s="622"/>
      <c r="BL23" s="622"/>
      <c r="BM23" s="622"/>
      <c r="BN23" s="623"/>
      <c r="BO23" s="659" t="s">
        <v>245</v>
      </c>
      <c r="BP23" s="659"/>
      <c r="BQ23" s="659"/>
      <c r="BR23" s="659"/>
      <c r="BS23" s="660" t="s">
        <v>251</v>
      </c>
      <c r="BT23" s="660"/>
      <c r="BU23" s="660"/>
      <c r="BV23" s="660"/>
      <c r="BW23" s="660"/>
      <c r="BX23" s="660"/>
      <c r="BY23" s="660"/>
      <c r="BZ23" s="660"/>
      <c r="CA23" s="660"/>
      <c r="CB23" s="698"/>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189</v>
      </c>
      <c r="S24" s="622"/>
      <c r="T24" s="622"/>
      <c r="U24" s="622"/>
      <c r="V24" s="622"/>
      <c r="W24" s="622"/>
      <c r="X24" s="622"/>
      <c r="Y24" s="623"/>
      <c r="Z24" s="659" t="s">
        <v>245</v>
      </c>
      <c r="AA24" s="659"/>
      <c r="AB24" s="659"/>
      <c r="AC24" s="659"/>
      <c r="AD24" s="660" t="s">
        <v>251</v>
      </c>
      <c r="AE24" s="660"/>
      <c r="AF24" s="660"/>
      <c r="AG24" s="660"/>
      <c r="AH24" s="660"/>
      <c r="AI24" s="660"/>
      <c r="AJ24" s="660"/>
      <c r="AK24" s="660"/>
      <c r="AL24" s="624" t="s">
        <v>189</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141</v>
      </c>
      <c r="BH24" s="622"/>
      <c r="BI24" s="622"/>
      <c r="BJ24" s="622"/>
      <c r="BK24" s="622"/>
      <c r="BL24" s="622"/>
      <c r="BM24" s="622"/>
      <c r="BN24" s="623"/>
      <c r="BO24" s="659" t="s">
        <v>245</v>
      </c>
      <c r="BP24" s="659"/>
      <c r="BQ24" s="659"/>
      <c r="BR24" s="659"/>
      <c r="BS24" s="660" t="s">
        <v>141</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5975439</v>
      </c>
      <c r="CS24" s="677"/>
      <c r="CT24" s="677"/>
      <c r="CU24" s="677"/>
      <c r="CV24" s="677"/>
      <c r="CW24" s="677"/>
      <c r="CX24" s="677"/>
      <c r="CY24" s="702"/>
      <c r="CZ24" s="703">
        <v>44.1</v>
      </c>
      <c r="DA24" s="685"/>
      <c r="DB24" s="685"/>
      <c r="DC24" s="705"/>
      <c r="DD24" s="701">
        <v>4020369</v>
      </c>
      <c r="DE24" s="677"/>
      <c r="DF24" s="677"/>
      <c r="DG24" s="677"/>
      <c r="DH24" s="677"/>
      <c r="DI24" s="677"/>
      <c r="DJ24" s="677"/>
      <c r="DK24" s="702"/>
      <c r="DL24" s="701">
        <v>3953509</v>
      </c>
      <c r="DM24" s="677"/>
      <c r="DN24" s="677"/>
      <c r="DO24" s="677"/>
      <c r="DP24" s="677"/>
      <c r="DQ24" s="677"/>
      <c r="DR24" s="677"/>
      <c r="DS24" s="677"/>
      <c r="DT24" s="677"/>
      <c r="DU24" s="677"/>
      <c r="DV24" s="702"/>
      <c r="DW24" s="703">
        <v>49.9</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8188807</v>
      </c>
      <c r="S25" s="622"/>
      <c r="T25" s="622"/>
      <c r="U25" s="622"/>
      <c r="V25" s="622"/>
      <c r="W25" s="622"/>
      <c r="X25" s="622"/>
      <c r="Y25" s="623"/>
      <c r="Z25" s="659">
        <v>57.5</v>
      </c>
      <c r="AA25" s="659"/>
      <c r="AB25" s="659"/>
      <c r="AC25" s="659"/>
      <c r="AD25" s="660">
        <v>7753320</v>
      </c>
      <c r="AE25" s="660"/>
      <c r="AF25" s="660"/>
      <c r="AG25" s="660"/>
      <c r="AH25" s="660"/>
      <c r="AI25" s="660"/>
      <c r="AJ25" s="660"/>
      <c r="AK25" s="660"/>
      <c r="AL25" s="624">
        <v>99.9</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189</v>
      </c>
      <c r="BH25" s="622"/>
      <c r="BI25" s="622"/>
      <c r="BJ25" s="622"/>
      <c r="BK25" s="622"/>
      <c r="BL25" s="622"/>
      <c r="BM25" s="622"/>
      <c r="BN25" s="623"/>
      <c r="BO25" s="659" t="s">
        <v>245</v>
      </c>
      <c r="BP25" s="659"/>
      <c r="BQ25" s="659"/>
      <c r="BR25" s="659"/>
      <c r="BS25" s="660" t="s">
        <v>189</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2453367</v>
      </c>
      <c r="CS25" s="634"/>
      <c r="CT25" s="634"/>
      <c r="CU25" s="634"/>
      <c r="CV25" s="634"/>
      <c r="CW25" s="634"/>
      <c r="CX25" s="634"/>
      <c r="CY25" s="635"/>
      <c r="CZ25" s="624">
        <v>18.100000000000001</v>
      </c>
      <c r="DA25" s="636"/>
      <c r="DB25" s="636"/>
      <c r="DC25" s="637"/>
      <c r="DD25" s="627">
        <v>2041340</v>
      </c>
      <c r="DE25" s="634"/>
      <c r="DF25" s="634"/>
      <c r="DG25" s="634"/>
      <c r="DH25" s="634"/>
      <c r="DI25" s="634"/>
      <c r="DJ25" s="634"/>
      <c r="DK25" s="635"/>
      <c r="DL25" s="627">
        <v>2012248</v>
      </c>
      <c r="DM25" s="634"/>
      <c r="DN25" s="634"/>
      <c r="DO25" s="634"/>
      <c r="DP25" s="634"/>
      <c r="DQ25" s="634"/>
      <c r="DR25" s="634"/>
      <c r="DS25" s="634"/>
      <c r="DT25" s="634"/>
      <c r="DU25" s="634"/>
      <c r="DV25" s="635"/>
      <c r="DW25" s="624">
        <v>25.4</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1915</v>
      </c>
      <c r="S26" s="622"/>
      <c r="T26" s="622"/>
      <c r="U26" s="622"/>
      <c r="V26" s="622"/>
      <c r="W26" s="622"/>
      <c r="X26" s="622"/>
      <c r="Y26" s="623"/>
      <c r="Z26" s="659">
        <v>0</v>
      </c>
      <c r="AA26" s="659"/>
      <c r="AB26" s="659"/>
      <c r="AC26" s="659"/>
      <c r="AD26" s="660">
        <v>1915</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189</v>
      </c>
      <c r="BH26" s="622"/>
      <c r="BI26" s="622"/>
      <c r="BJ26" s="622"/>
      <c r="BK26" s="622"/>
      <c r="BL26" s="622"/>
      <c r="BM26" s="622"/>
      <c r="BN26" s="623"/>
      <c r="BO26" s="659" t="s">
        <v>189</v>
      </c>
      <c r="BP26" s="659"/>
      <c r="BQ26" s="659"/>
      <c r="BR26" s="659"/>
      <c r="BS26" s="660" t="s">
        <v>189</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1550140</v>
      </c>
      <c r="CS26" s="622"/>
      <c r="CT26" s="622"/>
      <c r="CU26" s="622"/>
      <c r="CV26" s="622"/>
      <c r="CW26" s="622"/>
      <c r="CX26" s="622"/>
      <c r="CY26" s="623"/>
      <c r="CZ26" s="624">
        <v>11.4</v>
      </c>
      <c r="DA26" s="636"/>
      <c r="DB26" s="636"/>
      <c r="DC26" s="637"/>
      <c r="DD26" s="627">
        <v>1215733</v>
      </c>
      <c r="DE26" s="622"/>
      <c r="DF26" s="622"/>
      <c r="DG26" s="622"/>
      <c r="DH26" s="622"/>
      <c r="DI26" s="622"/>
      <c r="DJ26" s="622"/>
      <c r="DK26" s="623"/>
      <c r="DL26" s="627" t="s">
        <v>141</v>
      </c>
      <c r="DM26" s="622"/>
      <c r="DN26" s="622"/>
      <c r="DO26" s="622"/>
      <c r="DP26" s="622"/>
      <c r="DQ26" s="622"/>
      <c r="DR26" s="622"/>
      <c r="DS26" s="622"/>
      <c r="DT26" s="622"/>
      <c r="DU26" s="622"/>
      <c r="DV26" s="623"/>
      <c r="DW26" s="624" t="s">
        <v>141</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163272</v>
      </c>
      <c r="S27" s="622"/>
      <c r="T27" s="622"/>
      <c r="U27" s="622"/>
      <c r="V27" s="622"/>
      <c r="W27" s="622"/>
      <c r="X27" s="622"/>
      <c r="Y27" s="623"/>
      <c r="Z27" s="659">
        <v>1.1000000000000001</v>
      </c>
      <c r="AA27" s="659"/>
      <c r="AB27" s="659"/>
      <c r="AC27" s="659"/>
      <c r="AD27" s="660" t="s">
        <v>189</v>
      </c>
      <c r="AE27" s="660"/>
      <c r="AF27" s="660"/>
      <c r="AG27" s="660"/>
      <c r="AH27" s="660"/>
      <c r="AI27" s="660"/>
      <c r="AJ27" s="660"/>
      <c r="AK27" s="660"/>
      <c r="AL27" s="624" t="s">
        <v>245</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4312796</v>
      </c>
      <c r="BH27" s="622"/>
      <c r="BI27" s="622"/>
      <c r="BJ27" s="622"/>
      <c r="BK27" s="622"/>
      <c r="BL27" s="622"/>
      <c r="BM27" s="622"/>
      <c r="BN27" s="623"/>
      <c r="BO27" s="659">
        <v>100</v>
      </c>
      <c r="BP27" s="659"/>
      <c r="BQ27" s="659"/>
      <c r="BR27" s="659"/>
      <c r="BS27" s="660">
        <v>9145</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1984917</v>
      </c>
      <c r="CS27" s="634"/>
      <c r="CT27" s="634"/>
      <c r="CU27" s="634"/>
      <c r="CV27" s="634"/>
      <c r="CW27" s="634"/>
      <c r="CX27" s="634"/>
      <c r="CY27" s="635"/>
      <c r="CZ27" s="624">
        <v>14.7</v>
      </c>
      <c r="DA27" s="636"/>
      <c r="DB27" s="636"/>
      <c r="DC27" s="637"/>
      <c r="DD27" s="627">
        <v>469059</v>
      </c>
      <c r="DE27" s="634"/>
      <c r="DF27" s="634"/>
      <c r="DG27" s="634"/>
      <c r="DH27" s="634"/>
      <c r="DI27" s="634"/>
      <c r="DJ27" s="634"/>
      <c r="DK27" s="635"/>
      <c r="DL27" s="627">
        <v>431291</v>
      </c>
      <c r="DM27" s="634"/>
      <c r="DN27" s="634"/>
      <c r="DO27" s="634"/>
      <c r="DP27" s="634"/>
      <c r="DQ27" s="634"/>
      <c r="DR27" s="634"/>
      <c r="DS27" s="634"/>
      <c r="DT27" s="634"/>
      <c r="DU27" s="634"/>
      <c r="DV27" s="635"/>
      <c r="DW27" s="624">
        <v>5.4</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306256</v>
      </c>
      <c r="S28" s="622"/>
      <c r="T28" s="622"/>
      <c r="U28" s="622"/>
      <c r="V28" s="622"/>
      <c r="W28" s="622"/>
      <c r="X28" s="622"/>
      <c r="Y28" s="623"/>
      <c r="Z28" s="659">
        <v>2.2000000000000002</v>
      </c>
      <c r="AA28" s="659"/>
      <c r="AB28" s="659"/>
      <c r="AC28" s="659"/>
      <c r="AD28" s="660">
        <v>8256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1537155</v>
      </c>
      <c r="CS28" s="622"/>
      <c r="CT28" s="622"/>
      <c r="CU28" s="622"/>
      <c r="CV28" s="622"/>
      <c r="CW28" s="622"/>
      <c r="CX28" s="622"/>
      <c r="CY28" s="623"/>
      <c r="CZ28" s="624">
        <v>11.4</v>
      </c>
      <c r="DA28" s="636"/>
      <c r="DB28" s="636"/>
      <c r="DC28" s="637"/>
      <c r="DD28" s="627">
        <v>1509970</v>
      </c>
      <c r="DE28" s="622"/>
      <c r="DF28" s="622"/>
      <c r="DG28" s="622"/>
      <c r="DH28" s="622"/>
      <c r="DI28" s="622"/>
      <c r="DJ28" s="622"/>
      <c r="DK28" s="623"/>
      <c r="DL28" s="627">
        <v>1509970</v>
      </c>
      <c r="DM28" s="622"/>
      <c r="DN28" s="622"/>
      <c r="DO28" s="622"/>
      <c r="DP28" s="622"/>
      <c r="DQ28" s="622"/>
      <c r="DR28" s="622"/>
      <c r="DS28" s="622"/>
      <c r="DT28" s="622"/>
      <c r="DU28" s="622"/>
      <c r="DV28" s="623"/>
      <c r="DW28" s="624">
        <v>19.100000000000001</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19023</v>
      </c>
      <c r="S29" s="622"/>
      <c r="T29" s="622"/>
      <c r="U29" s="622"/>
      <c r="V29" s="622"/>
      <c r="W29" s="622"/>
      <c r="X29" s="622"/>
      <c r="Y29" s="623"/>
      <c r="Z29" s="659">
        <v>0.1</v>
      </c>
      <c r="AA29" s="659"/>
      <c r="AB29" s="659"/>
      <c r="AC29" s="659"/>
      <c r="AD29" s="660" t="s">
        <v>189</v>
      </c>
      <c r="AE29" s="660"/>
      <c r="AF29" s="660"/>
      <c r="AG29" s="660"/>
      <c r="AH29" s="660"/>
      <c r="AI29" s="660"/>
      <c r="AJ29" s="660"/>
      <c r="AK29" s="660"/>
      <c r="AL29" s="624" t="s">
        <v>189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312</v>
      </c>
      <c r="CG29" s="619"/>
      <c r="CH29" s="619"/>
      <c r="CI29" s="619"/>
      <c r="CJ29" s="619"/>
      <c r="CK29" s="619"/>
      <c r="CL29" s="619"/>
      <c r="CM29" s="619"/>
      <c r="CN29" s="619"/>
      <c r="CO29" s="619"/>
      <c r="CP29" s="619"/>
      <c r="CQ29" s="620"/>
      <c r="CR29" s="621">
        <v>1537155</v>
      </c>
      <c r="CS29" s="634"/>
      <c r="CT29" s="634"/>
      <c r="CU29" s="634"/>
      <c r="CV29" s="634"/>
      <c r="CW29" s="634"/>
      <c r="CX29" s="634"/>
      <c r="CY29" s="635"/>
      <c r="CZ29" s="624">
        <v>11.4</v>
      </c>
      <c r="DA29" s="636"/>
      <c r="DB29" s="636"/>
      <c r="DC29" s="637"/>
      <c r="DD29" s="627">
        <v>1509970</v>
      </c>
      <c r="DE29" s="634"/>
      <c r="DF29" s="634"/>
      <c r="DG29" s="634"/>
      <c r="DH29" s="634"/>
      <c r="DI29" s="634"/>
      <c r="DJ29" s="634"/>
      <c r="DK29" s="635"/>
      <c r="DL29" s="627">
        <v>1509970</v>
      </c>
      <c r="DM29" s="634"/>
      <c r="DN29" s="634"/>
      <c r="DO29" s="634"/>
      <c r="DP29" s="634"/>
      <c r="DQ29" s="634"/>
      <c r="DR29" s="634"/>
      <c r="DS29" s="634"/>
      <c r="DT29" s="634"/>
      <c r="DU29" s="634"/>
      <c r="DV29" s="635"/>
      <c r="DW29" s="624">
        <v>19.100000000000001</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2033294</v>
      </c>
      <c r="S30" s="622"/>
      <c r="T30" s="622"/>
      <c r="U30" s="622"/>
      <c r="V30" s="622"/>
      <c r="W30" s="622"/>
      <c r="X30" s="622"/>
      <c r="Y30" s="623"/>
      <c r="Z30" s="659">
        <v>14.3</v>
      </c>
      <c r="AA30" s="659"/>
      <c r="AB30" s="659"/>
      <c r="AC30" s="659"/>
      <c r="AD30" s="660" t="s">
        <v>189</v>
      </c>
      <c r="AE30" s="660"/>
      <c r="AF30" s="660"/>
      <c r="AG30" s="660"/>
      <c r="AH30" s="660"/>
      <c r="AI30" s="660"/>
      <c r="AJ30" s="660"/>
      <c r="AK30" s="660"/>
      <c r="AL30" s="624" t="s">
        <v>251</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1439850</v>
      </c>
      <c r="CS30" s="622"/>
      <c r="CT30" s="622"/>
      <c r="CU30" s="622"/>
      <c r="CV30" s="622"/>
      <c r="CW30" s="622"/>
      <c r="CX30" s="622"/>
      <c r="CY30" s="623"/>
      <c r="CZ30" s="624">
        <v>10.6</v>
      </c>
      <c r="DA30" s="636"/>
      <c r="DB30" s="636"/>
      <c r="DC30" s="637"/>
      <c r="DD30" s="627">
        <v>1413299</v>
      </c>
      <c r="DE30" s="622"/>
      <c r="DF30" s="622"/>
      <c r="DG30" s="622"/>
      <c r="DH30" s="622"/>
      <c r="DI30" s="622"/>
      <c r="DJ30" s="622"/>
      <c r="DK30" s="623"/>
      <c r="DL30" s="627">
        <v>1413299</v>
      </c>
      <c r="DM30" s="622"/>
      <c r="DN30" s="622"/>
      <c r="DO30" s="622"/>
      <c r="DP30" s="622"/>
      <c r="DQ30" s="622"/>
      <c r="DR30" s="622"/>
      <c r="DS30" s="622"/>
      <c r="DT30" s="622"/>
      <c r="DU30" s="622"/>
      <c r="DV30" s="623"/>
      <c r="DW30" s="624">
        <v>17.8</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251</v>
      </c>
      <c r="S31" s="622"/>
      <c r="T31" s="622"/>
      <c r="U31" s="622"/>
      <c r="V31" s="622"/>
      <c r="W31" s="622"/>
      <c r="X31" s="622"/>
      <c r="Y31" s="623"/>
      <c r="Z31" s="659" t="s">
        <v>141</v>
      </c>
      <c r="AA31" s="659"/>
      <c r="AB31" s="659"/>
      <c r="AC31" s="659"/>
      <c r="AD31" s="660" t="s">
        <v>189</v>
      </c>
      <c r="AE31" s="660"/>
      <c r="AF31" s="660"/>
      <c r="AG31" s="660"/>
      <c r="AH31" s="660"/>
      <c r="AI31" s="660"/>
      <c r="AJ31" s="660"/>
      <c r="AK31" s="660"/>
      <c r="AL31" s="624" t="s">
        <v>189</v>
      </c>
      <c r="AM31" s="625"/>
      <c r="AN31" s="625"/>
      <c r="AO31" s="661"/>
      <c r="AP31" s="691" t="s">
        <v>318</v>
      </c>
      <c r="AQ31" s="692"/>
      <c r="AR31" s="692"/>
      <c r="AS31" s="692"/>
      <c r="AT31" s="693" t="s">
        <v>319</v>
      </c>
      <c r="AU31" s="218"/>
      <c r="AV31" s="218"/>
      <c r="AW31" s="218"/>
      <c r="AX31" s="679" t="s">
        <v>192</v>
      </c>
      <c r="AY31" s="680"/>
      <c r="AZ31" s="680"/>
      <c r="BA31" s="680"/>
      <c r="BB31" s="680"/>
      <c r="BC31" s="680"/>
      <c r="BD31" s="680"/>
      <c r="BE31" s="680"/>
      <c r="BF31" s="681"/>
      <c r="BG31" s="683">
        <v>99.4</v>
      </c>
      <c r="BH31" s="684"/>
      <c r="BI31" s="684"/>
      <c r="BJ31" s="684"/>
      <c r="BK31" s="684"/>
      <c r="BL31" s="684"/>
      <c r="BM31" s="685">
        <v>96.9</v>
      </c>
      <c r="BN31" s="684"/>
      <c r="BO31" s="684"/>
      <c r="BP31" s="684"/>
      <c r="BQ31" s="686"/>
      <c r="BR31" s="683">
        <v>99.4</v>
      </c>
      <c r="BS31" s="684"/>
      <c r="BT31" s="684"/>
      <c r="BU31" s="684"/>
      <c r="BV31" s="684"/>
      <c r="BW31" s="684"/>
      <c r="BX31" s="685">
        <v>96.5</v>
      </c>
      <c r="BY31" s="684"/>
      <c r="BZ31" s="684"/>
      <c r="CA31" s="684"/>
      <c r="CB31" s="686"/>
      <c r="CD31" s="642"/>
      <c r="CE31" s="643"/>
      <c r="CF31" s="618" t="s">
        <v>320</v>
      </c>
      <c r="CG31" s="619"/>
      <c r="CH31" s="619"/>
      <c r="CI31" s="619"/>
      <c r="CJ31" s="619"/>
      <c r="CK31" s="619"/>
      <c r="CL31" s="619"/>
      <c r="CM31" s="619"/>
      <c r="CN31" s="619"/>
      <c r="CO31" s="619"/>
      <c r="CP31" s="619"/>
      <c r="CQ31" s="620"/>
      <c r="CR31" s="621">
        <v>97305</v>
      </c>
      <c r="CS31" s="634"/>
      <c r="CT31" s="634"/>
      <c r="CU31" s="634"/>
      <c r="CV31" s="634"/>
      <c r="CW31" s="634"/>
      <c r="CX31" s="634"/>
      <c r="CY31" s="635"/>
      <c r="CZ31" s="624">
        <v>0.7</v>
      </c>
      <c r="DA31" s="636"/>
      <c r="DB31" s="636"/>
      <c r="DC31" s="637"/>
      <c r="DD31" s="627">
        <v>96671</v>
      </c>
      <c r="DE31" s="634"/>
      <c r="DF31" s="634"/>
      <c r="DG31" s="634"/>
      <c r="DH31" s="634"/>
      <c r="DI31" s="634"/>
      <c r="DJ31" s="634"/>
      <c r="DK31" s="635"/>
      <c r="DL31" s="627">
        <v>96671</v>
      </c>
      <c r="DM31" s="634"/>
      <c r="DN31" s="634"/>
      <c r="DO31" s="634"/>
      <c r="DP31" s="634"/>
      <c r="DQ31" s="634"/>
      <c r="DR31" s="634"/>
      <c r="DS31" s="634"/>
      <c r="DT31" s="634"/>
      <c r="DU31" s="634"/>
      <c r="DV31" s="635"/>
      <c r="DW31" s="624">
        <v>1.2</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832707</v>
      </c>
      <c r="S32" s="622"/>
      <c r="T32" s="622"/>
      <c r="U32" s="622"/>
      <c r="V32" s="622"/>
      <c r="W32" s="622"/>
      <c r="X32" s="622"/>
      <c r="Y32" s="623"/>
      <c r="Z32" s="659">
        <v>5.9</v>
      </c>
      <c r="AA32" s="659"/>
      <c r="AB32" s="659"/>
      <c r="AC32" s="659"/>
      <c r="AD32" s="660" t="s">
        <v>251</v>
      </c>
      <c r="AE32" s="660"/>
      <c r="AF32" s="660"/>
      <c r="AG32" s="660"/>
      <c r="AH32" s="660"/>
      <c r="AI32" s="660"/>
      <c r="AJ32" s="660"/>
      <c r="AK32" s="660"/>
      <c r="AL32" s="624" t="s">
        <v>251</v>
      </c>
      <c r="AM32" s="625"/>
      <c r="AN32" s="625"/>
      <c r="AO32" s="661"/>
      <c r="AP32" s="662"/>
      <c r="AQ32" s="663"/>
      <c r="AR32" s="663"/>
      <c r="AS32" s="663"/>
      <c r="AT32" s="694"/>
      <c r="AU32" s="214" t="s">
        <v>322</v>
      </c>
      <c r="AX32" s="618" t="s">
        <v>323</v>
      </c>
      <c r="AY32" s="619"/>
      <c r="AZ32" s="619"/>
      <c r="BA32" s="619"/>
      <c r="BB32" s="619"/>
      <c r="BC32" s="619"/>
      <c r="BD32" s="619"/>
      <c r="BE32" s="619"/>
      <c r="BF32" s="620"/>
      <c r="BG32" s="687">
        <v>99.3</v>
      </c>
      <c r="BH32" s="634"/>
      <c r="BI32" s="634"/>
      <c r="BJ32" s="634"/>
      <c r="BK32" s="634"/>
      <c r="BL32" s="634"/>
      <c r="BM32" s="625">
        <v>96.7</v>
      </c>
      <c r="BN32" s="634"/>
      <c r="BO32" s="634"/>
      <c r="BP32" s="634"/>
      <c r="BQ32" s="657"/>
      <c r="BR32" s="687">
        <v>99.2</v>
      </c>
      <c r="BS32" s="634"/>
      <c r="BT32" s="634"/>
      <c r="BU32" s="634"/>
      <c r="BV32" s="634"/>
      <c r="BW32" s="634"/>
      <c r="BX32" s="625">
        <v>96.5</v>
      </c>
      <c r="BY32" s="634"/>
      <c r="BZ32" s="634"/>
      <c r="CA32" s="634"/>
      <c r="CB32" s="657"/>
      <c r="CD32" s="644"/>
      <c r="CE32" s="645"/>
      <c r="CF32" s="618" t="s">
        <v>324</v>
      </c>
      <c r="CG32" s="619"/>
      <c r="CH32" s="619"/>
      <c r="CI32" s="619"/>
      <c r="CJ32" s="619"/>
      <c r="CK32" s="619"/>
      <c r="CL32" s="619"/>
      <c r="CM32" s="619"/>
      <c r="CN32" s="619"/>
      <c r="CO32" s="619"/>
      <c r="CP32" s="619"/>
      <c r="CQ32" s="620"/>
      <c r="CR32" s="621" t="s">
        <v>189</v>
      </c>
      <c r="CS32" s="622"/>
      <c r="CT32" s="622"/>
      <c r="CU32" s="622"/>
      <c r="CV32" s="622"/>
      <c r="CW32" s="622"/>
      <c r="CX32" s="622"/>
      <c r="CY32" s="623"/>
      <c r="CZ32" s="624" t="s">
        <v>189</v>
      </c>
      <c r="DA32" s="636"/>
      <c r="DB32" s="636"/>
      <c r="DC32" s="637"/>
      <c r="DD32" s="627" t="s">
        <v>189</v>
      </c>
      <c r="DE32" s="622"/>
      <c r="DF32" s="622"/>
      <c r="DG32" s="622"/>
      <c r="DH32" s="622"/>
      <c r="DI32" s="622"/>
      <c r="DJ32" s="622"/>
      <c r="DK32" s="623"/>
      <c r="DL32" s="627" t="s">
        <v>189</v>
      </c>
      <c r="DM32" s="622"/>
      <c r="DN32" s="622"/>
      <c r="DO32" s="622"/>
      <c r="DP32" s="622"/>
      <c r="DQ32" s="622"/>
      <c r="DR32" s="622"/>
      <c r="DS32" s="622"/>
      <c r="DT32" s="622"/>
      <c r="DU32" s="622"/>
      <c r="DV32" s="623"/>
      <c r="DW32" s="624" t="s">
        <v>189</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51564</v>
      </c>
      <c r="S33" s="622"/>
      <c r="T33" s="622"/>
      <c r="U33" s="622"/>
      <c r="V33" s="622"/>
      <c r="W33" s="622"/>
      <c r="X33" s="622"/>
      <c r="Y33" s="623"/>
      <c r="Z33" s="659">
        <v>0.4</v>
      </c>
      <c r="AA33" s="659"/>
      <c r="AB33" s="659"/>
      <c r="AC33" s="659"/>
      <c r="AD33" s="660" t="s">
        <v>141</v>
      </c>
      <c r="AE33" s="660"/>
      <c r="AF33" s="660"/>
      <c r="AG33" s="660"/>
      <c r="AH33" s="660"/>
      <c r="AI33" s="660"/>
      <c r="AJ33" s="660"/>
      <c r="AK33" s="660"/>
      <c r="AL33" s="624" t="s">
        <v>245</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99.5</v>
      </c>
      <c r="BH33" s="606"/>
      <c r="BI33" s="606"/>
      <c r="BJ33" s="606"/>
      <c r="BK33" s="606"/>
      <c r="BL33" s="606"/>
      <c r="BM33" s="652">
        <v>96.9</v>
      </c>
      <c r="BN33" s="606"/>
      <c r="BO33" s="606"/>
      <c r="BP33" s="606"/>
      <c r="BQ33" s="669"/>
      <c r="BR33" s="682">
        <v>99.5</v>
      </c>
      <c r="BS33" s="606"/>
      <c r="BT33" s="606"/>
      <c r="BU33" s="606"/>
      <c r="BV33" s="606"/>
      <c r="BW33" s="606"/>
      <c r="BX33" s="652">
        <v>96.5</v>
      </c>
      <c r="BY33" s="606"/>
      <c r="BZ33" s="606"/>
      <c r="CA33" s="606"/>
      <c r="CB33" s="669"/>
      <c r="CD33" s="618" t="s">
        <v>327</v>
      </c>
      <c r="CE33" s="619"/>
      <c r="CF33" s="619"/>
      <c r="CG33" s="619"/>
      <c r="CH33" s="619"/>
      <c r="CI33" s="619"/>
      <c r="CJ33" s="619"/>
      <c r="CK33" s="619"/>
      <c r="CL33" s="619"/>
      <c r="CM33" s="619"/>
      <c r="CN33" s="619"/>
      <c r="CO33" s="619"/>
      <c r="CP33" s="619"/>
      <c r="CQ33" s="620"/>
      <c r="CR33" s="621">
        <v>6386527</v>
      </c>
      <c r="CS33" s="634"/>
      <c r="CT33" s="634"/>
      <c r="CU33" s="634"/>
      <c r="CV33" s="634"/>
      <c r="CW33" s="634"/>
      <c r="CX33" s="634"/>
      <c r="CY33" s="635"/>
      <c r="CZ33" s="624">
        <v>47.2</v>
      </c>
      <c r="DA33" s="636"/>
      <c r="DB33" s="636"/>
      <c r="DC33" s="637"/>
      <c r="DD33" s="627">
        <v>4548076</v>
      </c>
      <c r="DE33" s="634"/>
      <c r="DF33" s="634"/>
      <c r="DG33" s="634"/>
      <c r="DH33" s="634"/>
      <c r="DI33" s="634"/>
      <c r="DJ33" s="634"/>
      <c r="DK33" s="635"/>
      <c r="DL33" s="627">
        <v>3149551</v>
      </c>
      <c r="DM33" s="634"/>
      <c r="DN33" s="634"/>
      <c r="DO33" s="634"/>
      <c r="DP33" s="634"/>
      <c r="DQ33" s="634"/>
      <c r="DR33" s="634"/>
      <c r="DS33" s="634"/>
      <c r="DT33" s="634"/>
      <c r="DU33" s="634"/>
      <c r="DV33" s="635"/>
      <c r="DW33" s="624">
        <v>39.700000000000003</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422542</v>
      </c>
      <c r="S34" s="622"/>
      <c r="T34" s="622"/>
      <c r="U34" s="622"/>
      <c r="V34" s="622"/>
      <c r="W34" s="622"/>
      <c r="X34" s="622"/>
      <c r="Y34" s="623"/>
      <c r="Z34" s="659">
        <v>3</v>
      </c>
      <c r="AA34" s="659"/>
      <c r="AB34" s="659"/>
      <c r="AC34" s="659"/>
      <c r="AD34" s="660" t="s">
        <v>189</v>
      </c>
      <c r="AE34" s="660"/>
      <c r="AF34" s="660"/>
      <c r="AG34" s="660"/>
      <c r="AH34" s="660"/>
      <c r="AI34" s="660"/>
      <c r="AJ34" s="660"/>
      <c r="AK34" s="660"/>
      <c r="AL34" s="624" t="s">
        <v>189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1957251</v>
      </c>
      <c r="CS34" s="622"/>
      <c r="CT34" s="622"/>
      <c r="CU34" s="622"/>
      <c r="CV34" s="622"/>
      <c r="CW34" s="622"/>
      <c r="CX34" s="622"/>
      <c r="CY34" s="623"/>
      <c r="CZ34" s="624">
        <v>14.5</v>
      </c>
      <c r="DA34" s="636"/>
      <c r="DB34" s="636"/>
      <c r="DC34" s="637"/>
      <c r="DD34" s="627">
        <v>1221232</v>
      </c>
      <c r="DE34" s="622"/>
      <c r="DF34" s="622"/>
      <c r="DG34" s="622"/>
      <c r="DH34" s="622"/>
      <c r="DI34" s="622"/>
      <c r="DJ34" s="622"/>
      <c r="DK34" s="623"/>
      <c r="DL34" s="627">
        <v>954355</v>
      </c>
      <c r="DM34" s="622"/>
      <c r="DN34" s="622"/>
      <c r="DO34" s="622"/>
      <c r="DP34" s="622"/>
      <c r="DQ34" s="622"/>
      <c r="DR34" s="622"/>
      <c r="DS34" s="622"/>
      <c r="DT34" s="622"/>
      <c r="DU34" s="622"/>
      <c r="DV34" s="623"/>
      <c r="DW34" s="624">
        <v>12</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657230</v>
      </c>
      <c r="S35" s="622"/>
      <c r="T35" s="622"/>
      <c r="U35" s="622"/>
      <c r="V35" s="622"/>
      <c r="W35" s="622"/>
      <c r="X35" s="622"/>
      <c r="Y35" s="623"/>
      <c r="Z35" s="659">
        <v>4.5999999999999996</v>
      </c>
      <c r="AA35" s="659"/>
      <c r="AB35" s="659"/>
      <c r="AC35" s="659"/>
      <c r="AD35" s="660" t="s">
        <v>189</v>
      </c>
      <c r="AE35" s="660"/>
      <c r="AF35" s="660"/>
      <c r="AG35" s="660"/>
      <c r="AH35" s="660"/>
      <c r="AI35" s="660"/>
      <c r="AJ35" s="660"/>
      <c r="AK35" s="660"/>
      <c r="AL35" s="624" t="s">
        <v>251</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85016</v>
      </c>
      <c r="CS35" s="634"/>
      <c r="CT35" s="634"/>
      <c r="CU35" s="634"/>
      <c r="CV35" s="634"/>
      <c r="CW35" s="634"/>
      <c r="CX35" s="634"/>
      <c r="CY35" s="635"/>
      <c r="CZ35" s="624">
        <v>0.6</v>
      </c>
      <c r="DA35" s="636"/>
      <c r="DB35" s="636"/>
      <c r="DC35" s="637"/>
      <c r="DD35" s="627">
        <v>51180</v>
      </c>
      <c r="DE35" s="634"/>
      <c r="DF35" s="634"/>
      <c r="DG35" s="634"/>
      <c r="DH35" s="634"/>
      <c r="DI35" s="634"/>
      <c r="DJ35" s="634"/>
      <c r="DK35" s="635"/>
      <c r="DL35" s="627">
        <v>51180</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526390</v>
      </c>
      <c r="S36" s="622"/>
      <c r="T36" s="622"/>
      <c r="U36" s="622"/>
      <c r="V36" s="622"/>
      <c r="W36" s="622"/>
      <c r="X36" s="622"/>
      <c r="Y36" s="623"/>
      <c r="Z36" s="659">
        <v>3.7</v>
      </c>
      <c r="AA36" s="659"/>
      <c r="AB36" s="659"/>
      <c r="AC36" s="659"/>
      <c r="AD36" s="660" t="s">
        <v>141</v>
      </c>
      <c r="AE36" s="660"/>
      <c r="AF36" s="660"/>
      <c r="AG36" s="660"/>
      <c r="AH36" s="660"/>
      <c r="AI36" s="660"/>
      <c r="AJ36" s="660"/>
      <c r="AK36" s="660"/>
      <c r="AL36" s="624" t="s">
        <v>189</v>
      </c>
      <c r="AM36" s="625"/>
      <c r="AN36" s="625"/>
      <c r="AO36" s="661"/>
      <c r="AP36" s="222"/>
      <c r="AQ36" s="670" t="s">
        <v>335</v>
      </c>
      <c r="AR36" s="671"/>
      <c r="AS36" s="671"/>
      <c r="AT36" s="671"/>
      <c r="AU36" s="671"/>
      <c r="AV36" s="671"/>
      <c r="AW36" s="671"/>
      <c r="AX36" s="671"/>
      <c r="AY36" s="672"/>
      <c r="AZ36" s="676">
        <v>2155259</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43393</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1674273</v>
      </c>
      <c r="CS36" s="622"/>
      <c r="CT36" s="622"/>
      <c r="CU36" s="622"/>
      <c r="CV36" s="622"/>
      <c r="CW36" s="622"/>
      <c r="CX36" s="622"/>
      <c r="CY36" s="623"/>
      <c r="CZ36" s="624">
        <v>12.4</v>
      </c>
      <c r="DA36" s="636"/>
      <c r="DB36" s="636"/>
      <c r="DC36" s="637"/>
      <c r="DD36" s="627">
        <v>1483763</v>
      </c>
      <c r="DE36" s="622"/>
      <c r="DF36" s="622"/>
      <c r="DG36" s="622"/>
      <c r="DH36" s="622"/>
      <c r="DI36" s="622"/>
      <c r="DJ36" s="622"/>
      <c r="DK36" s="623"/>
      <c r="DL36" s="627">
        <v>975438</v>
      </c>
      <c r="DM36" s="622"/>
      <c r="DN36" s="622"/>
      <c r="DO36" s="622"/>
      <c r="DP36" s="622"/>
      <c r="DQ36" s="622"/>
      <c r="DR36" s="622"/>
      <c r="DS36" s="622"/>
      <c r="DT36" s="622"/>
      <c r="DU36" s="622"/>
      <c r="DV36" s="623"/>
      <c r="DW36" s="624">
        <v>12.3</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140453</v>
      </c>
      <c r="S37" s="622"/>
      <c r="T37" s="622"/>
      <c r="U37" s="622"/>
      <c r="V37" s="622"/>
      <c r="W37" s="622"/>
      <c r="X37" s="622"/>
      <c r="Y37" s="623"/>
      <c r="Z37" s="659">
        <v>1</v>
      </c>
      <c r="AA37" s="659"/>
      <c r="AB37" s="659"/>
      <c r="AC37" s="659"/>
      <c r="AD37" s="660">
        <v>35</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495090</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8767</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513557</v>
      </c>
      <c r="CS37" s="634"/>
      <c r="CT37" s="634"/>
      <c r="CU37" s="634"/>
      <c r="CV37" s="634"/>
      <c r="CW37" s="634"/>
      <c r="CX37" s="634"/>
      <c r="CY37" s="635"/>
      <c r="CZ37" s="624">
        <v>3.8</v>
      </c>
      <c r="DA37" s="636"/>
      <c r="DB37" s="636"/>
      <c r="DC37" s="637"/>
      <c r="DD37" s="627">
        <v>508397</v>
      </c>
      <c r="DE37" s="634"/>
      <c r="DF37" s="634"/>
      <c r="DG37" s="634"/>
      <c r="DH37" s="634"/>
      <c r="DI37" s="634"/>
      <c r="DJ37" s="634"/>
      <c r="DK37" s="635"/>
      <c r="DL37" s="627">
        <v>465346</v>
      </c>
      <c r="DM37" s="634"/>
      <c r="DN37" s="634"/>
      <c r="DO37" s="634"/>
      <c r="DP37" s="634"/>
      <c r="DQ37" s="634"/>
      <c r="DR37" s="634"/>
      <c r="DS37" s="634"/>
      <c r="DT37" s="634"/>
      <c r="DU37" s="634"/>
      <c r="DV37" s="635"/>
      <c r="DW37" s="624">
        <v>5.9</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888800</v>
      </c>
      <c r="S38" s="622"/>
      <c r="T38" s="622"/>
      <c r="U38" s="622"/>
      <c r="V38" s="622"/>
      <c r="W38" s="622"/>
      <c r="X38" s="622"/>
      <c r="Y38" s="623"/>
      <c r="Z38" s="659">
        <v>6.2</v>
      </c>
      <c r="AA38" s="659"/>
      <c r="AB38" s="659"/>
      <c r="AC38" s="659"/>
      <c r="AD38" s="660" t="s">
        <v>189</v>
      </c>
      <c r="AE38" s="660"/>
      <c r="AF38" s="660"/>
      <c r="AG38" s="660"/>
      <c r="AH38" s="660"/>
      <c r="AI38" s="660"/>
      <c r="AJ38" s="660"/>
      <c r="AK38" s="660"/>
      <c r="AL38" s="624" t="s">
        <v>245</v>
      </c>
      <c r="AM38" s="625"/>
      <c r="AN38" s="625"/>
      <c r="AO38" s="661"/>
      <c r="AQ38" s="654" t="s">
        <v>343</v>
      </c>
      <c r="AR38" s="655"/>
      <c r="AS38" s="655"/>
      <c r="AT38" s="655"/>
      <c r="AU38" s="655"/>
      <c r="AV38" s="655"/>
      <c r="AW38" s="655"/>
      <c r="AX38" s="655"/>
      <c r="AY38" s="656"/>
      <c r="AZ38" s="621">
        <v>324583</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3411</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1451961</v>
      </c>
      <c r="CS38" s="622"/>
      <c r="CT38" s="622"/>
      <c r="CU38" s="622"/>
      <c r="CV38" s="622"/>
      <c r="CW38" s="622"/>
      <c r="CX38" s="622"/>
      <c r="CY38" s="623"/>
      <c r="CZ38" s="624">
        <v>10.7</v>
      </c>
      <c r="DA38" s="636"/>
      <c r="DB38" s="636"/>
      <c r="DC38" s="637"/>
      <c r="DD38" s="627">
        <v>1260764</v>
      </c>
      <c r="DE38" s="622"/>
      <c r="DF38" s="622"/>
      <c r="DG38" s="622"/>
      <c r="DH38" s="622"/>
      <c r="DI38" s="622"/>
      <c r="DJ38" s="622"/>
      <c r="DK38" s="623"/>
      <c r="DL38" s="627">
        <v>1168578</v>
      </c>
      <c r="DM38" s="622"/>
      <c r="DN38" s="622"/>
      <c r="DO38" s="622"/>
      <c r="DP38" s="622"/>
      <c r="DQ38" s="622"/>
      <c r="DR38" s="622"/>
      <c r="DS38" s="622"/>
      <c r="DT38" s="622"/>
      <c r="DU38" s="622"/>
      <c r="DV38" s="623"/>
      <c r="DW38" s="624">
        <v>14.7</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251</v>
      </c>
      <c r="S39" s="622"/>
      <c r="T39" s="622"/>
      <c r="U39" s="622"/>
      <c r="V39" s="622"/>
      <c r="W39" s="622"/>
      <c r="X39" s="622"/>
      <c r="Y39" s="623"/>
      <c r="Z39" s="659" t="s">
        <v>189</v>
      </c>
      <c r="AA39" s="659"/>
      <c r="AB39" s="659"/>
      <c r="AC39" s="659"/>
      <c r="AD39" s="660" t="s">
        <v>141</v>
      </c>
      <c r="AE39" s="660"/>
      <c r="AF39" s="660"/>
      <c r="AG39" s="660"/>
      <c r="AH39" s="660"/>
      <c r="AI39" s="660"/>
      <c r="AJ39" s="660"/>
      <c r="AK39" s="660"/>
      <c r="AL39" s="624" t="s">
        <v>245</v>
      </c>
      <c r="AM39" s="625"/>
      <c r="AN39" s="625"/>
      <c r="AO39" s="661"/>
      <c r="AQ39" s="654" t="s">
        <v>347</v>
      </c>
      <c r="AR39" s="655"/>
      <c r="AS39" s="655"/>
      <c r="AT39" s="655"/>
      <c r="AU39" s="655"/>
      <c r="AV39" s="655"/>
      <c r="AW39" s="655"/>
      <c r="AX39" s="655"/>
      <c r="AY39" s="656"/>
      <c r="AZ39" s="621">
        <v>208208</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5027</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878946</v>
      </c>
      <c r="CS39" s="634"/>
      <c r="CT39" s="634"/>
      <c r="CU39" s="634"/>
      <c r="CV39" s="634"/>
      <c r="CW39" s="634"/>
      <c r="CX39" s="634"/>
      <c r="CY39" s="635"/>
      <c r="CZ39" s="624">
        <v>6.5</v>
      </c>
      <c r="DA39" s="636"/>
      <c r="DB39" s="636"/>
      <c r="DC39" s="637"/>
      <c r="DD39" s="627">
        <v>429457</v>
      </c>
      <c r="DE39" s="634"/>
      <c r="DF39" s="634"/>
      <c r="DG39" s="634"/>
      <c r="DH39" s="634"/>
      <c r="DI39" s="634"/>
      <c r="DJ39" s="634"/>
      <c r="DK39" s="635"/>
      <c r="DL39" s="627" t="s">
        <v>245</v>
      </c>
      <c r="DM39" s="634"/>
      <c r="DN39" s="634"/>
      <c r="DO39" s="634"/>
      <c r="DP39" s="634"/>
      <c r="DQ39" s="634"/>
      <c r="DR39" s="634"/>
      <c r="DS39" s="634"/>
      <c r="DT39" s="634"/>
      <c r="DU39" s="634"/>
      <c r="DV39" s="635"/>
      <c r="DW39" s="624" t="s">
        <v>141</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162000</v>
      </c>
      <c r="S40" s="622"/>
      <c r="T40" s="622"/>
      <c r="U40" s="622"/>
      <c r="V40" s="622"/>
      <c r="W40" s="622"/>
      <c r="X40" s="622"/>
      <c r="Y40" s="623"/>
      <c r="Z40" s="659">
        <v>1.1000000000000001</v>
      </c>
      <c r="AA40" s="659"/>
      <c r="AB40" s="659"/>
      <c r="AC40" s="659"/>
      <c r="AD40" s="660" t="s">
        <v>189</v>
      </c>
      <c r="AE40" s="660"/>
      <c r="AF40" s="660"/>
      <c r="AG40" s="660"/>
      <c r="AH40" s="660"/>
      <c r="AI40" s="660"/>
      <c r="AJ40" s="660"/>
      <c r="AK40" s="660"/>
      <c r="AL40" s="624" t="s">
        <v>189</v>
      </c>
      <c r="AM40" s="625"/>
      <c r="AN40" s="625"/>
      <c r="AO40" s="661"/>
      <c r="AQ40" s="654" t="s">
        <v>351</v>
      </c>
      <c r="AR40" s="655"/>
      <c r="AS40" s="655"/>
      <c r="AT40" s="655"/>
      <c r="AU40" s="655"/>
      <c r="AV40" s="655"/>
      <c r="AW40" s="655"/>
      <c r="AX40" s="655"/>
      <c r="AY40" s="656"/>
      <c r="AZ40" s="621">
        <v>78927</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93</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339080</v>
      </c>
      <c r="CS40" s="622"/>
      <c r="CT40" s="622"/>
      <c r="CU40" s="622"/>
      <c r="CV40" s="622"/>
      <c r="CW40" s="622"/>
      <c r="CX40" s="622"/>
      <c r="CY40" s="623"/>
      <c r="CZ40" s="624">
        <v>2.5</v>
      </c>
      <c r="DA40" s="636"/>
      <c r="DB40" s="636"/>
      <c r="DC40" s="637"/>
      <c r="DD40" s="627">
        <v>101680</v>
      </c>
      <c r="DE40" s="622"/>
      <c r="DF40" s="622"/>
      <c r="DG40" s="622"/>
      <c r="DH40" s="622"/>
      <c r="DI40" s="622"/>
      <c r="DJ40" s="622"/>
      <c r="DK40" s="623"/>
      <c r="DL40" s="627" t="s">
        <v>141</v>
      </c>
      <c r="DM40" s="622"/>
      <c r="DN40" s="622"/>
      <c r="DO40" s="622"/>
      <c r="DP40" s="622"/>
      <c r="DQ40" s="622"/>
      <c r="DR40" s="622"/>
      <c r="DS40" s="622"/>
      <c r="DT40" s="622"/>
      <c r="DU40" s="622"/>
      <c r="DV40" s="623"/>
      <c r="DW40" s="624" t="s">
        <v>245</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14232253</v>
      </c>
      <c r="S41" s="646"/>
      <c r="T41" s="646"/>
      <c r="U41" s="646"/>
      <c r="V41" s="646"/>
      <c r="W41" s="646"/>
      <c r="X41" s="646"/>
      <c r="Y41" s="649"/>
      <c r="Z41" s="650">
        <v>100</v>
      </c>
      <c r="AA41" s="650"/>
      <c r="AB41" s="650"/>
      <c r="AC41" s="650"/>
      <c r="AD41" s="651">
        <v>7763526</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214474</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189</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189</v>
      </c>
      <c r="CS41" s="634"/>
      <c r="CT41" s="634"/>
      <c r="CU41" s="634"/>
      <c r="CV41" s="634"/>
      <c r="CW41" s="634"/>
      <c r="CX41" s="634"/>
      <c r="CY41" s="635"/>
      <c r="CZ41" s="624" t="s">
        <v>251</v>
      </c>
      <c r="DA41" s="636"/>
      <c r="DB41" s="636"/>
      <c r="DC41" s="637"/>
      <c r="DD41" s="627" t="s">
        <v>189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833977</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384</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1178321</v>
      </c>
      <c r="CS42" s="634"/>
      <c r="CT42" s="634"/>
      <c r="CU42" s="634"/>
      <c r="CV42" s="634"/>
      <c r="CW42" s="634"/>
      <c r="CX42" s="634"/>
      <c r="CY42" s="635"/>
      <c r="CZ42" s="624">
        <v>8.6999999999999993</v>
      </c>
      <c r="DA42" s="636"/>
      <c r="DB42" s="636"/>
      <c r="DC42" s="637"/>
      <c r="DD42" s="627">
        <v>54155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t="s">
        <v>189</v>
      </c>
      <c r="CS43" s="634"/>
      <c r="CT43" s="634"/>
      <c r="CU43" s="634"/>
      <c r="CV43" s="634"/>
      <c r="CW43" s="634"/>
      <c r="CX43" s="634"/>
      <c r="CY43" s="635"/>
      <c r="CZ43" s="624" t="s">
        <v>189</v>
      </c>
      <c r="DA43" s="636"/>
      <c r="DB43" s="636"/>
      <c r="DC43" s="637"/>
      <c r="DD43" s="627" t="s">
        <v>189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1178321</v>
      </c>
      <c r="CS44" s="622"/>
      <c r="CT44" s="622"/>
      <c r="CU44" s="622"/>
      <c r="CV44" s="622"/>
      <c r="CW44" s="622"/>
      <c r="CX44" s="622"/>
      <c r="CY44" s="623"/>
      <c r="CZ44" s="624">
        <v>8.6999999999999993</v>
      </c>
      <c r="DA44" s="625"/>
      <c r="DB44" s="625"/>
      <c r="DC44" s="626"/>
      <c r="DD44" s="627">
        <v>54155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871345</v>
      </c>
      <c r="CS45" s="634"/>
      <c r="CT45" s="634"/>
      <c r="CU45" s="634"/>
      <c r="CV45" s="634"/>
      <c r="CW45" s="634"/>
      <c r="CX45" s="634"/>
      <c r="CY45" s="635"/>
      <c r="CZ45" s="624">
        <v>6.4</v>
      </c>
      <c r="DA45" s="636"/>
      <c r="DB45" s="636"/>
      <c r="DC45" s="637"/>
      <c r="DD45" s="627">
        <v>23383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254686</v>
      </c>
      <c r="CS46" s="622"/>
      <c r="CT46" s="622"/>
      <c r="CU46" s="622"/>
      <c r="CV46" s="622"/>
      <c r="CW46" s="622"/>
      <c r="CX46" s="622"/>
      <c r="CY46" s="623"/>
      <c r="CZ46" s="624">
        <v>1.9</v>
      </c>
      <c r="DA46" s="625"/>
      <c r="DB46" s="625"/>
      <c r="DC46" s="626"/>
      <c r="DD46" s="627">
        <v>29132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189</v>
      </c>
      <c r="CS47" s="634"/>
      <c r="CT47" s="634"/>
      <c r="CU47" s="634"/>
      <c r="CV47" s="634"/>
      <c r="CW47" s="634"/>
      <c r="CX47" s="634"/>
      <c r="CY47" s="635"/>
      <c r="CZ47" s="624" t="s">
        <v>189</v>
      </c>
      <c r="DA47" s="636"/>
      <c r="DB47" s="636"/>
      <c r="DC47" s="637"/>
      <c r="DD47" s="627" t="s">
        <v>189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189</v>
      </c>
      <c r="CS48" s="622"/>
      <c r="CT48" s="622"/>
      <c r="CU48" s="622"/>
      <c r="CV48" s="622"/>
      <c r="CW48" s="622"/>
      <c r="CX48" s="622"/>
      <c r="CY48" s="623"/>
      <c r="CZ48" s="624" t="s">
        <v>189</v>
      </c>
      <c r="DA48" s="625"/>
      <c r="DB48" s="625"/>
      <c r="DC48" s="626"/>
      <c r="DD48" s="627" t="s">
        <v>189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13540287</v>
      </c>
      <c r="CS49" s="606"/>
      <c r="CT49" s="606"/>
      <c r="CU49" s="606"/>
      <c r="CV49" s="606"/>
      <c r="CW49" s="606"/>
      <c r="CX49" s="606"/>
      <c r="CY49" s="607"/>
      <c r="CZ49" s="608">
        <v>100</v>
      </c>
      <c r="DA49" s="609"/>
      <c r="DB49" s="609"/>
      <c r="DC49" s="610"/>
      <c r="DD49" s="611">
        <v>8622600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VliVXvhwRQiC1RynfXUFxvjmakERfj9CpQ292n9fxziR0u8vkVrI1tWNy+4A9jp1HqntLPi63npsG1MV4kBZg==" saltValue="XHuRZnmRCfgzeExsdnh1n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372</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373</v>
      </c>
      <c r="DK2" s="1095"/>
      <c r="DL2" s="1095"/>
      <c r="DM2" s="1095"/>
      <c r="DN2" s="1095"/>
      <c r="DO2" s="1096"/>
      <c r="DP2" s="228"/>
      <c r="DQ2" s="1094" t="s">
        <v>374</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375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7"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7" t="s">
        <v>391</v>
      </c>
      <c r="DH5" s="1088"/>
      <c r="DI5" s="1088"/>
      <c r="DJ5" s="1088"/>
      <c r="DK5" s="1089"/>
      <c r="DL5" s="1087" t="s">
        <v>392</v>
      </c>
      <c r="DM5" s="1088"/>
      <c r="DN5" s="1088"/>
      <c r="DO5" s="1088"/>
      <c r="DP5" s="1089"/>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0"/>
      <c r="DH6" s="1091"/>
      <c r="DI6" s="1091"/>
      <c r="DJ6" s="1091"/>
      <c r="DK6" s="1092"/>
      <c r="DL6" s="1090"/>
      <c r="DM6" s="1091"/>
      <c r="DN6" s="1091"/>
      <c r="DO6" s="1091"/>
      <c r="DP6" s="1092"/>
      <c r="DQ6" s="1004"/>
      <c r="DR6" s="1005"/>
      <c r="DS6" s="1005"/>
      <c r="DT6" s="1005"/>
      <c r="DU6" s="1006"/>
      <c r="DV6" s="1004"/>
      <c r="DW6" s="1005"/>
      <c r="DX6" s="1005"/>
      <c r="DY6" s="1005"/>
      <c r="DZ6" s="1016"/>
      <c r="EA6" s="234"/>
    </row>
    <row r="7" spans="1:131" s="235" customFormat="1" ht="26.25" customHeight="1" thickTop="1" x14ac:dyDescent="0.2">
      <c r="A7" s="236">
        <v>1</v>
      </c>
      <c r="B7" s="1050" t="s">
        <v>394</v>
      </c>
      <c r="C7" s="1051"/>
      <c r="D7" s="1051"/>
      <c r="E7" s="1051"/>
      <c r="F7" s="1051"/>
      <c r="G7" s="1051"/>
      <c r="H7" s="1051"/>
      <c r="I7" s="1051"/>
      <c r="J7" s="1051"/>
      <c r="K7" s="1051"/>
      <c r="L7" s="1051"/>
      <c r="M7" s="1051"/>
      <c r="N7" s="1051"/>
      <c r="O7" s="1051"/>
      <c r="P7" s="1052"/>
      <c r="Q7" s="1105">
        <v>14180</v>
      </c>
      <c r="R7" s="1106"/>
      <c r="S7" s="1106"/>
      <c r="T7" s="1106"/>
      <c r="U7" s="1106"/>
      <c r="V7" s="1106">
        <v>13497</v>
      </c>
      <c r="W7" s="1106"/>
      <c r="X7" s="1106"/>
      <c r="Y7" s="1106"/>
      <c r="Z7" s="1106"/>
      <c r="AA7" s="1106">
        <v>683</v>
      </c>
      <c r="AB7" s="1106"/>
      <c r="AC7" s="1106"/>
      <c r="AD7" s="1106"/>
      <c r="AE7" s="1107"/>
      <c r="AF7" s="1108">
        <v>601</v>
      </c>
      <c r="AG7" s="1109"/>
      <c r="AH7" s="1109"/>
      <c r="AI7" s="1109"/>
      <c r="AJ7" s="1110"/>
      <c r="AK7" s="1111">
        <v>677</v>
      </c>
      <c r="AL7" s="1112"/>
      <c r="AM7" s="1112"/>
      <c r="AN7" s="1112"/>
      <c r="AO7" s="1112"/>
      <c r="AP7" s="1112">
        <v>16009</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2" t="s">
        <v>593</v>
      </c>
      <c r="BT7" s="1103"/>
      <c r="BU7" s="1103"/>
      <c r="BV7" s="1103"/>
      <c r="BW7" s="1103"/>
      <c r="BX7" s="1103"/>
      <c r="BY7" s="1103"/>
      <c r="BZ7" s="1103"/>
      <c r="CA7" s="1103"/>
      <c r="CB7" s="1103"/>
      <c r="CC7" s="1103"/>
      <c r="CD7" s="1103"/>
      <c r="CE7" s="1103"/>
      <c r="CF7" s="1103"/>
      <c r="CG7" s="1115"/>
      <c r="CH7" s="1099">
        <v>263</v>
      </c>
      <c r="CI7" s="1100"/>
      <c r="CJ7" s="1100"/>
      <c r="CK7" s="1100"/>
      <c r="CL7" s="1101"/>
      <c r="CM7" s="1099">
        <v>1287</v>
      </c>
      <c r="CN7" s="1100"/>
      <c r="CO7" s="1100"/>
      <c r="CP7" s="1100"/>
      <c r="CQ7" s="1101"/>
      <c r="CR7" s="1099">
        <v>100</v>
      </c>
      <c r="CS7" s="1100"/>
      <c r="CT7" s="1100"/>
      <c r="CU7" s="1100"/>
      <c r="CV7" s="1101"/>
      <c r="CW7" s="1099">
        <v>188</v>
      </c>
      <c r="CX7" s="1100"/>
      <c r="CY7" s="1100"/>
      <c r="CZ7" s="1100"/>
      <c r="DA7" s="1101"/>
      <c r="DB7" s="1099" t="s">
        <v>596</v>
      </c>
      <c r="DC7" s="1100"/>
      <c r="DD7" s="1100"/>
      <c r="DE7" s="1100"/>
      <c r="DF7" s="1101"/>
      <c r="DG7" s="1099">
        <v>1327</v>
      </c>
      <c r="DH7" s="1100"/>
      <c r="DI7" s="1100"/>
      <c r="DJ7" s="1100"/>
      <c r="DK7" s="1101"/>
      <c r="DL7" s="1099" t="s">
        <v>596</v>
      </c>
      <c r="DM7" s="1100"/>
      <c r="DN7" s="1100"/>
      <c r="DO7" s="1100"/>
      <c r="DP7" s="1101"/>
      <c r="DQ7" s="1099">
        <v>495</v>
      </c>
      <c r="DR7" s="1100"/>
      <c r="DS7" s="1100"/>
      <c r="DT7" s="1100"/>
      <c r="DU7" s="1101"/>
      <c r="DV7" s="1102"/>
      <c r="DW7" s="1103"/>
      <c r="DX7" s="1103"/>
      <c r="DY7" s="1103"/>
      <c r="DZ7" s="1104"/>
      <c r="EA7" s="234"/>
    </row>
    <row r="8" spans="1:131" s="235" customFormat="1" ht="26.25" customHeight="1" x14ac:dyDescent="0.2">
      <c r="A8" s="238">
        <v>2</v>
      </c>
      <c r="B8" s="1030" t="s">
        <v>395</v>
      </c>
      <c r="C8" s="1031"/>
      <c r="D8" s="1031"/>
      <c r="E8" s="1031"/>
      <c r="F8" s="1031"/>
      <c r="G8" s="1031"/>
      <c r="H8" s="1031"/>
      <c r="I8" s="1031"/>
      <c r="J8" s="1031"/>
      <c r="K8" s="1031"/>
      <c r="L8" s="1031"/>
      <c r="M8" s="1031"/>
      <c r="N8" s="1031"/>
      <c r="O8" s="1031"/>
      <c r="P8" s="1032"/>
      <c r="Q8" s="1038">
        <v>355</v>
      </c>
      <c r="R8" s="1039"/>
      <c r="S8" s="1039"/>
      <c r="T8" s="1039"/>
      <c r="U8" s="1039"/>
      <c r="V8" s="1039">
        <v>346</v>
      </c>
      <c r="W8" s="1039"/>
      <c r="X8" s="1039"/>
      <c r="Y8" s="1039"/>
      <c r="Z8" s="1039"/>
      <c r="AA8" s="1039">
        <v>9</v>
      </c>
      <c r="AB8" s="1039"/>
      <c r="AC8" s="1039"/>
      <c r="AD8" s="1039"/>
      <c r="AE8" s="1040"/>
      <c r="AF8" s="1035">
        <v>9</v>
      </c>
      <c r="AG8" s="1036"/>
      <c r="AH8" s="1036"/>
      <c r="AI8" s="1036"/>
      <c r="AJ8" s="1037"/>
      <c r="AK8" s="1083">
        <v>150</v>
      </c>
      <c r="AL8" s="1084"/>
      <c r="AM8" s="1084"/>
      <c r="AN8" s="1084"/>
      <c r="AO8" s="1084"/>
      <c r="AP8" s="1084">
        <v>196</v>
      </c>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70">
        <v>14535</v>
      </c>
      <c r="R23" s="1064"/>
      <c r="S23" s="1064"/>
      <c r="T23" s="1064"/>
      <c r="U23" s="1064"/>
      <c r="V23" s="1064">
        <v>13843</v>
      </c>
      <c r="W23" s="1064"/>
      <c r="X23" s="1064"/>
      <c r="Y23" s="1064"/>
      <c r="Z23" s="1064"/>
      <c r="AA23" s="1064">
        <v>692</v>
      </c>
      <c r="AB23" s="1064"/>
      <c r="AC23" s="1064"/>
      <c r="AD23" s="1064"/>
      <c r="AE23" s="1071"/>
      <c r="AF23" s="1072">
        <v>610</v>
      </c>
      <c r="AG23" s="1064"/>
      <c r="AH23" s="1064"/>
      <c r="AI23" s="1064"/>
      <c r="AJ23" s="1073"/>
      <c r="AK23" s="1074"/>
      <c r="AL23" s="1075"/>
      <c r="AM23" s="1075"/>
      <c r="AN23" s="1075"/>
      <c r="AO23" s="1075"/>
      <c r="AP23" s="1064">
        <v>16205</v>
      </c>
      <c r="AQ23" s="1064"/>
      <c r="AR23" s="1064"/>
      <c r="AS23" s="1064"/>
      <c r="AT23" s="1064"/>
      <c r="AU23" s="1065"/>
      <c r="AV23" s="1065"/>
      <c r="AW23" s="1065"/>
      <c r="AX23" s="1065"/>
      <c r="AY23" s="1066"/>
      <c r="AZ23" s="1067" t="s">
        <v>189</v>
      </c>
      <c r="BA23" s="1068"/>
      <c r="BB23" s="1068"/>
      <c r="BC23" s="1068"/>
      <c r="BD23" s="1069"/>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3" t="s">
        <v>399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62" t="s">
        <v>400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8" t="s">
        <v>404</v>
      </c>
      <c r="AG26" s="1008"/>
      <c r="AH26" s="1008"/>
      <c r="AI26" s="1008"/>
      <c r="AJ26" s="1059"/>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50" t="s">
        <v>409</v>
      </c>
      <c r="C28" s="1051"/>
      <c r="D28" s="1051"/>
      <c r="E28" s="1051"/>
      <c r="F28" s="1051"/>
      <c r="G28" s="1051"/>
      <c r="H28" s="1051"/>
      <c r="I28" s="1051"/>
      <c r="J28" s="1051"/>
      <c r="K28" s="1051"/>
      <c r="L28" s="1051"/>
      <c r="M28" s="1051"/>
      <c r="N28" s="1051"/>
      <c r="O28" s="1051"/>
      <c r="P28" s="1052"/>
      <c r="Q28" s="1053">
        <v>2815</v>
      </c>
      <c r="R28" s="1054"/>
      <c r="S28" s="1054"/>
      <c r="T28" s="1054"/>
      <c r="U28" s="1054"/>
      <c r="V28" s="1054">
        <v>2771</v>
      </c>
      <c r="W28" s="1054"/>
      <c r="X28" s="1054"/>
      <c r="Y28" s="1054"/>
      <c r="Z28" s="1054"/>
      <c r="AA28" s="1054">
        <v>43</v>
      </c>
      <c r="AB28" s="1054"/>
      <c r="AC28" s="1054"/>
      <c r="AD28" s="1054"/>
      <c r="AE28" s="1055"/>
      <c r="AF28" s="1056">
        <v>43</v>
      </c>
      <c r="AG28" s="1054"/>
      <c r="AH28" s="1054"/>
      <c r="AI28" s="1054"/>
      <c r="AJ28" s="1057"/>
      <c r="AK28" s="1042">
        <v>240</v>
      </c>
      <c r="AL28" s="1043"/>
      <c r="AM28" s="1043"/>
      <c r="AN28" s="1043"/>
      <c r="AO28" s="1043"/>
      <c r="AP28" s="1044" t="s">
        <v>594</v>
      </c>
      <c r="AQ28" s="1045"/>
      <c r="AR28" s="1045"/>
      <c r="AS28" s="1045"/>
      <c r="AT28" s="1046"/>
      <c r="AU28" s="1043" t="s">
        <v>594</v>
      </c>
      <c r="AV28" s="1043"/>
      <c r="AW28" s="1043"/>
      <c r="AX28" s="1043"/>
      <c r="AY28" s="1043"/>
      <c r="AZ28" s="1047" t="s">
        <v>594</v>
      </c>
      <c r="BA28" s="1047"/>
      <c r="BB28" s="1047"/>
      <c r="BC28" s="1047"/>
      <c r="BD28" s="1047"/>
      <c r="BE28" s="1048"/>
      <c r="BF28" s="1048"/>
      <c r="BG28" s="1048"/>
      <c r="BH28" s="1048"/>
      <c r="BI28" s="1049"/>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3099</v>
      </c>
      <c r="R29" s="1039"/>
      <c r="S29" s="1039"/>
      <c r="T29" s="1039"/>
      <c r="U29" s="1039"/>
      <c r="V29" s="1039">
        <v>2956</v>
      </c>
      <c r="W29" s="1039"/>
      <c r="X29" s="1039"/>
      <c r="Y29" s="1039"/>
      <c r="Z29" s="1039"/>
      <c r="AA29" s="1039">
        <v>143</v>
      </c>
      <c r="AB29" s="1039"/>
      <c r="AC29" s="1039"/>
      <c r="AD29" s="1039"/>
      <c r="AE29" s="1040"/>
      <c r="AF29" s="1035">
        <v>143</v>
      </c>
      <c r="AG29" s="1036"/>
      <c r="AH29" s="1036"/>
      <c r="AI29" s="1036"/>
      <c r="AJ29" s="1037"/>
      <c r="AK29" s="980">
        <v>508</v>
      </c>
      <c r="AL29" s="971"/>
      <c r="AM29" s="971"/>
      <c r="AN29" s="971"/>
      <c r="AO29" s="971"/>
      <c r="AP29" s="981" t="s">
        <v>594</v>
      </c>
      <c r="AQ29" s="979"/>
      <c r="AR29" s="979"/>
      <c r="AS29" s="979"/>
      <c r="AT29" s="980"/>
      <c r="AU29" s="971" t="s">
        <v>594</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683</v>
      </c>
      <c r="R30" s="1039"/>
      <c r="S30" s="1039"/>
      <c r="T30" s="1039"/>
      <c r="U30" s="1039"/>
      <c r="V30" s="1039">
        <v>682</v>
      </c>
      <c r="W30" s="1039"/>
      <c r="X30" s="1039"/>
      <c r="Y30" s="1039"/>
      <c r="Z30" s="1039"/>
      <c r="AA30" s="1039">
        <v>1</v>
      </c>
      <c r="AB30" s="1039"/>
      <c r="AC30" s="1039"/>
      <c r="AD30" s="1039"/>
      <c r="AE30" s="1040"/>
      <c r="AF30" s="1035">
        <v>1</v>
      </c>
      <c r="AG30" s="1036"/>
      <c r="AH30" s="1036"/>
      <c r="AI30" s="1036"/>
      <c r="AJ30" s="1037"/>
      <c r="AK30" s="980">
        <v>0</v>
      </c>
      <c r="AL30" s="971"/>
      <c r="AM30" s="971"/>
      <c r="AN30" s="971"/>
      <c r="AO30" s="971"/>
      <c r="AP30" s="981" t="s">
        <v>594</v>
      </c>
      <c r="AQ30" s="979"/>
      <c r="AR30" s="979"/>
      <c r="AS30" s="979"/>
      <c r="AT30" s="980"/>
      <c r="AU30" s="971" t="s">
        <v>594</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6</v>
      </c>
      <c r="R31" s="1039"/>
      <c r="S31" s="1039"/>
      <c r="T31" s="1039"/>
      <c r="U31" s="1039"/>
      <c r="V31" s="1039">
        <v>6</v>
      </c>
      <c r="W31" s="1039"/>
      <c r="X31" s="1039"/>
      <c r="Y31" s="1039"/>
      <c r="Z31" s="1039"/>
      <c r="AA31" s="1039">
        <v>0</v>
      </c>
      <c r="AB31" s="1039"/>
      <c r="AC31" s="1039"/>
      <c r="AD31" s="1039"/>
      <c r="AE31" s="1040"/>
      <c r="AF31" s="1035">
        <v>0</v>
      </c>
      <c r="AG31" s="1036"/>
      <c r="AH31" s="1036"/>
      <c r="AI31" s="1036"/>
      <c r="AJ31" s="1037"/>
      <c r="AK31" s="980">
        <v>0</v>
      </c>
      <c r="AL31" s="971"/>
      <c r="AM31" s="971"/>
      <c r="AN31" s="971"/>
      <c r="AO31" s="971"/>
      <c r="AP31" s="981" t="s">
        <v>594</v>
      </c>
      <c r="AQ31" s="979"/>
      <c r="AR31" s="979"/>
      <c r="AS31" s="979"/>
      <c r="AT31" s="980"/>
      <c r="AU31" s="971" t="s">
        <v>594</v>
      </c>
      <c r="AV31" s="971"/>
      <c r="AW31" s="971"/>
      <c r="AX31" s="971"/>
      <c r="AY31" s="971"/>
      <c r="AZ31" s="1041" t="s">
        <v>594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566</v>
      </c>
      <c r="R32" s="1039"/>
      <c r="S32" s="1039"/>
      <c r="T32" s="1039"/>
      <c r="U32" s="1039"/>
      <c r="V32" s="1039">
        <v>556</v>
      </c>
      <c r="W32" s="1039"/>
      <c r="X32" s="1039"/>
      <c r="Y32" s="1039"/>
      <c r="Z32" s="1039"/>
      <c r="AA32" s="1039">
        <v>9</v>
      </c>
      <c r="AB32" s="1039"/>
      <c r="AC32" s="1039"/>
      <c r="AD32" s="1039"/>
      <c r="AE32" s="1040"/>
      <c r="AF32" s="1035">
        <v>6</v>
      </c>
      <c r="AG32" s="1036"/>
      <c r="AH32" s="1036"/>
      <c r="AI32" s="1036"/>
      <c r="AJ32" s="1037"/>
      <c r="AK32" s="980">
        <v>93</v>
      </c>
      <c r="AL32" s="971"/>
      <c r="AM32" s="971"/>
      <c r="AN32" s="971"/>
      <c r="AO32" s="971"/>
      <c r="AP32" s="971">
        <v>1049</v>
      </c>
      <c r="AQ32" s="971"/>
      <c r="AR32" s="971"/>
      <c r="AS32" s="971"/>
      <c r="AT32" s="971"/>
      <c r="AU32" s="971">
        <v>637</v>
      </c>
      <c r="AV32" s="971"/>
      <c r="AW32" s="971"/>
      <c r="AX32" s="971"/>
      <c r="AY32" s="971"/>
      <c r="AZ32" s="1041" t="s">
        <v>594</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415</v>
      </c>
      <c r="C33" s="1031"/>
      <c r="D33" s="1031"/>
      <c r="E33" s="1031"/>
      <c r="F33" s="1031"/>
      <c r="G33" s="1031"/>
      <c r="H33" s="1031"/>
      <c r="I33" s="1031"/>
      <c r="J33" s="1031"/>
      <c r="K33" s="1031"/>
      <c r="L33" s="1031"/>
      <c r="M33" s="1031"/>
      <c r="N33" s="1031"/>
      <c r="O33" s="1031"/>
      <c r="P33" s="1032"/>
      <c r="Q33" s="1038">
        <v>549</v>
      </c>
      <c r="R33" s="1039"/>
      <c r="S33" s="1039"/>
      <c r="T33" s="1039"/>
      <c r="U33" s="1039"/>
      <c r="V33" s="1039">
        <v>544</v>
      </c>
      <c r="W33" s="1039"/>
      <c r="X33" s="1039"/>
      <c r="Y33" s="1039"/>
      <c r="Z33" s="1039"/>
      <c r="AA33" s="1039">
        <v>5</v>
      </c>
      <c r="AB33" s="1039"/>
      <c r="AC33" s="1039"/>
      <c r="AD33" s="1039"/>
      <c r="AE33" s="1040"/>
      <c r="AF33" s="1035">
        <v>5</v>
      </c>
      <c r="AG33" s="1036"/>
      <c r="AH33" s="1036"/>
      <c r="AI33" s="1036"/>
      <c r="AJ33" s="1037"/>
      <c r="AK33" s="980">
        <v>332</v>
      </c>
      <c r="AL33" s="971"/>
      <c r="AM33" s="971"/>
      <c r="AN33" s="971"/>
      <c r="AO33" s="971"/>
      <c r="AP33" s="971">
        <v>2865</v>
      </c>
      <c r="AQ33" s="971"/>
      <c r="AR33" s="971"/>
      <c r="AS33" s="971"/>
      <c r="AT33" s="971"/>
      <c r="AU33" s="971">
        <v>2840</v>
      </c>
      <c r="AV33" s="971"/>
      <c r="AW33" s="971"/>
      <c r="AX33" s="971"/>
      <c r="AY33" s="971"/>
      <c r="AZ33" s="1041" t="s">
        <v>594</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198</v>
      </c>
      <c r="AG63" s="959"/>
      <c r="AH63" s="959"/>
      <c r="AI63" s="959"/>
      <c r="AJ63" s="1022"/>
      <c r="AK63" s="1023"/>
      <c r="AL63" s="963"/>
      <c r="AM63" s="963"/>
      <c r="AN63" s="963"/>
      <c r="AO63" s="963"/>
      <c r="AP63" s="959">
        <v>3914</v>
      </c>
      <c r="AQ63" s="959"/>
      <c r="AR63" s="959"/>
      <c r="AS63" s="959"/>
      <c r="AT63" s="959"/>
      <c r="AU63" s="959">
        <v>3477</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401</v>
      </c>
      <c r="R66" s="1002"/>
      <c r="S66" s="1002"/>
      <c r="T66" s="1002"/>
      <c r="U66" s="1003"/>
      <c r="V66" s="1001" t="s">
        <v>421</v>
      </c>
      <c r="W66" s="1002"/>
      <c r="X66" s="1002"/>
      <c r="Y66" s="1002"/>
      <c r="Z66" s="1003"/>
      <c r="AA66" s="1001" t="s">
        <v>403</v>
      </c>
      <c r="AB66" s="1002"/>
      <c r="AC66" s="1002"/>
      <c r="AD66" s="1002"/>
      <c r="AE66" s="1003"/>
      <c r="AF66" s="1007" t="s">
        <v>404</v>
      </c>
      <c r="AG66" s="1008"/>
      <c r="AH66" s="1008"/>
      <c r="AI66" s="1008"/>
      <c r="AJ66" s="1009"/>
      <c r="AK66" s="1001" t="s">
        <v>405</v>
      </c>
      <c r="AL66" s="996"/>
      <c r="AM66" s="996"/>
      <c r="AN66" s="996"/>
      <c r="AO66" s="997"/>
      <c r="AP66" s="1001" t="s">
        <v>422</v>
      </c>
      <c r="AQ66" s="1002"/>
      <c r="AR66" s="1002"/>
      <c r="AS66" s="1002"/>
      <c r="AT66" s="1003"/>
      <c r="AU66" s="1001" t="s">
        <v>423</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584</v>
      </c>
      <c r="C68" s="986"/>
      <c r="D68" s="986"/>
      <c r="E68" s="986"/>
      <c r="F68" s="986"/>
      <c r="G68" s="986"/>
      <c r="H68" s="986"/>
      <c r="I68" s="986"/>
      <c r="J68" s="986"/>
      <c r="K68" s="986"/>
      <c r="L68" s="986"/>
      <c r="M68" s="986"/>
      <c r="N68" s="986"/>
      <c r="O68" s="986"/>
      <c r="P68" s="987"/>
      <c r="Q68" s="988">
        <v>1057</v>
      </c>
      <c r="R68" s="982"/>
      <c r="S68" s="982"/>
      <c r="T68" s="982"/>
      <c r="U68" s="982"/>
      <c r="V68" s="982">
        <v>1018</v>
      </c>
      <c r="W68" s="982"/>
      <c r="X68" s="982"/>
      <c r="Y68" s="982"/>
      <c r="Z68" s="982"/>
      <c r="AA68" s="982">
        <v>39</v>
      </c>
      <c r="AB68" s="982"/>
      <c r="AC68" s="982"/>
      <c r="AD68" s="982"/>
      <c r="AE68" s="982"/>
      <c r="AF68" s="982">
        <v>39</v>
      </c>
      <c r="AG68" s="982"/>
      <c r="AH68" s="982"/>
      <c r="AI68" s="982"/>
      <c r="AJ68" s="982"/>
      <c r="AK68" s="982" t="s">
        <v>596</v>
      </c>
      <c r="AL68" s="982"/>
      <c r="AM68" s="982"/>
      <c r="AN68" s="982"/>
      <c r="AO68" s="982"/>
      <c r="AP68" s="982">
        <v>765</v>
      </c>
      <c r="AQ68" s="982"/>
      <c r="AR68" s="982"/>
      <c r="AS68" s="982"/>
      <c r="AT68" s="982"/>
      <c r="AU68" s="982">
        <v>565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585</v>
      </c>
      <c r="C69" s="975"/>
      <c r="D69" s="975"/>
      <c r="E69" s="975"/>
      <c r="F69" s="975"/>
      <c r="G69" s="975"/>
      <c r="H69" s="975"/>
      <c r="I69" s="975"/>
      <c r="J69" s="975"/>
      <c r="K69" s="975"/>
      <c r="L69" s="975"/>
      <c r="M69" s="975"/>
      <c r="N69" s="975"/>
      <c r="O69" s="975"/>
      <c r="P69" s="976"/>
      <c r="Q69" s="977">
        <v>1467</v>
      </c>
      <c r="R69" s="971"/>
      <c r="S69" s="971"/>
      <c r="T69" s="971"/>
      <c r="U69" s="971"/>
      <c r="V69" s="971">
        <v>1518</v>
      </c>
      <c r="W69" s="971"/>
      <c r="X69" s="971"/>
      <c r="Y69" s="971"/>
      <c r="Z69" s="971"/>
      <c r="AA69" s="971">
        <v>-52</v>
      </c>
      <c r="AB69" s="971"/>
      <c r="AC69" s="971"/>
      <c r="AD69" s="971"/>
      <c r="AE69" s="971"/>
      <c r="AF69" s="971">
        <v>367</v>
      </c>
      <c r="AG69" s="971"/>
      <c r="AH69" s="971"/>
      <c r="AI69" s="971"/>
      <c r="AJ69" s="971"/>
      <c r="AK69" s="971">
        <v>313</v>
      </c>
      <c r="AL69" s="971"/>
      <c r="AM69" s="971"/>
      <c r="AN69" s="971"/>
      <c r="AO69" s="971"/>
      <c r="AP69" s="971">
        <v>9379</v>
      </c>
      <c r="AQ69" s="971"/>
      <c r="AR69" s="971"/>
      <c r="AS69" s="971"/>
      <c r="AT69" s="971"/>
      <c r="AU69" s="971">
        <v>1378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4645</v>
      </c>
      <c r="R70" s="971"/>
      <c r="S70" s="971"/>
      <c r="T70" s="971"/>
      <c r="U70" s="971"/>
      <c r="V70" s="971">
        <v>4355</v>
      </c>
      <c r="W70" s="971"/>
      <c r="X70" s="971"/>
      <c r="Y70" s="971"/>
      <c r="Z70" s="971"/>
      <c r="AA70" s="971">
        <v>290</v>
      </c>
      <c r="AB70" s="971"/>
      <c r="AC70" s="971"/>
      <c r="AD70" s="971"/>
      <c r="AE70" s="971"/>
      <c r="AF70" s="971">
        <v>290</v>
      </c>
      <c r="AG70" s="971"/>
      <c r="AH70" s="971"/>
      <c r="AI70" s="971"/>
      <c r="AJ70" s="971"/>
      <c r="AK70" s="971">
        <v>65</v>
      </c>
      <c r="AL70" s="971"/>
      <c r="AM70" s="971"/>
      <c r="AN70" s="971"/>
      <c r="AO70" s="971"/>
      <c r="AP70" s="971" t="s">
        <v>596</v>
      </c>
      <c r="AQ70" s="971"/>
      <c r="AR70" s="971"/>
      <c r="AS70" s="971"/>
      <c r="AT70" s="971"/>
      <c r="AU70" s="971" t="s">
        <v>596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763</v>
      </c>
      <c r="R71" s="971"/>
      <c r="S71" s="971"/>
      <c r="T71" s="971"/>
      <c r="U71" s="971"/>
      <c r="V71" s="971">
        <v>760</v>
      </c>
      <c r="W71" s="971"/>
      <c r="X71" s="971"/>
      <c r="Y71" s="971"/>
      <c r="Z71" s="971"/>
      <c r="AA71" s="971">
        <v>3</v>
      </c>
      <c r="AB71" s="971"/>
      <c r="AC71" s="971"/>
      <c r="AD71" s="971"/>
      <c r="AE71" s="971"/>
      <c r="AF71" s="971">
        <v>3</v>
      </c>
      <c r="AG71" s="971"/>
      <c r="AH71" s="971"/>
      <c r="AI71" s="971"/>
      <c r="AJ71" s="971"/>
      <c r="AK71" s="971">
        <v>9</v>
      </c>
      <c r="AL71" s="971"/>
      <c r="AM71" s="971"/>
      <c r="AN71" s="971"/>
      <c r="AO71" s="971"/>
      <c r="AP71" s="971" t="s">
        <v>596</v>
      </c>
      <c r="AQ71" s="971"/>
      <c r="AR71" s="971"/>
      <c r="AS71" s="971"/>
      <c r="AT71" s="971"/>
      <c r="AU71" s="971" t="s">
        <v>596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588</v>
      </c>
      <c r="C72" s="975"/>
      <c r="D72" s="975"/>
      <c r="E72" s="975"/>
      <c r="F72" s="975"/>
      <c r="G72" s="975"/>
      <c r="H72" s="975"/>
      <c r="I72" s="975"/>
      <c r="J72" s="975"/>
      <c r="K72" s="975"/>
      <c r="L72" s="975"/>
      <c r="M72" s="975"/>
      <c r="N72" s="975"/>
      <c r="O72" s="975"/>
      <c r="P72" s="976"/>
      <c r="Q72" s="977">
        <v>460</v>
      </c>
      <c r="R72" s="971"/>
      <c r="S72" s="971"/>
      <c r="T72" s="971"/>
      <c r="U72" s="971"/>
      <c r="V72" s="971">
        <v>439</v>
      </c>
      <c r="W72" s="971"/>
      <c r="X72" s="971"/>
      <c r="Y72" s="971"/>
      <c r="Z72" s="971"/>
      <c r="AA72" s="971">
        <v>22</v>
      </c>
      <c r="AB72" s="971"/>
      <c r="AC72" s="971"/>
      <c r="AD72" s="971"/>
      <c r="AE72" s="971"/>
      <c r="AF72" s="971">
        <v>22</v>
      </c>
      <c r="AG72" s="971"/>
      <c r="AH72" s="971"/>
      <c r="AI72" s="971"/>
      <c r="AJ72" s="971"/>
      <c r="AK72" s="971">
        <v>0</v>
      </c>
      <c r="AL72" s="971"/>
      <c r="AM72" s="971"/>
      <c r="AN72" s="971"/>
      <c r="AO72" s="971"/>
      <c r="AP72" s="971">
        <v>3345</v>
      </c>
      <c r="AQ72" s="971"/>
      <c r="AR72" s="971"/>
      <c r="AS72" s="971"/>
      <c r="AT72" s="971"/>
      <c r="AU72" s="971">
        <v>230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589</v>
      </c>
      <c r="C73" s="975"/>
      <c r="D73" s="975"/>
      <c r="E73" s="975"/>
      <c r="F73" s="975"/>
      <c r="G73" s="975"/>
      <c r="H73" s="975"/>
      <c r="I73" s="975"/>
      <c r="J73" s="975"/>
      <c r="K73" s="975"/>
      <c r="L73" s="975"/>
      <c r="M73" s="975"/>
      <c r="N73" s="975"/>
      <c r="O73" s="975"/>
      <c r="P73" s="976"/>
      <c r="Q73" s="977">
        <v>13</v>
      </c>
      <c r="R73" s="971"/>
      <c r="S73" s="971"/>
      <c r="T73" s="971"/>
      <c r="U73" s="971"/>
      <c r="V73" s="971">
        <v>11</v>
      </c>
      <c r="W73" s="971"/>
      <c r="X73" s="971"/>
      <c r="Y73" s="971"/>
      <c r="Z73" s="971"/>
      <c r="AA73" s="971">
        <v>2</v>
      </c>
      <c r="AB73" s="971"/>
      <c r="AC73" s="971"/>
      <c r="AD73" s="971"/>
      <c r="AE73" s="971"/>
      <c r="AF73" s="971">
        <v>2</v>
      </c>
      <c r="AG73" s="971"/>
      <c r="AH73" s="971"/>
      <c r="AI73" s="971"/>
      <c r="AJ73" s="971"/>
      <c r="AK73" s="971">
        <v>0</v>
      </c>
      <c r="AL73" s="971"/>
      <c r="AM73" s="971"/>
      <c r="AN73" s="971"/>
      <c r="AO73" s="971"/>
      <c r="AP73" s="971" t="s">
        <v>596</v>
      </c>
      <c r="AQ73" s="971"/>
      <c r="AR73" s="971"/>
      <c r="AS73" s="971"/>
      <c r="AT73" s="971"/>
      <c r="AU73" s="971" t="s">
        <v>596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590</v>
      </c>
      <c r="C74" s="975"/>
      <c r="D74" s="975"/>
      <c r="E74" s="975"/>
      <c r="F74" s="975"/>
      <c r="G74" s="975"/>
      <c r="H74" s="975"/>
      <c r="I74" s="975"/>
      <c r="J74" s="975"/>
      <c r="K74" s="975"/>
      <c r="L74" s="975"/>
      <c r="M74" s="975"/>
      <c r="N74" s="975"/>
      <c r="O74" s="975"/>
      <c r="P74" s="976"/>
      <c r="Q74" s="977">
        <v>52</v>
      </c>
      <c r="R74" s="971"/>
      <c r="S74" s="971"/>
      <c r="T74" s="971"/>
      <c r="U74" s="971"/>
      <c r="V74" s="971">
        <v>51</v>
      </c>
      <c r="W74" s="971"/>
      <c r="X74" s="971"/>
      <c r="Y74" s="971"/>
      <c r="Z74" s="971"/>
      <c r="AA74" s="971">
        <v>1</v>
      </c>
      <c r="AB74" s="971"/>
      <c r="AC74" s="971"/>
      <c r="AD74" s="971"/>
      <c r="AE74" s="971"/>
      <c r="AF74" s="971">
        <v>1</v>
      </c>
      <c r="AG74" s="971"/>
      <c r="AH74" s="971"/>
      <c r="AI74" s="971"/>
      <c r="AJ74" s="971"/>
      <c r="AK74" s="971">
        <v>0</v>
      </c>
      <c r="AL74" s="971"/>
      <c r="AM74" s="971"/>
      <c r="AN74" s="971"/>
      <c r="AO74" s="971"/>
      <c r="AP74" s="971" t="s">
        <v>596</v>
      </c>
      <c r="AQ74" s="971"/>
      <c r="AR74" s="971"/>
      <c r="AS74" s="971"/>
      <c r="AT74" s="971"/>
      <c r="AU74" s="971" t="s">
        <v>596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591</v>
      </c>
      <c r="C75" s="975"/>
      <c r="D75" s="975"/>
      <c r="E75" s="975"/>
      <c r="F75" s="975"/>
      <c r="G75" s="975"/>
      <c r="H75" s="975"/>
      <c r="I75" s="975"/>
      <c r="J75" s="975"/>
      <c r="K75" s="975"/>
      <c r="L75" s="975"/>
      <c r="M75" s="975"/>
      <c r="N75" s="975"/>
      <c r="O75" s="975"/>
      <c r="P75" s="976"/>
      <c r="Q75" s="978">
        <v>564</v>
      </c>
      <c r="R75" s="979"/>
      <c r="S75" s="979"/>
      <c r="T75" s="979"/>
      <c r="U75" s="980"/>
      <c r="V75" s="981">
        <v>542</v>
      </c>
      <c r="W75" s="979"/>
      <c r="X75" s="979"/>
      <c r="Y75" s="979"/>
      <c r="Z75" s="980"/>
      <c r="AA75" s="981">
        <v>22</v>
      </c>
      <c r="AB75" s="979"/>
      <c r="AC75" s="979"/>
      <c r="AD75" s="979"/>
      <c r="AE75" s="980"/>
      <c r="AF75" s="981">
        <v>22</v>
      </c>
      <c r="AG75" s="979"/>
      <c r="AH75" s="979"/>
      <c r="AI75" s="979"/>
      <c r="AJ75" s="980"/>
      <c r="AK75" s="981">
        <v>37</v>
      </c>
      <c r="AL75" s="979"/>
      <c r="AM75" s="979"/>
      <c r="AN75" s="979"/>
      <c r="AO75" s="980"/>
      <c r="AP75" s="981" t="s">
        <v>596</v>
      </c>
      <c r="AQ75" s="979"/>
      <c r="AR75" s="979"/>
      <c r="AS75" s="979"/>
      <c r="AT75" s="980"/>
      <c r="AU75" s="981" t="s">
        <v>596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592</v>
      </c>
      <c r="C76" s="975"/>
      <c r="D76" s="975"/>
      <c r="E76" s="975"/>
      <c r="F76" s="975"/>
      <c r="G76" s="975"/>
      <c r="H76" s="975"/>
      <c r="I76" s="975"/>
      <c r="J76" s="975"/>
      <c r="K76" s="975"/>
      <c r="L76" s="975"/>
      <c r="M76" s="975"/>
      <c r="N76" s="975"/>
      <c r="O76" s="975"/>
      <c r="P76" s="976"/>
      <c r="Q76" s="978">
        <v>11159</v>
      </c>
      <c r="R76" s="979"/>
      <c r="S76" s="979"/>
      <c r="T76" s="979"/>
      <c r="U76" s="980"/>
      <c r="V76" s="981">
        <v>110497</v>
      </c>
      <c r="W76" s="979"/>
      <c r="X76" s="979"/>
      <c r="Y76" s="979"/>
      <c r="Z76" s="980"/>
      <c r="AA76" s="981">
        <v>661</v>
      </c>
      <c r="AB76" s="979"/>
      <c r="AC76" s="979"/>
      <c r="AD76" s="979"/>
      <c r="AE76" s="980"/>
      <c r="AF76" s="981">
        <v>661</v>
      </c>
      <c r="AG76" s="979"/>
      <c r="AH76" s="979"/>
      <c r="AI76" s="979"/>
      <c r="AJ76" s="980"/>
      <c r="AK76" s="981">
        <v>704</v>
      </c>
      <c r="AL76" s="979"/>
      <c r="AM76" s="979"/>
      <c r="AN76" s="979"/>
      <c r="AO76" s="980"/>
      <c r="AP76" s="981" t="s">
        <v>596</v>
      </c>
      <c r="AQ76" s="979"/>
      <c r="AR76" s="979"/>
      <c r="AS76" s="979"/>
      <c r="AT76" s="980"/>
      <c r="AU76" s="981" t="s">
        <v>596</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595</v>
      </c>
      <c r="C77" s="975"/>
      <c r="D77" s="975"/>
      <c r="E77" s="975"/>
      <c r="F77" s="975"/>
      <c r="G77" s="975"/>
      <c r="H77" s="975"/>
      <c r="I77" s="975"/>
      <c r="J77" s="975"/>
      <c r="K77" s="975"/>
      <c r="L77" s="975"/>
      <c r="M77" s="975"/>
      <c r="N77" s="975"/>
      <c r="O77" s="975"/>
      <c r="P77" s="976"/>
      <c r="Q77" s="978">
        <v>190</v>
      </c>
      <c r="R77" s="979"/>
      <c r="S77" s="979"/>
      <c r="T77" s="979"/>
      <c r="U77" s="980"/>
      <c r="V77" s="981">
        <v>173</v>
      </c>
      <c r="W77" s="979"/>
      <c r="X77" s="979"/>
      <c r="Y77" s="979"/>
      <c r="Z77" s="980"/>
      <c r="AA77" s="981">
        <v>17</v>
      </c>
      <c r="AB77" s="979"/>
      <c r="AC77" s="979"/>
      <c r="AD77" s="979"/>
      <c r="AE77" s="980"/>
      <c r="AF77" s="981">
        <v>17</v>
      </c>
      <c r="AG77" s="979"/>
      <c r="AH77" s="979"/>
      <c r="AI77" s="979"/>
      <c r="AJ77" s="980"/>
      <c r="AK77" s="981" t="s">
        <v>603</v>
      </c>
      <c r="AL77" s="979"/>
      <c r="AM77" s="979"/>
      <c r="AN77" s="979"/>
      <c r="AO77" s="980"/>
      <c r="AP77" s="981" t="s">
        <v>596</v>
      </c>
      <c r="AQ77" s="979"/>
      <c r="AR77" s="979"/>
      <c r="AS77" s="979"/>
      <c r="AT77" s="980"/>
      <c r="AU77" s="981" t="s">
        <v>596</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1424</v>
      </c>
      <c r="AG88" s="959"/>
      <c r="AH88" s="959"/>
      <c r="AI88" s="959"/>
      <c r="AJ88" s="959"/>
      <c r="AK88" s="963"/>
      <c r="AL88" s="963"/>
      <c r="AM88" s="963"/>
      <c r="AN88" s="963"/>
      <c r="AO88" s="963"/>
      <c r="AP88" s="959">
        <v>13489</v>
      </c>
      <c r="AQ88" s="959"/>
      <c r="AR88" s="959"/>
      <c r="AS88" s="959"/>
      <c r="AT88" s="959"/>
      <c r="AU88" s="959">
        <v>2173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100</v>
      </c>
      <c r="CS102" s="953"/>
      <c r="CT102" s="953"/>
      <c r="CU102" s="953"/>
      <c r="CV102" s="954"/>
      <c r="CW102" s="952">
        <v>188</v>
      </c>
      <c r="CX102" s="953"/>
      <c r="CY102" s="953"/>
      <c r="CZ102" s="953"/>
      <c r="DA102" s="954"/>
      <c r="DB102" s="952" t="s">
        <v>596</v>
      </c>
      <c r="DC102" s="953"/>
      <c r="DD102" s="953"/>
      <c r="DE102" s="953"/>
      <c r="DF102" s="954"/>
      <c r="DG102" s="952">
        <v>1327</v>
      </c>
      <c r="DH102" s="953"/>
      <c r="DI102" s="953"/>
      <c r="DJ102" s="953"/>
      <c r="DK102" s="954"/>
      <c r="DL102" s="952" t="s">
        <v>596</v>
      </c>
      <c r="DM102" s="953"/>
      <c r="DN102" s="953"/>
      <c r="DO102" s="953"/>
      <c r="DP102" s="954"/>
      <c r="DQ102" s="952">
        <v>495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314</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314</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314</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1734637</v>
      </c>
      <c r="AB110" s="889"/>
      <c r="AC110" s="889"/>
      <c r="AD110" s="889"/>
      <c r="AE110" s="890"/>
      <c r="AF110" s="891">
        <v>1690158</v>
      </c>
      <c r="AG110" s="889"/>
      <c r="AH110" s="889"/>
      <c r="AI110" s="889"/>
      <c r="AJ110" s="890"/>
      <c r="AK110" s="891">
        <v>1675463</v>
      </c>
      <c r="AL110" s="889"/>
      <c r="AM110" s="889"/>
      <c r="AN110" s="889"/>
      <c r="AO110" s="890"/>
      <c r="AP110" s="892">
        <v>24.8</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17600355</v>
      </c>
      <c r="BR110" s="842"/>
      <c r="BS110" s="842"/>
      <c r="BT110" s="842"/>
      <c r="BU110" s="842"/>
      <c r="BV110" s="842">
        <v>16873275</v>
      </c>
      <c r="BW110" s="842"/>
      <c r="BX110" s="842"/>
      <c r="BY110" s="842"/>
      <c r="BZ110" s="842"/>
      <c r="CA110" s="842">
        <v>16204625</v>
      </c>
      <c r="CB110" s="842"/>
      <c r="CC110" s="842"/>
      <c r="CD110" s="842"/>
      <c r="CE110" s="842"/>
      <c r="CF110" s="866">
        <v>239.8</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418</v>
      </c>
      <c r="DH110" s="842"/>
      <c r="DI110" s="842"/>
      <c r="DJ110" s="842"/>
      <c r="DK110" s="842"/>
      <c r="DL110" s="842" t="s">
        <v>189</v>
      </c>
      <c r="DM110" s="842"/>
      <c r="DN110" s="842"/>
      <c r="DO110" s="842"/>
      <c r="DP110" s="842"/>
      <c r="DQ110" s="842" t="s">
        <v>189</v>
      </c>
      <c r="DR110" s="842"/>
      <c r="DS110" s="842"/>
      <c r="DT110" s="842"/>
      <c r="DU110" s="842"/>
      <c r="DV110" s="843" t="s">
        <v>189</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189</v>
      </c>
      <c r="AB111" s="919"/>
      <c r="AC111" s="919"/>
      <c r="AD111" s="919"/>
      <c r="AE111" s="920"/>
      <c r="AF111" s="921" t="s">
        <v>189</v>
      </c>
      <c r="AG111" s="919"/>
      <c r="AH111" s="919"/>
      <c r="AI111" s="919"/>
      <c r="AJ111" s="920"/>
      <c r="AK111" s="921" t="s">
        <v>189</v>
      </c>
      <c r="AL111" s="919"/>
      <c r="AM111" s="919"/>
      <c r="AN111" s="919"/>
      <c r="AO111" s="920"/>
      <c r="AP111" s="922" t="s">
        <v>189</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443</v>
      </c>
      <c r="BW111" s="817"/>
      <c r="BX111" s="817"/>
      <c r="BY111" s="817"/>
      <c r="BZ111" s="817"/>
      <c r="CA111" s="817" t="s">
        <v>443</v>
      </c>
      <c r="CB111" s="817"/>
      <c r="CC111" s="817"/>
      <c r="CD111" s="817"/>
      <c r="CE111" s="817"/>
      <c r="CF111" s="875" t="s">
        <v>443</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443</v>
      </c>
      <c r="DM111" s="817"/>
      <c r="DN111" s="817"/>
      <c r="DO111" s="817"/>
      <c r="DP111" s="817"/>
      <c r="DQ111" s="817" t="s">
        <v>443</v>
      </c>
      <c r="DR111" s="817"/>
      <c r="DS111" s="817"/>
      <c r="DT111" s="817"/>
      <c r="DU111" s="817"/>
      <c r="DV111" s="794" t="s">
        <v>443</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443</v>
      </c>
      <c r="AL112" s="780"/>
      <c r="AM112" s="780"/>
      <c r="AN112" s="780"/>
      <c r="AO112" s="781"/>
      <c r="AP112" s="824" t="s">
        <v>443</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3353168</v>
      </c>
      <c r="BR112" s="817"/>
      <c r="BS112" s="817"/>
      <c r="BT112" s="817"/>
      <c r="BU112" s="817"/>
      <c r="BV112" s="817">
        <v>3566724</v>
      </c>
      <c r="BW112" s="817"/>
      <c r="BX112" s="817"/>
      <c r="BY112" s="817"/>
      <c r="BZ112" s="817"/>
      <c r="CA112" s="817">
        <v>3476433</v>
      </c>
      <c r="CB112" s="817"/>
      <c r="CC112" s="817"/>
      <c r="CD112" s="817"/>
      <c r="CE112" s="817"/>
      <c r="CF112" s="875">
        <v>51.4</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443</v>
      </c>
      <c r="DM112" s="817"/>
      <c r="DN112" s="817"/>
      <c r="DO112" s="817"/>
      <c r="DP112" s="817"/>
      <c r="DQ112" s="817" t="s">
        <v>443</v>
      </c>
      <c r="DR112" s="817"/>
      <c r="DS112" s="817"/>
      <c r="DT112" s="817"/>
      <c r="DU112" s="817"/>
      <c r="DV112" s="794" t="s">
        <v>443</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307804</v>
      </c>
      <c r="AB113" s="919"/>
      <c r="AC113" s="919"/>
      <c r="AD113" s="919"/>
      <c r="AE113" s="920"/>
      <c r="AF113" s="921">
        <v>328695</v>
      </c>
      <c r="AG113" s="919"/>
      <c r="AH113" s="919"/>
      <c r="AI113" s="919"/>
      <c r="AJ113" s="920"/>
      <c r="AK113" s="921">
        <v>320561</v>
      </c>
      <c r="AL113" s="919"/>
      <c r="AM113" s="919"/>
      <c r="AN113" s="919"/>
      <c r="AO113" s="920"/>
      <c r="AP113" s="922">
        <v>4.7</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2187687</v>
      </c>
      <c r="BR113" s="817"/>
      <c r="BS113" s="817"/>
      <c r="BT113" s="817"/>
      <c r="BU113" s="817"/>
      <c r="BV113" s="817">
        <v>2184349</v>
      </c>
      <c r="BW113" s="817"/>
      <c r="BX113" s="817"/>
      <c r="BY113" s="817"/>
      <c r="BZ113" s="817"/>
      <c r="CA113" s="817">
        <v>2173281</v>
      </c>
      <c r="CB113" s="817"/>
      <c r="CC113" s="817"/>
      <c r="CD113" s="817"/>
      <c r="CE113" s="817"/>
      <c r="CF113" s="875">
        <v>32.200000000000003</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443</v>
      </c>
      <c r="DR113" s="780"/>
      <c r="DS113" s="780"/>
      <c r="DT113" s="780"/>
      <c r="DU113" s="781"/>
      <c r="DV113" s="824" t="s">
        <v>443</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222964</v>
      </c>
      <c r="AB114" s="780"/>
      <c r="AC114" s="780"/>
      <c r="AD114" s="780"/>
      <c r="AE114" s="781"/>
      <c r="AF114" s="782">
        <v>214732</v>
      </c>
      <c r="AG114" s="780"/>
      <c r="AH114" s="780"/>
      <c r="AI114" s="780"/>
      <c r="AJ114" s="781"/>
      <c r="AK114" s="782">
        <v>205806</v>
      </c>
      <c r="AL114" s="780"/>
      <c r="AM114" s="780"/>
      <c r="AN114" s="780"/>
      <c r="AO114" s="781"/>
      <c r="AP114" s="824">
        <v>3</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2099547</v>
      </c>
      <c r="BR114" s="817"/>
      <c r="BS114" s="817"/>
      <c r="BT114" s="817"/>
      <c r="BU114" s="817"/>
      <c r="BV114" s="817">
        <v>2075092</v>
      </c>
      <c r="BW114" s="817"/>
      <c r="BX114" s="817"/>
      <c r="BY114" s="817"/>
      <c r="BZ114" s="817"/>
      <c r="CA114" s="817">
        <v>2098023</v>
      </c>
      <c r="CB114" s="817"/>
      <c r="CC114" s="817"/>
      <c r="CD114" s="817"/>
      <c r="CE114" s="817"/>
      <c r="CF114" s="875">
        <v>31</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443</v>
      </c>
      <c r="DM114" s="780"/>
      <c r="DN114" s="780"/>
      <c r="DO114" s="780"/>
      <c r="DP114" s="781"/>
      <c r="DQ114" s="782" t="s">
        <v>443</v>
      </c>
      <c r="DR114" s="780"/>
      <c r="DS114" s="780"/>
      <c r="DT114" s="780"/>
      <c r="DU114" s="781"/>
      <c r="DV114" s="824" t="s">
        <v>443</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443</v>
      </c>
      <c r="AG115" s="919"/>
      <c r="AH115" s="919"/>
      <c r="AI115" s="919"/>
      <c r="AJ115" s="920"/>
      <c r="AK115" s="921" t="s">
        <v>443</v>
      </c>
      <c r="AL115" s="919"/>
      <c r="AM115" s="919"/>
      <c r="AN115" s="919"/>
      <c r="AO115" s="920"/>
      <c r="AP115" s="922" t="s">
        <v>443</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443</v>
      </c>
      <c r="BW115" s="817"/>
      <c r="BX115" s="817"/>
      <c r="BY115" s="817"/>
      <c r="BZ115" s="817"/>
      <c r="CA115" s="817" t="s">
        <v>443</v>
      </c>
      <c r="CB115" s="817"/>
      <c r="CC115" s="817"/>
      <c r="CD115" s="817"/>
      <c r="CE115" s="817"/>
      <c r="CF115" s="875" t="s">
        <v>443</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443</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443</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443</v>
      </c>
      <c r="BW116" s="817"/>
      <c r="BX116" s="817"/>
      <c r="BY116" s="817"/>
      <c r="BZ116" s="817"/>
      <c r="CA116" s="817" t="s">
        <v>443</v>
      </c>
      <c r="CB116" s="817"/>
      <c r="CC116" s="817"/>
      <c r="CD116" s="817"/>
      <c r="CE116" s="817"/>
      <c r="CF116" s="875" t="s">
        <v>443</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443</v>
      </c>
      <c r="DM116" s="780"/>
      <c r="DN116" s="780"/>
      <c r="DO116" s="780"/>
      <c r="DP116" s="781"/>
      <c r="DQ116" s="782" t="s">
        <v>443</v>
      </c>
      <c r="DR116" s="780"/>
      <c r="DS116" s="780"/>
      <c r="DT116" s="780"/>
      <c r="DU116" s="781"/>
      <c r="DV116" s="824" t="s">
        <v>443</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2265405</v>
      </c>
      <c r="AB117" s="903"/>
      <c r="AC117" s="903"/>
      <c r="AD117" s="903"/>
      <c r="AE117" s="904"/>
      <c r="AF117" s="905">
        <v>2233585</v>
      </c>
      <c r="AG117" s="903"/>
      <c r="AH117" s="903"/>
      <c r="AI117" s="903"/>
      <c r="AJ117" s="904"/>
      <c r="AK117" s="905">
        <v>2201830</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189</v>
      </c>
      <c r="BR117" s="817"/>
      <c r="BS117" s="817"/>
      <c r="BT117" s="817"/>
      <c r="BU117" s="817"/>
      <c r="BV117" s="817" t="s">
        <v>189</v>
      </c>
      <c r="BW117" s="817"/>
      <c r="BX117" s="817"/>
      <c r="BY117" s="817"/>
      <c r="BZ117" s="817"/>
      <c r="CA117" s="817" t="s">
        <v>189</v>
      </c>
      <c r="CB117" s="817"/>
      <c r="CC117" s="817"/>
      <c r="CD117" s="817"/>
      <c r="CE117" s="817"/>
      <c r="CF117" s="875" t="s">
        <v>189</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189</v>
      </c>
      <c r="DH117" s="780"/>
      <c r="DI117" s="780"/>
      <c r="DJ117" s="780"/>
      <c r="DK117" s="781"/>
      <c r="DL117" s="782" t="s">
        <v>189</v>
      </c>
      <c r="DM117" s="780"/>
      <c r="DN117" s="780"/>
      <c r="DO117" s="780"/>
      <c r="DP117" s="781"/>
      <c r="DQ117" s="782" t="s">
        <v>189</v>
      </c>
      <c r="DR117" s="780"/>
      <c r="DS117" s="780"/>
      <c r="DT117" s="780"/>
      <c r="DU117" s="781"/>
      <c r="DV117" s="824" t="s">
        <v>189</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314</v>
      </c>
      <c r="AL118" s="896"/>
      <c r="AM118" s="896"/>
      <c r="AN118" s="896"/>
      <c r="AO118" s="897"/>
      <c r="AP118" s="899" t="s">
        <v>435</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465</v>
      </c>
      <c r="BR118" s="845"/>
      <c r="BS118" s="845"/>
      <c r="BT118" s="845"/>
      <c r="BU118" s="845"/>
      <c r="BV118" s="845" t="s">
        <v>465</v>
      </c>
      <c r="BW118" s="845"/>
      <c r="BX118" s="845"/>
      <c r="BY118" s="845"/>
      <c r="BZ118" s="845"/>
      <c r="CA118" s="845" t="s">
        <v>465</v>
      </c>
      <c r="CB118" s="845"/>
      <c r="CC118" s="845"/>
      <c r="CD118" s="845"/>
      <c r="CE118" s="845"/>
      <c r="CF118" s="875" t="s">
        <v>465</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465</v>
      </c>
      <c r="DH118" s="780"/>
      <c r="DI118" s="780"/>
      <c r="DJ118" s="780"/>
      <c r="DK118" s="781"/>
      <c r="DL118" s="782" t="s">
        <v>465</v>
      </c>
      <c r="DM118" s="780"/>
      <c r="DN118" s="780"/>
      <c r="DO118" s="780"/>
      <c r="DP118" s="781"/>
      <c r="DQ118" s="782" t="s">
        <v>465</v>
      </c>
      <c r="DR118" s="780"/>
      <c r="DS118" s="780"/>
      <c r="DT118" s="780"/>
      <c r="DU118" s="781"/>
      <c r="DV118" s="824" t="s">
        <v>465</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465</v>
      </c>
      <c r="AB119" s="889"/>
      <c r="AC119" s="889"/>
      <c r="AD119" s="889"/>
      <c r="AE119" s="890"/>
      <c r="AF119" s="891" t="s">
        <v>465</v>
      </c>
      <c r="AG119" s="889"/>
      <c r="AH119" s="889"/>
      <c r="AI119" s="889"/>
      <c r="AJ119" s="890"/>
      <c r="AK119" s="891" t="s">
        <v>465</v>
      </c>
      <c r="AL119" s="889"/>
      <c r="AM119" s="889"/>
      <c r="AN119" s="889"/>
      <c r="AO119" s="890"/>
      <c r="AP119" s="892" t="s">
        <v>465</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467</v>
      </c>
      <c r="BP119" s="878"/>
      <c r="BQ119" s="879">
        <v>25240757</v>
      </c>
      <c r="BR119" s="845"/>
      <c r="BS119" s="845"/>
      <c r="BT119" s="845"/>
      <c r="BU119" s="845"/>
      <c r="BV119" s="845">
        <v>24699440</v>
      </c>
      <c r="BW119" s="845"/>
      <c r="BX119" s="845"/>
      <c r="BY119" s="845"/>
      <c r="BZ119" s="845"/>
      <c r="CA119" s="845">
        <v>23952362</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465</v>
      </c>
      <c r="DH119" s="764"/>
      <c r="DI119" s="764"/>
      <c r="DJ119" s="764"/>
      <c r="DK119" s="765"/>
      <c r="DL119" s="766" t="s">
        <v>465</v>
      </c>
      <c r="DM119" s="764"/>
      <c r="DN119" s="764"/>
      <c r="DO119" s="764"/>
      <c r="DP119" s="765"/>
      <c r="DQ119" s="766" t="s">
        <v>465</v>
      </c>
      <c r="DR119" s="764"/>
      <c r="DS119" s="764"/>
      <c r="DT119" s="764"/>
      <c r="DU119" s="765"/>
      <c r="DV119" s="848" t="s">
        <v>469</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469</v>
      </c>
      <c r="AB120" s="780"/>
      <c r="AC120" s="780"/>
      <c r="AD120" s="780"/>
      <c r="AE120" s="781"/>
      <c r="AF120" s="782" t="s">
        <v>469</v>
      </c>
      <c r="AG120" s="780"/>
      <c r="AH120" s="780"/>
      <c r="AI120" s="780"/>
      <c r="AJ120" s="781"/>
      <c r="AK120" s="782" t="s">
        <v>469</v>
      </c>
      <c r="AL120" s="780"/>
      <c r="AM120" s="780"/>
      <c r="AN120" s="780"/>
      <c r="AO120" s="781"/>
      <c r="AP120" s="824" t="s">
        <v>469</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4110159</v>
      </c>
      <c r="BR120" s="842"/>
      <c r="BS120" s="842"/>
      <c r="BT120" s="842"/>
      <c r="BU120" s="842"/>
      <c r="BV120" s="842">
        <v>5039401</v>
      </c>
      <c r="BW120" s="842"/>
      <c r="BX120" s="842"/>
      <c r="BY120" s="842"/>
      <c r="BZ120" s="842"/>
      <c r="CA120" s="842">
        <v>5431059</v>
      </c>
      <c r="CB120" s="842"/>
      <c r="CC120" s="842"/>
      <c r="CD120" s="842"/>
      <c r="CE120" s="842"/>
      <c r="CF120" s="866">
        <v>80.400000000000006</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2932352</v>
      </c>
      <c r="DH120" s="842"/>
      <c r="DI120" s="842"/>
      <c r="DJ120" s="842"/>
      <c r="DK120" s="842"/>
      <c r="DL120" s="842">
        <v>3034287</v>
      </c>
      <c r="DM120" s="842"/>
      <c r="DN120" s="842"/>
      <c r="DO120" s="842"/>
      <c r="DP120" s="842"/>
      <c r="DQ120" s="842">
        <v>2839910</v>
      </c>
      <c r="DR120" s="842"/>
      <c r="DS120" s="842"/>
      <c r="DT120" s="842"/>
      <c r="DU120" s="842"/>
      <c r="DV120" s="843">
        <v>42</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465</v>
      </c>
      <c r="AB121" s="780"/>
      <c r="AC121" s="780"/>
      <c r="AD121" s="780"/>
      <c r="AE121" s="781"/>
      <c r="AF121" s="782" t="s">
        <v>465</v>
      </c>
      <c r="AG121" s="780"/>
      <c r="AH121" s="780"/>
      <c r="AI121" s="780"/>
      <c r="AJ121" s="781"/>
      <c r="AK121" s="782" t="s">
        <v>469</v>
      </c>
      <c r="AL121" s="780"/>
      <c r="AM121" s="780"/>
      <c r="AN121" s="780"/>
      <c r="AO121" s="781"/>
      <c r="AP121" s="824" t="s">
        <v>465</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660314</v>
      </c>
      <c r="BR121" s="817"/>
      <c r="BS121" s="817"/>
      <c r="BT121" s="817"/>
      <c r="BU121" s="817"/>
      <c r="BV121" s="817">
        <v>626343</v>
      </c>
      <c r="BW121" s="817"/>
      <c r="BX121" s="817"/>
      <c r="BY121" s="817"/>
      <c r="BZ121" s="817"/>
      <c r="CA121" s="817">
        <v>653361</v>
      </c>
      <c r="CB121" s="817"/>
      <c r="CC121" s="817"/>
      <c r="CD121" s="817"/>
      <c r="CE121" s="817"/>
      <c r="CF121" s="875">
        <v>9.6999999999999993</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420816</v>
      </c>
      <c r="DH121" s="817"/>
      <c r="DI121" s="817"/>
      <c r="DJ121" s="817"/>
      <c r="DK121" s="817"/>
      <c r="DL121" s="817">
        <v>532437</v>
      </c>
      <c r="DM121" s="817"/>
      <c r="DN121" s="817"/>
      <c r="DO121" s="817"/>
      <c r="DP121" s="817"/>
      <c r="DQ121" s="817">
        <v>636523</v>
      </c>
      <c r="DR121" s="817"/>
      <c r="DS121" s="817"/>
      <c r="DT121" s="817"/>
      <c r="DU121" s="817"/>
      <c r="DV121" s="794">
        <v>9.4</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465</v>
      </c>
      <c r="AB122" s="780"/>
      <c r="AC122" s="780"/>
      <c r="AD122" s="780"/>
      <c r="AE122" s="781"/>
      <c r="AF122" s="782" t="s">
        <v>469</v>
      </c>
      <c r="AG122" s="780"/>
      <c r="AH122" s="780"/>
      <c r="AI122" s="780"/>
      <c r="AJ122" s="781"/>
      <c r="AK122" s="782" t="s">
        <v>465</v>
      </c>
      <c r="AL122" s="780"/>
      <c r="AM122" s="780"/>
      <c r="AN122" s="780"/>
      <c r="AO122" s="781"/>
      <c r="AP122" s="824" t="s">
        <v>465</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13374506</v>
      </c>
      <c r="BR122" s="845"/>
      <c r="BS122" s="845"/>
      <c r="BT122" s="845"/>
      <c r="BU122" s="845"/>
      <c r="BV122" s="845">
        <v>12803575</v>
      </c>
      <c r="BW122" s="845"/>
      <c r="BX122" s="845"/>
      <c r="BY122" s="845"/>
      <c r="BZ122" s="845"/>
      <c r="CA122" s="845">
        <v>12109194</v>
      </c>
      <c r="CB122" s="845"/>
      <c r="CC122" s="845"/>
      <c r="CD122" s="845"/>
      <c r="CE122" s="845"/>
      <c r="CF122" s="846">
        <v>179.2</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t="s">
        <v>465</v>
      </c>
      <c r="DH122" s="817"/>
      <c r="DI122" s="817"/>
      <c r="DJ122" s="817"/>
      <c r="DK122" s="817"/>
      <c r="DL122" s="817" t="s">
        <v>465</v>
      </c>
      <c r="DM122" s="817"/>
      <c r="DN122" s="817"/>
      <c r="DO122" s="817"/>
      <c r="DP122" s="817"/>
      <c r="DQ122" s="817" t="s">
        <v>469</v>
      </c>
      <c r="DR122" s="817"/>
      <c r="DS122" s="817"/>
      <c r="DT122" s="817"/>
      <c r="DU122" s="817"/>
      <c r="DV122" s="794" t="s">
        <v>469</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465</v>
      </c>
      <c r="AB123" s="780"/>
      <c r="AC123" s="780"/>
      <c r="AD123" s="780"/>
      <c r="AE123" s="781"/>
      <c r="AF123" s="782" t="s">
        <v>469</v>
      </c>
      <c r="AG123" s="780"/>
      <c r="AH123" s="780"/>
      <c r="AI123" s="780"/>
      <c r="AJ123" s="781"/>
      <c r="AK123" s="782" t="s">
        <v>469</v>
      </c>
      <c r="AL123" s="780"/>
      <c r="AM123" s="780"/>
      <c r="AN123" s="780"/>
      <c r="AO123" s="781"/>
      <c r="AP123" s="824" t="s">
        <v>465</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479</v>
      </c>
      <c r="BP123" s="878"/>
      <c r="BQ123" s="832">
        <v>18144979</v>
      </c>
      <c r="BR123" s="833"/>
      <c r="BS123" s="833"/>
      <c r="BT123" s="833"/>
      <c r="BU123" s="833"/>
      <c r="BV123" s="833">
        <v>18469319</v>
      </c>
      <c r="BW123" s="833"/>
      <c r="BX123" s="833"/>
      <c r="BY123" s="833"/>
      <c r="BZ123" s="833"/>
      <c r="CA123" s="833">
        <v>18193614</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481</v>
      </c>
      <c r="DH123" s="780"/>
      <c r="DI123" s="780"/>
      <c r="DJ123" s="780"/>
      <c r="DK123" s="781"/>
      <c r="DL123" s="782" t="s">
        <v>481</v>
      </c>
      <c r="DM123" s="780"/>
      <c r="DN123" s="780"/>
      <c r="DO123" s="780"/>
      <c r="DP123" s="781"/>
      <c r="DQ123" s="782" t="s">
        <v>481</v>
      </c>
      <c r="DR123" s="780"/>
      <c r="DS123" s="780"/>
      <c r="DT123" s="780"/>
      <c r="DU123" s="781"/>
      <c r="DV123" s="824" t="s">
        <v>481</v>
      </c>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481</v>
      </c>
      <c r="AB124" s="780"/>
      <c r="AC124" s="780"/>
      <c r="AD124" s="780"/>
      <c r="AE124" s="781"/>
      <c r="AF124" s="782" t="s">
        <v>481</v>
      </c>
      <c r="AG124" s="780"/>
      <c r="AH124" s="780"/>
      <c r="AI124" s="780"/>
      <c r="AJ124" s="781"/>
      <c r="AK124" s="782" t="s">
        <v>481</v>
      </c>
      <c r="AL124" s="780"/>
      <c r="AM124" s="780"/>
      <c r="AN124" s="780"/>
      <c r="AO124" s="781"/>
      <c r="AP124" s="824" t="s">
        <v>481</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104</v>
      </c>
      <c r="BR124" s="831"/>
      <c r="BS124" s="831"/>
      <c r="BT124" s="831"/>
      <c r="BU124" s="831"/>
      <c r="BV124" s="831">
        <v>86.8</v>
      </c>
      <c r="BW124" s="831"/>
      <c r="BX124" s="831"/>
      <c r="BY124" s="831"/>
      <c r="BZ124" s="831"/>
      <c r="CA124" s="831">
        <v>85.2</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469</v>
      </c>
      <c r="DH124" s="764"/>
      <c r="DI124" s="764"/>
      <c r="DJ124" s="764"/>
      <c r="DK124" s="765"/>
      <c r="DL124" s="766" t="s">
        <v>469</v>
      </c>
      <c r="DM124" s="764"/>
      <c r="DN124" s="764"/>
      <c r="DO124" s="764"/>
      <c r="DP124" s="765"/>
      <c r="DQ124" s="766" t="s">
        <v>469</v>
      </c>
      <c r="DR124" s="764"/>
      <c r="DS124" s="764"/>
      <c r="DT124" s="764"/>
      <c r="DU124" s="765"/>
      <c r="DV124" s="848" t="s">
        <v>469</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484</v>
      </c>
      <c r="AB125" s="780"/>
      <c r="AC125" s="780"/>
      <c r="AD125" s="780"/>
      <c r="AE125" s="781"/>
      <c r="AF125" s="782" t="s">
        <v>469</v>
      </c>
      <c r="AG125" s="780"/>
      <c r="AH125" s="780"/>
      <c r="AI125" s="780"/>
      <c r="AJ125" s="781"/>
      <c r="AK125" s="782" t="s">
        <v>484</v>
      </c>
      <c r="AL125" s="780"/>
      <c r="AM125" s="780"/>
      <c r="AN125" s="780"/>
      <c r="AO125" s="781"/>
      <c r="AP125" s="824" t="s">
        <v>469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469</v>
      </c>
      <c r="DH125" s="842"/>
      <c r="DI125" s="842"/>
      <c r="DJ125" s="842"/>
      <c r="DK125" s="842"/>
      <c r="DL125" s="842" t="s">
        <v>484</v>
      </c>
      <c r="DM125" s="842"/>
      <c r="DN125" s="842"/>
      <c r="DO125" s="842"/>
      <c r="DP125" s="842"/>
      <c r="DQ125" s="842" t="s">
        <v>469</v>
      </c>
      <c r="DR125" s="842"/>
      <c r="DS125" s="842"/>
      <c r="DT125" s="842"/>
      <c r="DU125" s="842"/>
      <c r="DV125" s="843" t="s">
        <v>469</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469</v>
      </c>
      <c r="AB126" s="780"/>
      <c r="AC126" s="780"/>
      <c r="AD126" s="780"/>
      <c r="AE126" s="781"/>
      <c r="AF126" s="782" t="s">
        <v>469</v>
      </c>
      <c r="AG126" s="780"/>
      <c r="AH126" s="780"/>
      <c r="AI126" s="780"/>
      <c r="AJ126" s="781"/>
      <c r="AK126" s="782" t="s">
        <v>469</v>
      </c>
      <c r="AL126" s="780"/>
      <c r="AM126" s="780"/>
      <c r="AN126" s="780"/>
      <c r="AO126" s="781"/>
      <c r="AP126" s="824" t="s">
        <v>484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488</v>
      </c>
      <c r="DH126" s="817"/>
      <c r="DI126" s="817"/>
      <c r="DJ126" s="817"/>
      <c r="DK126" s="817"/>
      <c r="DL126" s="817" t="s">
        <v>469</v>
      </c>
      <c r="DM126" s="817"/>
      <c r="DN126" s="817"/>
      <c r="DO126" s="817"/>
      <c r="DP126" s="817"/>
      <c r="DQ126" s="817" t="s">
        <v>469</v>
      </c>
      <c r="DR126" s="817"/>
      <c r="DS126" s="817"/>
      <c r="DT126" s="817"/>
      <c r="DU126" s="817"/>
      <c r="DV126" s="794" t="s">
        <v>484</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469</v>
      </c>
      <c r="AB127" s="780"/>
      <c r="AC127" s="780"/>
      <c r="AD127" s="780"/>
      <c r="AE127" s="781"/>
      <c r="AF127" s="782" t="s">
        <v>469</v>
      </c>
      <c r="AG127" s="780"/>
      <c r="AH127" s="780"/>
      <c r="AI127" s="780"/>
      <c r="AJ127" s="781"/>
      <c r="AK127" s="782" t="s">
        <v>484</v>
      </c>
      <c r="AL127" s="780"/>
      <c r="AM127" s="780"/>
      <c r="AN127" s="780"/>
      <c r="AO127" s="781"/>
      <c r="AP127" s="824" t="s">
        <v>488</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484</v>
      </c>
      <c r="DH127" s="817"/>
      <c r="DI127" s="817"/>
      <c r="DJ127" s="817"/>
      <c r="DK127" s="817"/>
      <c r="DL127" s="817" t="s">
        <v>469</v>
      </c>
      <c r="DM127" s="817"/>
      <c r="DN127" s="817"/>
      <c r="DO127" s="817"/>
      <c r="DP127" s="817"/>
      <c r="DQ127" s="817" t="s">
        <v>469</v>
      </c>
      <c r="DR127" s="817"/>
      <c r="DS127" s="817"/>
      <c r="DT127" s="817"/>
      <c r="DU127" s="817"/>
      <c r="DV127" s="794" t="s">
        <v>484</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80879</v>
      </c>
      <c r="AB128" s="801"/>
      <c r="AC128" s="801"/>
      <c r="AD128" s="801"/>
      <c r="AE128" s="802"/>
      <c r="AF128" s="803">
        <v>76263</v>
      </c>
      <c r="AG128" s="801"/>
      <c r="AH128" s="801"/>
      <c r="AI128" s="801"/>
      <c r="AJ128" s="802"/>
      <c r="AK128" s="803">
        <v>76692</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469</v>
      </c>
      <c r="BG128" s="787"/>
      <c r="BH128" s="787"/>
      <c r="BI128" s="787"/>
      <c r="BJ128" s="787"/>
      <c r="BK128" s="787"/>
      <c r="BL128" s="810"/>
      <c r="BM128" s="786">
        <v>13.78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469</v>
      </c>
      <c r="DH128" s="791"/>
      <c r="DI128" s="791"/>
      <c r="DJ128" s="791"/>
      <c r="DK128" s="791"/>
      <c r="DL128" s="791" t="s">
        <v>469</v>
      </c>
      <c r="DM128" s="791"/>
      <c r="DN128" s="791"/>
      <c r="DO128" s="791"/>
      <c r="DP128" s="791"/>
      <c r="DQ128" s="791" t="s">
        <v>484</v>
      </c>
      <c r="DR128" s="791"/>
      <c r="DS128" s="791"/>
      <c r="DT128" s="791"/>
      <c r="DU128" s="791"/>
      <c r="DV128" s="792" t="s">
        <v>488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8012737</v>
      </c>
      <c r="AB129" s="780"/>
      <c r="AC129" s="780"/>
      <c r="AD129" s="780"/>
      <c r="AE129" s="781"/>
      <c r="AF129" s="782">
        <v>8360888</v>
      </c>
      <c r="AG129" s="780"/>
      <c r="AH129" s="780"/>
      <c r="AI129" s="780"/>
      <c r="AJ129" s="781"/>
      <c r="AK129" s="782">
        <v>7874902</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189</v>
      </c>
      <c r="BG129" s="771"/>
      <c r="BH129" s="771"/>
      <c r="BI129" s="771"/>
      <c r="BJ129" s="771"/>
      <c r="BK129" s="771"/>
      <c r="BL129" s="772"/>
      <c r="BM129" s="770">
        <v>18.78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1192236</v>
      </c>
      <c r="AB130" s="780"/>
      <c r="AC130" s="780"/>
      <c r="AD130" s="780"/>
      <c r="AE130" s="781"/>
      <c r="AF130" s="782">
        <v>1185673</v>
      </c>
      <c r="AG130" s="780"/>
      <c r="AH130" s="780"/>
      <c r="AI130" s="780"/>
      <c r="AJ130" s="781"/>
      <c r="AK130" s="782">
        <v>1116067</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14.3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6820501</v>
      </c>
      <c r="AB131" s="764"/>
      <c r="AC131" s="764"/>
      <c r="AD131" s="764"/>
      <c r="AE131" s="765"/>
      <c r="AF131" s="766">
        <v>7175215</v>
      </c>
      <c r="AG131" s="764"/>
      <c r="AH131" s="764"/>
      <c r="AI131" s="764"/>
      <c r="AJ131" s="765"/>
      <c r="AK131" s="766">
        <v>6758835</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85.2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14.548638</v>
      </c>
      <c r="AB132" s="745"/>
      <c r="AC132" s="745"/>
      <c r="AD132" s="745"/>
      <c r="AE132" s="746"/>
      <c r="AF132" s="747">
        <v>13.541740559999999</v>
      </c>
      <c r="AG132" s="745"/>
      <c r="AH132" s="745"/>
      <c r="AI132" s="745"/>
      <c r="AJ132" s="746"/>
      <c r="AK132" s="747">
        <v>14.929658740000001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15.3</v>
      </c>
      <c r="AB133" s="724"/>
      <c r="AC133" s="724"/>
      <c r="AD133" s="724"/>
      <c r="AE133" s="725"/>
      <c r="AF133" s="723">
        <v>14.5</v>
      </c>
      <c r="AG133" s="724"/>
      <c r="AH133" s="724"/>
      <c r="AI133" s="724"/>
      <c r="AJ133" s="725"/>
      <c r="AK133" s="723">
        <v>14.3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7hdgss7siTWFf/5IEJDmHxXym33mwcW44hBk57LhuLeG3B3HHCcsuzxAWRMxueQVVo/ijjHqcv2Q9gHfhiWPQ==" saltValue="e7BxGx6NsRYAa4XRgPbj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2AozfG361wzvs455+uxoAtMMRkeEDKVLhDeWDv1XNmD55ewMC9NP/y1TL9NlcXZBwgV+i3EYe/BRVz5K8pX0g==" saltValue="XJF/89vJ47c4z7CORSgG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35SduJxt2dggCOcJ7nyq/FPCNRLSiygiPHfhBFKOWqlOYowE/fEGkzNw4ljmoc0YvoFK31ozEaAVegaToSeVA==" saltValue="3XyOkj+n5IEDo1IvndPU9g=="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517</v>
      </c>
      <c r="AL9" s="1134"/>
      <c r="AM9" s="1134"/>
      <c r="AN9" s="1135"/>
      <c r="AO9" s="281">
        <v>2453367</v>
      </c>
      <c r="AP9" s="281">
        <v>110492</v>
      </c>
      <c r="AQ9" s="282">
        <v>88339</v>
      </c>
      <c r="AR9" s="283">
        <v>25.1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518</v>
      </c>
      <c r="AL10" s="1134"/>
      <c r="AM10" s="1134"/>
      <c r="AN10" s="1135"/>
      <c r="AO10" s="284">
        <v>35733</v>
      </c>
      <c r="AP10" s="284">
        <v>1609</v>
      </c>
      <c r="AQ10" s="285">
        <v>7842</v>
      </c>
      <c r="AR10" s="286">
        <v>-79.5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519</v>
      </c>
      <c r="AL11" s="1134"/>
      <c r="AM11" s="1134"/>
      <c r="AN11" s="1135"/>
      <c r="AO11" s="284">
        <v>179300</v>
      </c>
      <c r="AP11" s="284">
        <v>8075</v>
      </c>
      <c r="AQ11" s="285">
        <v>2321</v>
      </c>
      <c r="AR11" s="286">
        <v>247.9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520</v>
      </c>
      <c r="AL12" s="1134"/>
      <c r="AM12" s="1134"/>
      <c r="AN12" s="1135"/>
      <c r="AO12" s="284" t="s">
        <v>521</v>
      </c>
      <c r="AP12" s="284" t="s">
        <v>521</v>
      </c>
      <c r="AQ12" s="285">
        <v>10</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522</v>
      </c>
      <c r="AL13" s="1134"/>
      <c r="AM13" s="1134"/>
      <c r="AN13" s="1135"/>
      <c r="AO13" s="284">
        <v>84836</v>
      </c>
      <c r="AP13" s="284">
        <v>3821</v>
      </c>
      <c r="AQ13" s="285">
        <v>2936</v>
      </c>
      <c r="AR13" s="286">
        <v>30.1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523</v>
      </c>
      <c r="AL14" s="1134"/>
      <c r="AM14" s="1134"/>
      <c r="AN14" s="1135"/>
      <c r="AO14" s="284" t="s">
        <v>521</v>
      </c>
      <c r="AP14" s="284" t="s">
        <v>521</v>
      </c>
      <c r="AQ14" s="285">
        <v>1649</v>
      </c>
      <c r="AR14" s="286" t="s">
        <v>521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524</v>
      </c>
      <c r="AL15" s="1137"/>
      <c r="AM15" s="1137"/>
      <c r="AN15" s="1138"/>
      <c r="AO15" s="284">
        <v>-148938</v>
      </c>
      <c r="AP15" s="284">
        <v>-6708</v>
      </c>
      <c r="AQ15" s="285">
        <v>-5997</v>
      </c>
      <c r="AR15" s="286">
        <v>11.9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192</v>
      </c>
      <c r="AL16" s="1137"/>
      <c r="AM16" s="1137"/>
      <c r="AN16" s="1138"/>
      <c r="AO16" s="284">
        <v>2604298</v>
      </c>
      <c r="AP16" s="284">
        <v>117290</v>
      </c>
      <c r="AQ16" s="285">
        <v>97102</v>
      </c>
      <c r="AR16" s="286">
        <v>20.8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529</v>
      </c>
      <c r="AL21" s="1140"/>
      <c r="AM21" s="1140"/>
      <c r="AN21" s="1141"/>
      <c r="AO21" s="297">
        <v>12.11</v>
      </c>
      <c r="AP21" s="298">
        <v>8.91</v>
      </c>
      <c r="AQ21" s="299">
        <v>3.2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530</v>
      </c>
      <c r="AL22" s="1140"/>
      <c r="AM22" s="1140"/>
      <c r="AN22" s="1141"/>
      <c r="AO22" s="302">
        <v>95.7</v>
      </c>
      <c r="AP22" s="303">
        <v>97.5</v>
      </c>
      <c r="AQ22" s="304">
        <v>-1.8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2" t="s">
        <v>531</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534</v>
      </c>
      <c r="AL32" s="1124"/>
      <c r="AM32" s="1124"/>
      <c r="AN32" s="1125"/>
      <c r="AO32" s="312">
        <v>1675463</v>
      </c>
      <c r="AP32" s="312">
        <v>75458</v>
      </c>
      <c r="AQ32" s="313">
        <v>55264</v>
      </c>
      <c r="AR32" s="314">
        <v>36.5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535</v>
      </c>
      <c r="AL33" s="1124"/>
      <c r="AM33" s="1124"/>
      <c r="AN33" s="1125"/>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536</v>
      </c>
      <c r="AL34" s="1124"/>
      <c r="AM34" s="1124"/>
      <c r="AN34" s="1125"/>
      <c r="AO34" s="312" t="s">
        <v>521</v>
      </c>
      <c r="AP34" s="312" t="s">
        <v>521</v>
      </c>
      <c r="AQ34" s="313">
        <v>19</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537</v>
      </c>
      <c r="AL35" s="1124"/>
      <c r="AM35" s="1124"/>
      <c r="AN35" s="1125"/>
      <c r="AO35" s="312">
        <v>320561</v>
      </c>
      <c r="AP35" s="312">
        <v>14437</v>
      </c>
      <c r="AQ35" s="313">
        <v>18522</v>
      </c>
      <c r="AR35" s="314">
        <v>-22.1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538</v>
      </c>
      <c r="AL36" s="1124"/>
      <c r="AM36" s="1124"/>
      <c r="AN36" s="1125"/>
      <c r="AO36" s="312">
        <v>205806</v>
      </c>
      <c r="AP36" s="312">
        <v>9269</v>
      </c>
      <c r="AQ36" s="313">
        <v>2744</v>
      </c>
      <c r="AR36" s="314">
        <v>237.8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539</v>
      </c>
      <c r="AL37" s="1124"/>
      <c r="AM37" s="1124"/>
      <c r="AN37" s="1125"/>
      <c r="AO37" s="312" t="s">
        <v>521</v>
      </c>
      <c r="AP37" s="312" t="s">
        <v>521</v>
      </c>
      <c r="AQ37" s="313">
        <v>519</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540</v>
      </c>
      <c r="AL38" s="1127"/>
      <c r="AM38" s="1127"/>
      <c r="AN38" s="1128"/>
      <c r="AO38" s="315" t="s">
        <v>521</v>
      </c>
      <c r="AP38" s="315" t="s">
        <v>521</v>
      </c>
      <c r="AQ38" s="316">
        <v>4</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541</v>
      </c>
      <c r="AL39" s="1127"/>
      <c r="AM39" s="1127"/>
      <c r="AN39" s="1128"/>
      <c r="AO39" s="312">
        <v>-76692</v>
      </c>
      <c r="AP39" s="312">
        <v>-3454</v>
      </c>
      <c r="AQ39" s="313">
        <v>-3996</v>
      </c>
      <c r="AR39" s="314">
        <v>-13.6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542</v>
      </c>
      <c r="AL40" s="1124"/>
      <c r="AM40" s="1124"/>
      <c r="AN40" s="1125"/>
      <c r="AO40" s="312">
        <v>-1116067</v>
      </c>
      <c r="AP40" s="312">
        <v>-50264</v>
      </c>
      <c r="AQ40" s="313">
        <v>-50182</v>
      </c>
      <c r="AR40" s="314">
        <v>0.2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306</v>
      </c>
      <c r="AL41" s="1130"/>
      <c r="AM41" s="1130"/>
      <c r="AN41" s="1131"/>
      <c r="AO41" s="312">
        <v>1009071</v>
      </c>
      <c r="AP41" s="312">
        <v>45445</v>
      </c>
      <c r="AQ41" s="313">
        <v>22892</v>
      </c>
      <c r="AR41" s="314">
        <v>98.5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512</v>
      </c>
      <c r="AN49" s="1118" t="s">
        <v>546</v>
      </c>
      <c r="AO49" s="1119"/>
      <c r="AP49" s="1119"/>
      <c r="AQ49" s="1119"/>
      <c r="AR49" s="112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381179</v>
      </c>
      <c r="AN51" s="334">
        <v>15693</v>
      </c>
      <c r="AO51" s="335">
        <v>-58.6</v>
      </c>
      <c r="AP51" s="336">
        <v>69729</v>
      </c>
      <c r="AQ51" s="337">
        <v>1.8</v>
      </c>
      <c r="AR51" s="338">
        <v>-60.4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195302</v>
      </c>
      <c r="AN52" s="342">
        <v>8041</v>
      </c>
      <c r="AO52" s="343">
        <v>-57.8</v>
      </c>
      <c r="AP52" s="344">
        <v>38908</v>
      </c>
      <c r="AQ52" s="345">
        <v>14</v>
      </c>
      <c r="AR52" s="346">
        <v>-71.8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262127</v>
      </c>
      <c r="AN53" s="334">
        <v>11035</v>
      </c>
      <c r="AO53" s="335">
        <v>-29.7</v>
      </c>
      <c r="AP53" s="336">
        <v>74581</v>
      </c>
      <c r="AQ53" s="337">
        <v>7</v>
      </c>
      <c r="AR53" s="338">
        <v>-36.700000000000003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178748</v>
      </c>
      <c r="AN54" s="342">
        <v>7525</v>
      </c>
      <c r="AO54" s="343">
        <v>-6.4</v>
      </c>
      <c r="AP54" s="344">
        <v>41563</v>
      </c>
      <c r="AQ54" s="345">
        <v>6.8</v>
      </c>
      <c r="AR54" s="346">
        <v>-13.2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1105071</v>
      </c>
      <c r="AN55" s="334">
        <v>47667</v>
      </c>
      <c r="AO55" s="335">
        <v>332</v>
      </c>
      <c r="AP55" s="336">
        <v>76347</v>
      </c>
      <c r="AQ55" s="337">
        <v>2.4</v>
      </c>
      <c r="AR55" s="338">
        <v>329.6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646052</v>
      </c>
      <c r="AN56" s="342">
        <v>27867</v>
      </c>
      <c r="AO56" s="343">
        <v>270.3</v>
      </c>
      <c r="AP56" s="344">
        <v>41762</v>
      </c>
      <c r="AQ56" s="345">
        <v>0.5</v>
      </c>
      <c r="AR56" s="346">
        <v>269.8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866278</v>
      </c>
      <c r="AN57" s="334">
        <v>38282</v>
      </c>
      <c r="AO57" s="335">
        <v>-19.7</v>
      </c>
      <c r="AP57" s="336">
        <v>69604</v>
      </c>
      <c r="AQ57" s="337">
        <v>-8.8000000000000007</v>
      </c>
      <c r="AR57" s="338">
        <v>-10.9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438643</v>
      </c>
      <c r="AN58" s="342">
        <v>19384</v>
      </c>
      <c r="AO58" s="343">
        <v>-30.4</v>
      </c>
      <c r="AP58" s="344">
        <v>36247</v>
      </c>
      <c r="AQ58" s="345">
        <v>-13.2</v>
      </c>
      <c r="AR58" s="346">
        <v>-17.2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1178321</v>
      </c>
      <c r="AN59" s="334">
        <v>53068</v>
      </c>
      <c r="AO59" s="335">
        <v>38.6</v>
      </c>
      <c r="AP59" s="336">
        <v>68410</v>
      </c>
      <c r="AQ59" s="337">
        <v>-1.7</v>
      </c>
      <c r="AR59" s="338">
        <v>40.299999999999997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254686</v>
      </c>
      <c r="AN60" s="342">
        <v>11470</v>
      </c>
      <c r="AO60" s="343">
        <v>-40.799999999999997</v>
      </c>
      <c r="AP60" s="344">
        <v>35086</v>
      </c>
      <c r="AQ60" s="345">
        <v>-3.2</v>
      </c>
      <c r="AR60" s="346">
        <v>-37.6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758595</v>
      </c>
      <c r="AN61" s="349">
        <v>33149</v>
      </c>
      <c r="AO61" s="350">
        <v>52.5</v>
      </c>
      <c r="AP61" s="351">
        <v>71734</v>
      </c>
      <c r="AQ61" s="352">
        <v>0.1</v>
      </c>
      <c r="AR61" s="338">
        <v>52.4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342686</v>
      </c>
      <c r="AN62" s="342">
        <v>14857</v>
      </c>
      <c r="AO62" s="343">
        <v>27</v>
      </c>
      <c r="AP62" s="344">
        <v>38713</v>
      </c>
      <c r="AQ62" s="345">
        <v>1</v>
      </c>
      <c r="AR62" s="346">
        <v>26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7lgLWVzJd2mqkUPApwit8Tbg6InGw1E7pNKP4g8xLNH/esOLAPeV3fWSuFJAC0+9REXf12dtQ3D5rMrc6FoO6A==" saltValue="40j7P110AvtpXVWbfTQd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xYYULjcI6oiVnZZEeCDqg4SiOPSxQaMLeh3etJX36uyXC6dadZyvTENRkg5pYv+59KAzKk2cMTP2d2R2+Q/zKg==" saltValue="N1O+HE/F2G+8mGE4C0Izt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2UXteON6aDlSHtR/c9drV2rFjQ8zmdnRBFdsaxh8ixC3P9z+TheTXJBdPEn09b/Y2RufcN+mjJtip2jvIbPgHQ==" saltValue="ZdBPkh/iIfxRJaMtMACS0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42" t="s">
        <v>3</v>
      </c>
      <c r="D47" s="1142"/>
      <c r="E47" s="1143"/>
      <c r="F47" s="11">
        <v>4.22</v>
      </c>
      <c r="G47" s="12">
        <v>6.25</v>
      </c>
      <c r="H47" s="12">
        <v>9.8699999999999992</v>
      </c>
      <c r="I47" s="12">
        <v>15.23</v>
      </c>
      <c r="J47" s="13">
        <v>19.78</v>
      </c>
    </row>
    <row r="48" spans="2:10" ht="57.75" customHeight="1" x14ac:dyDescent="0.2">
      <c r="B48" s="14"/>
      <c r="C48" s="1144" t="s">
        <v>4</v>
      </c>
      <c r="D48" s="1144"/>
      <c r="E48" s="1145"/>
      <c r="F48" s="15">
        <v>3.14</v>
      </c>
      <c r="G48" s="16">
        <v>4</v>
      </c>
      <c r="H48" s="16">
        <v>4.82</v>
      </c>
      <c r="I48" s="16">
        <v>5.85</v>
      </c>
      <c r="J48" s="17">
        <v>7.74</v>
      </c>
    </row>
    <row r="49" spans="2:10" ht="57.75" customHeight="1" thickBot="1" x14ac:dyDescent="0.25">
      <c r="B49" s="18"/>
      <c r="C49" s="1146" t="s">
        <v>5</v>
      </c>
      <c r="D49" s="1146"/>
      <c r="E49" s="1147"/>
      <c r="F49" s="19" t="s">
        <v>567</v>
      </c>
      <c r="G49" s="20">
        <v>2.82</v>
      </c>
      <c r="H49" s="20">
        <v>4.8</v>
      </c>
      <c r="I49" s="20">
        <v>7</v>
      </c>
      <c r="J49" s="21">
        <v>5.15</v>
      </c>
    </row>
    <row r="50" spans="2:10" ht="13.2" x14ac:dyDescent="0.2"/>
  </sheetData>
  <sheetProtection algorithmName="SHA-512" hashValue="yWtrza+bUclxbabWHZ0g+BeWN939T/+vCEvNzGWtK3w4gBWxNuSKMfIgfKKzZW9gMDWlp41DVB23l7mRow9mWg==" saltValue="ROItnzh30RQpQpo+NYIBV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2024-03-07T01:14:04Z</cp:lastPrinted>
  <dcterms:created xsi:type="dcterms:W3CDTF">2024-02-05T01:17:26Z</dcterms:created>
  <dcterms:modified xsi:type="dcterms:W3CDTF">2024-03-21T07:52:48Z</dcterms:modified>
  <cp:category/>
</cp:coreProperties>
</file>