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5_回答・HPアップロード\アップロード用ファイル\"/>
    </mc:Choice>
  </mc:AlternateContent>
  <xr:revisionPtr revIDLastSave="0" documentId="13_ncr:1_{7DAEFBA4-2112-4A85-95AF-6AB95DE91837}" xr6:coauthVersionLast="47" xr6:coauthVersionMax="47" xr10:uidLastSave="{00000000-0000-0000-0000-000000000000}"/>
  <bookViews>
    <workbookView xWindow="30828" yWindow="0" windowWidth="21456" windowHeight="1737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35" i="12" l="1"/>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C37" i="10"/>
  <c r="CO36" i="10"/>
  <c r="BE36" i="10"/>
  <c r="C36" i="10"/>
  <c r="C35" i="10"/>
  <c r="BW34" i="10"/>
  <c r="BW35" i="10" s="1"/>
  <c r="BW36" i="10" s="1"/>
  <c r="BW37" i="10" s="1"/>
  <c r="BW38" i="10" s="1"/>
  <c r="BW39" i="10" s="1"/>
  <c r="BW40" i="10" s="1"/>
  <c r="BW41" i="10" s="1"/>
  <c r="BW42" i="10" s="1"/>
  <c r="BW43" i="10" s="1"/>
  <c r="C34" i="10"/>
  <c r="CO34" i="10" l="1"/>
  <c r="CO35" i="10" s="1"/>
  <c r="AM34" i="10"/>
  <c r="AM35" i="10" s="1"/>
  <c r="AM36" i="10" s="1"/>
  <c r="AM37"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<sst xmlns="http://schemas.openxmlformats.org/spreadsheetml/2006/main" count="1016" uniqueCount="596">
  <si>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</si>
  <si>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</si>
  <si>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</si>
  <si>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</si>
  <si>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</si>
  <si>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</si>
  <si>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</si>
  <si>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</si>
  <si>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</si>
  <si>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</si>
  <si>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</si>
  <si>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</si>
  <si>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</si>
  <si>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</si>
  <si>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</si>
  <si>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</si>
  <si>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</si>
  <si>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</si>
  <si>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</si>
  <si>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</si>
  <si>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</si>
  <si>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</si>
  <si>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</si>
  <si>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</si>
  <si>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</si>
  <si>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</si>
  <si>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</si>
  <si>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</si>
  <si>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</si>
  <si>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</si>
  <si>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</si>
  <si>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</si>
  <si>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</si>
  <si>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</si>
  <si>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</si>
  <si>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</si>
  <si>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</si>
  <si>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</si>
  <si>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</si>
  <si>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</si>
  <si>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</si>
  <si>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</si>
  <si>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</si>
  <si>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</si>
  <si>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</si>
  <si>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</si>
  <si>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</si>
  <si>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</si>
  <si>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</si>
  <si>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</si>
  <si>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</si>
  <si>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</si>
  <si>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</si>
  <si>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</si>
  <si>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</si>
  <si>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</si>
  <si>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</si>
  <si>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</si>
  <si>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</si>
  <si>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</si>
  <si>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</si>
  <si>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</si>
  <si>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</si>
  <si>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</si>
  <si>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</si>
  <si>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</si>
  <si>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</si>
  <si>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</si>
  <si>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</si>
  <si>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</si>
  <si>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</si>
  <si>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</si>
  <si>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</si>
  <si>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</si>
  <si>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</si>
  <si>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</si>
  <si>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</si>
  <si>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</si>
  <si>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</si>
  <si>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</si>
  <si>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</si>
  <si>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</si>
  <si>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</si>
  <si>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</si>
  <si>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</si>
  <si>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</si>
  <si>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</si>
  <si>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</si>
  <si>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</si>
  <si>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</si>
  <si>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</si>
  <si>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</si>
  <si>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</si>
  <si>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</si>
  <si>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</si>
  <si>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</si>
  <si>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</si>
  <si>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</si>
  <si>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</si>
  <si>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</si>
  <si>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</si>
  <si>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</si>
  <si>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</si>
  <si>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</si>
  <si>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</si>
  <si>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</si>
  <si>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</si>
  <si>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</si>
  <si>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</si>
  <si>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</si>
  <si>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</si>
  <si>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</si>
  <si>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</si>
  <si>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</si>
  <si>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</si>
  <si>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</si>
  <si>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</si>
  <si>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</si>
  <si>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</si>
  <si>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</si>
  <si>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</si>
  <si>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</si>
  <si>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</si>
  <si>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</si>
  <si>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</si>
  <si>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</si>
  <si>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</si>
  <si>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</si>
  <si>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</si>
  <si>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</si>
  <si>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</si>
  <si>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</si>
  <si>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</si>
  <si>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</si>
  <si>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</si>
  <si>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</si>
  <si>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</si>
  <si>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</si>
  <si>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</si>
  <si>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</si>
  <si>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</si>
  <si>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</si>
  <si>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</si>
  <si>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</si>
  <si>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</si>
  <si>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</si>
  <si>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</si>
  <si>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</si>
  <si>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</si>
  <si>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</si>
  <si>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</si>
  <si>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</si>
  <si>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</si>
  <si>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</si>
  <si>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</si>
  <si>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</si>
  <si>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</si>
  <si>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</si>
  <si>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</si>
  <si>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</si>
  <si>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</si>
  <si>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</si>
  <si>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</si>
  <si>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</si>
  <si>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</si>
  <si>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</si>
  <si>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</si>
  <si>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</si>
  <si>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</si>
  <si>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</si>
  <si>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</si>
  <si>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</si>
  <si>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</si>
  <si>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</si>
  <si>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</si>
  <si>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</si>
  <si>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</si>
  <si>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</si>
  <si>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</si>
  <si>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</si>
  <si>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</si>
  <si>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</si>
  <si>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</si>
  <si>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</si>
  <si>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</si>
  <si>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</si>
  <si>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</si>
  <si>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</si>
  <si>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</si>
  <si>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</si>
  <si>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</si>
  <si>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</si>
  <si>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</si>
  <si>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</si>
  <si>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</si>
  <si>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</si>
  <si>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</si>
  <si>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</si>
  <si>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</si>
  <si>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</si>
  <si>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</si>
  <si>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</si>
  <si>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</si>
  <si>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</si>
  <si>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</si>
  <si>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</si>
  <si>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</si>
  <si>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</si>
  <si>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</si>
  <si>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</si>
  <si>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</si>
  <si>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</si>
  <si>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</si>
  <si>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</si>
  <si>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</si>
  <si>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</si>
  <si>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</si>
  <si>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</si>
  <si>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</si>
  <si>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山梨県山梨市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</si>
  <si>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</si>
  <si>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</si>
  <si>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</si>
  <si>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</si>
  <si>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</si>
  <si>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</si>
  <si>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</si>
  <si>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</si>
  <si>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</si>
  <si>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</si>
  <si>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</si>
  <si>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</si>
  <si>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</si>
  <si>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</si>
  <si>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</si>
  <si>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</si>
  <si>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</si>
  <si>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</si>
  <si>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</si>
  <si>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</si>
  <si>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</si>
  <si>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</si>
  <si>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</si>
  <si>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</si>
  <si>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</si>
  <si>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</si>
  <si>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</si>
  <si>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</si>
  <si>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</si>
  <si>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</si>
  <si>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</si>
  <si>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</si>
  <si>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</si>
  <si>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</si>
  <si>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</si>
  <si>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</si>
  <si>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</si>
  <si>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</si>
  <si>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</si>
  <si>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</si>
  <si>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</si>
  <si>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</si>
  <si>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</si>
  <si>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</si>
  <si>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</si>
  <si>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</si>
  <si>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</si>
  <si>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</si>
  <si>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</si>
  <si>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</si>
  <si>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</si>
  <si>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</si>
  <si>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</si>
  <si>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</si>
  <si>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</si>
  <si>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</si>
  <si>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</si>
  <si>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</si>
  <si>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</si>
  <si>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</si>
  <si>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</si>
  <si>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</si>
  <si>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</si>
  <si>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</si>
  <si>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</si>
  <si>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</si>
  <si>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</si>
  <si>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</si>
  <si>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</si>
  <si>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</si>
  <si>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</si>
  <si>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</si>
  <si>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</si>
  <si>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</si>
  <si>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</si>
  <si>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</si>
  <si>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</si>
  <si>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</si>
  <si>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</si>
  <si>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</si>
  <si>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</si>
  <si>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</si>
  <si>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</si>
  <si>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</si>
  <si>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</si>
  <si>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</si>
  <si>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</si>
  <si>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</si>
  <si>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</si>
  <si>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</si>
  <si>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</si>
  <si>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</si>
  <si>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</si>
  <si>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</si>
  <si>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</si>
  <si>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</si>
  <si>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</si>
  <si>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</si>
  <si>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</si>
  <si>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</si>
  <si>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</si>
  <si>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</si>
  <si>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</si>
  <si>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</si>
  <si>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</si>
  <si>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</si>
  <si>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</si>
  <si>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</si>
  <si>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</si>
  <si>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</si>
  <si>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</si>
  <si>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</si>
  <si>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</si>
  <si>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</si>
  <si>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</si>
  <si>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</si>
  <si>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</si>
  <si>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</si>
  <si>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</si>
  <si>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</si>
  <si>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</si>
  <si>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</si>
  <si>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</si>
  <si>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</si>
  <si>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</si>
  <si>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</si>
  <si>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</si>
  <si>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</si>
  <si>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病院</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</si>
  <si>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</si>
  <si>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</si>
  <si>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</si>
  <si>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</si>
  <si>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</si>
  <si>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</si>
  <si>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</si>
  <si>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</si>
  <si>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</si>
  <si>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</si>
  <si>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</si>
  <si>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</si>
  <si>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</si>
  <si>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</si>
  <si>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</si>
  <si>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</si>
  <si>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</si>
  <si>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</si>
  <si>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</si>
  <si>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</si>
  <si>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</si>
  <si>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</si>
  <si>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山梨県山梨市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</si>
  <si>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</si>
  <si>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</si>
  <si>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</si>
  <si>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</si>
  <si>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</si>
  <si>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</si>
  <si>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</si>
  <si>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</si>
  <si>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</si>
  <si>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</si>
  <si>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</si>
  <si>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</si>
  <si>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</si>
  <si>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</si>
  <si>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</si>
  <si>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</si>
  <si>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</si>
  <si>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</si>
  <si>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</si>
  <si>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</si>
  <si>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</si>
  <si>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</si>
  <si>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</si>
  <si>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</si>
  <si>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</si>
  <si>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</si>
  <si>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</si>
  <si>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</si>
  <si>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</si>
  <si>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</si>
  <si>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</si>
  <si>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</si>
  <si>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</si>
  <si>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</si>
  <si>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</si>
  <si>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交通・火災災害共済事業特別会計</t>
    <phoneticPr fontId="5"/>
  </si>
  <si>
    <t>介護保険特別会計</t>
    <phoneticPr fontId="5"/>
  </si>
  <si>
    <t>居宅介護予防支援事業特別会計</t>
    <phoneticPr fontId="5"/>
  </si>
  <si>
    <t>水道事業会計</t>
    <phoneticPr fontId="5"/>
  </si>
  <si>
    <t>法適用企業</t>
    <phoneticPr fontId="5"/>
  </si>
  <si>
    <t>簡易水道事業会計</t>
    <phoneticPr fontId="5"/>
  </si>
  <si>
    <t>下水道事業会計</t>
    <phoneticPr fontId="5"/>
  </si>
  <si>
    <t>病院事業会計</t>
    <phoneticPr fontId="5"/>
  </si>
  <si>
    <t>浄化槽事業特別会計</t>
    <phoneticPr fontId="5"/>
  </si>
  <si>
    <t>-</t>
    <phoneticPr fontId="5"/>
  </si>
  <si>
    <t>法非適用企業</t>
    <phoneticPr fontId="5"/>
  </si>
  <si>
    <t>活性化事業特別会計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</si>
  <si>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</si>
  <si>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</si>
  <si>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</si>
  <si>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</si>
  <si>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</si>
  <si>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</si>
  <si>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</si>
  <si>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</si>
  <si>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</si>
  <si>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</si>
  <si>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</si>
  <si>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</si>
  <si>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</si>
  <si>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</si>
  <si>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</si>
  <si>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</si>
  <si>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</si>
  <si>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</si>
  <si>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</si>
  <si>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</si>
  <si>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</si>
  <si>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</si>
  <si>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</si>
  <si>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</si>
  <si>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</si>
  <si>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</si>
  <si>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</si>
  <si>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</si>
  <si>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</si>
  <si>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</si>
  <si>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</si>
  <si>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</si>
  <si>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</si>
  <si>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</si>
  <si>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</si>
  <si>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</si>
  <si>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</si>
  <si>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</si>
  <si>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</si>
  <si>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</si>
  <si>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</si>
  <si>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</si>
  <si>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</si>
  <si>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</si>
  <si>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</si>
  <si>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</si>
  <si>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</si>
  <si>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</si>
  <si>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</si>
  <si>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</si>
  <si>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</si>
  <si>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</si>
  <si>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</si>
  <si>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</si>
  <si>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</si>
  <si>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</si>
  <si>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</si>
  <si>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</si>
  <si>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</si>
  <si>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</si>
  <si>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</si>
  <si>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</si>
  <si>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</si>
  <si>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</si>
  <si>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</si>
  <si>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</si>
  <si>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</si>
  <si>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</si>
  <si>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</si>
  <si>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</si>
  <si>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</si>
  <si>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</si>
  <si>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</si>
  <si>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</si>
  <si>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</si>
  <si>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</si>
  <si>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</si>
  <si>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</si>
  <si>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</si>
  <si>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</si>
  <si>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</si>
  <si>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</si>
  <si>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</si>
  <si>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</si>
  <si>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</si>
  <si>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</si>
  <si>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</si>
  <si>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</si>
  <si>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</si>
  <si>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</si>
  <si>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</si>
  <si>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</si>
  <si>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</si>
  <si>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</si>
  <si>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</si>
  <si>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</si>
  <si>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</si>
  <si>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</si>
  <si>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</si>
  <si>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</si>
  <si>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</si>
  <si>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</si>
  <si>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</si>
  <si>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</si>
  <si>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</si>
  <si>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</si>
  <si>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</si>
  <si>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</si>
  <si>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</si>
  <si>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</si>
  <si>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</si>
  <si>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</si>
  <si>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</si>
  <si>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</si>
  <si>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</si>
  <si>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</si>
  <si>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</si>
  <si>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</si>
  <si>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</si>
  <si>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</si>
  <si>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</si>
  <si>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</si>
  <si>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</si>
  <si>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</si>
  <si>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</si>
  <si>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</si>
  <si>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</si>
  <si>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</si>
  <si>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</si>
  <si>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</si>
  <si>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</si>
  <si>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</si>
  <si>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</si>
  <si>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</si>
  <si>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</si>
  <si>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</si>
  <si>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</si>
  <si>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</si>
  <si>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</si>
  <si>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</si>
  <si>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</si>
  <si>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1.01</t>
  </si>
  <si>
    <t>▲ 1.54</t>
  </si>
  <si>
    <t>▲ 1.20</t>
  </si>
  <si>
    <t>一般会計</t>
  </si>
  <si>
    <t>水道事業会計</t>
  </si>
  <si>
    <t>介護保険特別会計</t>
  </si>
  <si>
    <t>国民健康保険特別会計</t>
  </si>
  <si>
    <t>下水道事業会計</t>
  </si>
  <si>
    <t>病院事業会計</t>
  </si>
  <si>
    <t>簡易水道事業会計</t>
  </si>
  <si>
    <t>交通・火災災害共済事業特別会計</t>
  </si>
  <si>
    <t>その他会計（赤字）</t>
  </si>
  <si>
    <t>その他会計（黒字）</t>
  </si>
  <si>
    <t>（百万円）</t>
    <phoneticPr fontId="5"/>
  </si>
  <si>
    <t>H30</t>
    <phoneticPr fontId="5"/>
  </si>
  <si>
    <t>R01</t>
    <phoneticPr fontId="5"/>
  </si>
  <si>
    <t>R02</t>
    <phoneticPr fontId="5"/>
  </si>
  <si>
    <t>R03</t>
    <phoneticPr fontId="5"/>
  </si>
  <si>
    <t>R04</t>
    <phoneticPr fontId="5"/>
  </si>
  <si>
    <t>ふるさと輝き基金</t>
    <rPh sb="4" eb="5">
      <t>カガヤ</t>
    </rPh>
    <rPh sb="6" eb="8">
      <t>キキン</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</si>
  <si>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</si>
  <si>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</si>
  <si>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森林環境譲与税基金</t>
    <rPh sb="0" eb="2">
      <t>シンリン</t>
    </rPh>
    <rPh sb="2" eb="4">
      <t>カンキョウ</t>
    </rPh>
    <rPh sb="4" eb="6">
      <t>ジョウヨ</t>
    </rPh>
    <rPh sb="6" eb="7">
      <t>ゼイ</t>
    </rPh>
    <rPh sb="7" eb="9">
      <t>キキン</t>
    </rPh>
    <phoneticPr fontId="5"/>
  </si>
  <si>
    <t>太陽光発電施設等整備基金</t>
    <rPh sb="0" eb="3">
      <t>タイヨウコウ</t>
    </rPh>
    <rPh sb="3" eb="5">
      <t>ハツデン</t>
    </rPh>
    <rPh sb="5" eb="7">
      <t>シセツ</t>
    </rPh>
    <rPh sb="7" eb="8">
      <t>トウ</t>
    </rPh>
    <rPh sb="8" eb="10">
      <t>セイビ</t>
    </rPh>
    <rPh sb="10" eb="12">
      <t>キキン</t>
    </rPh>
    <phoneticPr fontId="2"/>
  </si>
  <si>
    <t>東山梨行政事務組合</t>
    <rPh sb="0" eb="3">
      <t>ヒガシヤマナシ</t>
    </rPh>
    <rPh sb="3" eb="5">
      <t>ギョウセイ</t>
    </rPh>
    <rPh sb="5" eb="7">
      <t>ジム</t>
    </rPh>
    <rPh sb="7" eb="9">
      <t>クミアイ</t>
    </rPh>
    <phoneticPr fontId="2"/>
  </si>
  <si>
    <t>甲府・峡東地域ごみ処理施設事務組合</t>
    <rPh sb="0" eb="2">
      <t>コウフ</t>
    </rPh>
    <rPh sb="3" eb="5">
      <t>キョウトウ</t>
    </rPh>
    <rPh sb="5" eb="7">
      <t>チイキ</t>
    </rPh>
    <rPh sb="9" eb="17">
      <t>ショリシセツジムクミアイ</t>
    </rPh>
    <phoneticPr fontId="2"/>
  </si>
  <si>
    <t>峡東地域広域水道企業団</t>
    <rPh sb="0" eb="4">
      <t>キョウトウチイキ</t>
    </rPh>
    <rPh sb="4" eb="11">
      <t>コウイキスイドウキギョウダン</t>
    </rPh>
    <phoneticPr fontId="2"/>
  </si>
  <si>
    <t>山梨県後期高齢者医療広域連合（一般会計）</t>
    <rPh sb="0" eb="3">
      <t>ヤマナシケン</t>
    </rPh>
    <rPh sb="3" eb="10">
      <t>コウキコウレイシャイリョウ</t>
    </rPh>
    <rPh sb="10" eb="14">
      <t>コウイキレンゴウ</t>
    </rPh>
    <rPh sb="15" eb="19">
      <t>イッパンカイケイ</t>
    </rPh>
    <phoneticPr fontId="2"/>
  </si>
  <si>
    <t>山梨県後期高齢者医療広域連合（後期高齢者特別会計）</t>
    <rPh sb="0" eb="3">
      <t>ヤマナシケン</t>
    </rPh>
    <rPh sb="3" eb="10">
      <t>コウキコウレイシャイリョウ</t>
    </rPh>
    <rPh sb="10" eb="14">
      <t>コウイキレンゴウ</t>
    </rPh>
    <rPh sb="15" eb="24">
      <t>コウキコウレイシャトクベツカイケイ</t>
    </rPh>
    <phoneticPr fontId="2"/>
  </si>
  <si>
    <t>市町村総合事務組合（一般会計）</t>
    <rPh sb="0" eb="9">
      <t>シチョウソンソウゴウジムクミアイ</t>
    </rPh>
    <rPh sb="10" eb="14">
      <t>イッパンカイケイ</t>
    </rPh>
    <phoneticPr fontId="2"/>
  </si>
  <si>
    <t>市町村総合事務組合（電子化事業及び会館管理・研修事業特別会計）</t>
    <rPh sb="0" eb="9">
      <t>シチョウソンソウゴウジムクミアイ</t>
    </rPh>
    <rPh sb="10" eb="15">
      <t>デンシカジギョウ</t>
    </rPh>
    <rPh sb="15" eb="16">
      <t>オヨ</t>
    </rPh>
    <rPh sb="17" eb="21">
      <t>カイカンカンリ</t>
    </rPh>
    <rPh sb="22" eb="26">
      <t>ケンシュウジギョウ</t>
    </rPh>
    <rPh sb="26" eb="30">
      <t>トクベツカイケイ</t>
    </rPh>
    <phoneticPr fontId="2"/>
  </si>
  <si>
    <t>市町村総合事務組合（一般廃棄物最終処分場事業特別会計）</t>
    <rPh sb="0" eb="9">
      <t>シチョウソンソウゴウジムクミアイ</t>
    </rPh>
    <rPh sb="10" eb="15">
      <t>イッパンハイキブツ</t>
    </rPh>
    <rPh sb="15" eb="17">
      <t>サイシュウ</t>
    </rPh>
    <rPh sb="17" eb="20">
      <t>ショブンジョウ</t>
    </rPh>
    <rPh sb="20" eb="22">
      <t>ジギョウ</t>
    </rPh>
    <rPh sb="22" eb="24">
      <t>トクベツ</t>
    </rPh>
    <rPh sb="24" eb="26">
      <t>カイケイ</t>
    </rPh>
    <phoneticPr fontId="2"/>
  </si>
  <si>
    <t>山梨市フルーツパーク株式会社</t>
    <rPh sb="0" eb="3">
      <t>ヤマナシシ</t>
    </rPh>
    <rPh sb="10" eb="14">
      <t>カブシキガイシャ</t>
    </rPh>
    <phoneticPr fontId="2"/>
  </si>
  <si>
    <t>有限会社みとみ</t>
    <rPh sb="0" eb="4">
      <t>ユウゲンガイシャ</t>
    </rPh>
    <phoneticPr fontId="2"/>
  </si>
  <si>
    <t>市町村総合事務組合（交通災害共済事業特別会計）</t>
    <phoneticPr fontId="2"/>
  </si>
  <si>
    <t>市町村総合事務組合（入札参加資格審査事業費特別会計）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</si>
</sst>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95A0-4882-85EF-2567DDEC31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125149</c:v>
                </c:pt>
                <c:pt idx="1">
                  <c:v>108066</c:v>
                </c:pt>
                <c:pt idx="2">
                  <c:v>53311</c:v>
                </c:pt>
                <c:pt idx="3">
                  <c:v>67157</c:v>
                </c:pt>
                <c:pt idx="4">
                  <c:v>44617</c:v>
                </c:pt>
              </c:numCache>
            </c:numRef>
          </c:val>
          <c:smooth val="0"/>
          <c:extLst>
            <c:ext xmlns:c16="http://schemas.microsoft.com/office/drawing/2014/chart" uri="{C3380CC4-5D6E-409C-BE32-E72D297353CC}">
              <c16:uniqueId val="{00000001-95A0-4882-85EF-2567DDEC319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8.56</c:v>
                </c:pt>
                <c:pt idx="1">
                  <c:v>7.05</c:v>
                </c:pt>
                <c:pt idx="2">
                  <c:v>5.5</c:v>
                </c:pt>
                <c:pt idx="3">
                  <c:v>15.33</c:v>
                </c:pt>
                <c:pt idx="4">
                  <c:v>17.989999999999998</c:v>
                </c:pt>
              </c:numCache>
            </c:numRef>
          </c:val>
          <c:extLst>
            <c:ext xmlns:c16="http://schemas.microsoft.com/office/drawing/2014/chart" uri="{C3380CC4-5D6E-409C-BE32-E72D297353CC}">
              <c16:uniqueId val="{00000000-A719-4DB9-BF18-9579650682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27.38</c:v>
                </c:pt>
                <c:pt idx="1">
                  <c:v>27.5</c:v>
                </c:pt>
                <c:pt idx="2">
                  <c:v>26.14</c:v>
                </c:pt>
                <c:pt idx="3">
                  <c:v>25.08</c:v>
                </c:pt>
                <c:pt idx="4">
                  <c:v>25.99</c:v>
                </c:pt>
              </c:numCache>
            </c:numRef>
          </c:val>
          <c:extLst>
            <c:ext xmlns:c16="http://schemas.microsoft.com/office/drawing/2014/chart" uri="{C3380CC4-5D6E-409C-BE32-E72D297353CC}">
              <c16:uniqueId val="{00000001-A719-4DB9-BF18-9579650682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-1.01</c:v>
                </c:pt>
                <c:pt idx="1">
                  <c:v>-1.54</c:v>
                </c:pt>
                <c:pt idx="2">
                  <c:v>-1.2</c:v>
                </c:pt>
                <c:pt idx="3">
                  <c:v>10.050000000000001</c:v>
                </c:pt>
                <c:pt idx="4">
                  <c:v>2.11</c:v>
                </c:pt>
              </c:numCache>
            </c:numRef>
          </c:val>
          <c:smooth val="0"/>
          <c:extLst>
            <c:ext xmlns:c16="http://schemas.microsoft.com/office/drawing/2014/chart" uri="{C3380CC4-5D6E-409C-BE32-E72D297353CC}">
              <c16:uniqueId val="{00000002-A719-4DB9-BF18-9579650682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0-1097-41BA-8605-8B9F019751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97-41BA-8605-8B9F019751B4}"/>
            </c:ext>
          </c:extLst>
        </c:ser>
        <c:ser>
          <c:idx val="2"/>
          <c:order val="2"/>
          <c:tx>
            <c:strRef>
              <c:f>データシート!$A$29</c:f>
              <c:strCache>
                <c:ptCount val="1"/>
                <c:pt idx="0">
                  <c:v>交通・火災災害共済事業特別会計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0.04</c:v>
                </c:pt>
                <c:pt idx="4">
                  <c:v>#N/A</c:v>
                </c:pt>
                <c:pt idx="5">
                  <c:v>0.05</c:v>
                </c:pt>
                <c:pt idx="6">
                  <c:v>#N/A</c:v>
                </c:pt>
                <c:pt idx="7">
                  <c:v>0.04</c:v>
                </c:pt>
                <c:pt idx="8">
                  <c:v>#N/A</c:v>
                </c:pt>
                <c:pt idx="9">
                  <c:v>0.03</c:v>
                </c:pt>
              </c:numCache>
            </c:numRef>
          </c:val>
          <c:extLst>
            <c:ext xmlns:c16="http://schemas.microsoft.com/office/drawing/2014/chart" uri="{C3380CC4-5D6E-409C-BE32-E72D297353CC}">
              <c16:uniqueId val="{00000002-1097-41BA-8605-8B9F019751B4}"/>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0.13</c:v>
                </c:pt>
                <c:pt idx="6">
                  <c:v>#N/A</c:v>
                </c:pt>
                <c:pt idx="7">
                  <c:v>0.12</c:v>
                </c:pt>
                <c:pt idx="8">
                  <c:v>#N/A</c:v>
                </c:pt>
                <c:pt idx="9">
                  <c:v>0.2</c:v>
                </c:pt>
              </c:numCache>
            </c:numRef>
          </c:val>
          <c:extLst>
            <c:ext xmlns:c16="http://schemas.microsoft.com/office/drawing/2014/chart" uri="{C3380CC4-5D6E-409C-BE32-E72D297353CC}">
              <c16:uniqueId val="{00000003-1097-41BA-8605-8B9F019751B4}"/>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c:v>
                </c:pt>
                <c:pt idx="2">
                  <c:v>#N/A</c:v>
                </c:pt>
                <c:pt idx="3">
                  <c:v>0.24</c:v>
                </c:pt>
                <c:pt idx="4">
                  <c:v>#N/A</c:v>
                </c:pt>
                <c:pt idx="5">
                  <c:v>0.26</c:v>
                </c:pt>
                <c:pt idx="6">
                  <c:v>#N/A</c:v>
                </c:pt>
                <c:pt idx="7">
                  <c:v>0.28999999999999998</c:v>
                </c:pt>
                <c:pt idx="8">
                  <c:v>#N/A</c:v>
                </c:pt>
                <c:pt idx="9">
                  <c:v>0.33</c:v>
                </c:pt>
              </c:numCache>
            </c:numRef>
          </c:val>
          <c:extLst>
            <c:ext xmlns:c16="http://schemas.microsoft.com/office/drawing/2014/chart" uri="{C3380CC4-5D6E-409C-BE32-E72D297353CC}">
              <c16:uniqueId val="{00000004-1097-41BA-8605-8B9F019751B4}"/>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0.66</c:v>
                </c:pt>
                <c:pt idx="2">
                  <c:v>#N/A</c:v>
                </c:pt>
                <c:pt idx="3">
                  <c:v>0.84</c:v>
                </c:pt>
                <c:pt idx="4">
                  <c:v>#N/A</c:v>
                </c:pt>
                <c:pt idx="5">
                  <c:v>0.73</c:v>
                </c:pt>
                <c:pt idx="6">
                  <c:v>#N/A</c:v>
                </c:pt>
                <c:pt idx="7">
                  <c:v>0.09</c:v>
                </c:pt>
                <c:pt idx="8">
                  <c:v>#N/A</c:v>
                </c:pt>
                <c:pt idx="9">
                  <c:v>1</c:v>
                </c:pt>
              </c:numCache>
            </c:numRef>
          </c:val>
          <c:extLst>
            <c:ext xmlns:c16="http://schemas.microsoft.com/office/drawing/2014/chart" uri="{C3380CC4-5D6E-409C-BE32-E72D297353CC}">
              <c16:uniqueId val="{00000005-1097-41BA-8605-8B9F019751B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c:v>
                </c:pt>
                <c:pt idx="2">
                  <c:v>#N/A</c:v>
                </c:pt>
                <c:pt idx="3">
                  <c:v>0.76</c:v>
                </c:pt>
                <c:pt idx="4">
                  <c:v>#N/A</c:v>
                </c:pt>
                <c:pt idx="5">
                  <c:v>0.96</c:v>
                </c:pt>
                <c:pt idx="6">
                  <c:v>#N/A</c:v>
                </c:pt>
                <c:pt idx="7">
                  <c:v>0.82</c:v>
                </c:pt>
                <c:pt idx="8">
                  <c:v>#N/A</c:v>
                </c:pt>
                <c:pt idx="9">
                  <c:v>1.25</c:v>
                </c:pt>
              </c:numCache>
            </c:numRef>
          </c:val>
          <c:extLst>
            <c:ext xmlns:c16="http://schemas.microsoft.com/office/drawing/2014/chart" uri="{C3380CC4-5D6E-409C-BE32-E72D297353CC}">
              <c16:uniqueId val="{00000006-1097-41BA-8605-8B9F019751B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c:v>
                </c:pt>
                <c:pt idx="2">
                  <c:v>#N/A</c:v>
                </c:pt>
                <c:pt idx="3">
                  <c:v>1.03</c:v>
                </c:pt>
                <c:pt idx="4">
                  <c:v>#N/A</c:v>
                </c:pt>
                <c:pt idx="5">
                  <c:v>1.1599999999999999</c:v>
                </c:pt>
                <c:pt idx="6">
                  <c:v>#N/A</c:v>
                </c:pt>
                <c:pt idx="7">
                  <c:v>1.33</c:v>
                </c:pt>
                <c:pt idx="8">
                  <c:v>#N/A</c:v>
                </c:pt>
                <c:pt idx="9">
                  <c:v>2.3199999999999998</c:v>
                </c:pt>
              </c:numCache>
            </c:numRef>
          </c:val>
          <c:extLst>
            <c:ext xmlns:c16="http://schemas.microsoft.com/office/drawing/2014/chart" uri="{C3380CC4-5D6E-409C-BE32-E72D297353CC}">
              <c16:uniqueId val="{00000007-1097-41BA-8605-8B9F019751B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7.01</c:v>
                </c:pt>
                <c:pt idx="2">
                  <c:v>#N/A</c:v>
                </c:pt>
                <c:pt idx="3">
                  <c:v>7.71</c:v>
                </c:pt>
                <c:pt idx="4">
                  <c:v>#N/A</c:v>
                </c:pt>
                <c:pt idx="5">
                  <c:v>7.47</c:v>
                </c:pt>
                <c:pt idx="6">
                  <c:v>#N/A</c:v>
                </c:pt>
                <c:pt idx="7">
                  <c:v>6.74</c:v>
                </c:pt>
                <c:pt idx="8">
                  <c:v>#N/A</c:v>
                </c:pt>
                <c:pt idx="9">
                  <c:v>6.69</c:v>
                </c:pt>
              </c:numCache>
            </c:numRef>
          </c:val>
          <c:extLst>
            <c:ext xmlns:c16="http://schemas.microsoft.com/office/drawing/2014/chart" uri="{C3380CC4-5D6E-409C-BE32-E72D297353CC}">
              <c16:uniqueId val="{00000008-1097-41BA-8605-8B9F019751B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8.56</c:v>
                </c:pt>
                <c:pt idx="2">
                  <c:v>#N/A</c:v>
                </c:pt>
                <c:pt idx="3">
                  <c:v>7.04</c:v>
                </c:pt>
                <c:pt idx="4">
                  <c:v>#N/A</c:v>
                </c:pt>
                <c:pt idx="5">
                  <c:v>5.49</c:v>
                </c:pt>
                <c:pt idx="6">
                  <c:v>#N/A</c:v>
                </c:pt>
                <c:pt idx="7">
                  <c:v>15.32</c:v>
                </c:pt>
                <c:pt idx="8">
                  <c:v>#N/A</c:v>
                </c:pt>
                <c:pt idx="9">
                  <c:v>17.989999999999998</c:v>
                </c:pt>
              </c:numCache>
            </c:numRef>
          </c:val>
          <c:extLst>
            <c:ext xmlns:c16="http://schemas.microsoft.com/office/drawing/2014/chart" uri="{C3380CC4-5D6E-409C-BE32-E72D297353CC}">
              <c16:uniqueId val="{00000009-1097-41BA-8605-8B9F019751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2053</c:v>
                </c:pt>
                <c:pt idx="5">
                  <c:v>2098</c:v>
                </c:pt>
                <c:pt idx="8">
                  <c:v>2284</c:v>
                </c:pt>
                <c:pt idx="11">
                  <c:v>2260</c:v>
                </c:pt>
                <c:pt idx="14">
                  <c:v>2209</c:v>
                </c:pt>
              </c:numCache>
            </c:numRef>
          </c:val>
          <c:extLst>
            <c:ext xmlns:c16="http://schemas.microsoft.com/office/drawing/2014/chart" uri="{C3380CC4-5D6E-409C-BE32-E72D297353CC}">
              <c16:uniqueId val="{00000000-7FAA-48D4-9926-7945CA4752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AA-48D4-9926-7945CA4752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c:v>
                </c:pt>
                <c:pt idx="3">
                  <c:v>17</c:v>
                </c:pt>
                <c:pt idx="6">
                  <c:v>17</c:v>
                </c:pt>
                <c:pt idx="9">
                  <c:v>17</c:v>
                </c:pt>
                <c:pt idx="12">
                  <c:v>15</c:v>
                </c:pt>
              </c:numCache>
            </c:numRef>
          </c:val>
          <c:extLst>
            <c:ext xmlns:c16="http://schemas.microsoft.com/office/drawing/2014/chart" uri="{C3380CC4-5D6E-409C-BE32-E72D297353CC}">
              <c16:uniqueId val="{00000002-7FAA-48D4-9926-7945CA4752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137</c:v>
                </c:pt>
                <c:pt idx="3">
                  <c:v>197</c:v>
                </c:pt>
                <c:pt idx="6">
                  <c:v>251</c:v>
                </c:pt>
                <c:pt idx="9">
                  <c:v>254</c:v>
                </c:pt>
                <c:pt idx="12">
                  <c:v>209</c:v>
                </c:pt>
              </c:numCache>
            </c:numRef>
          </c:val>
          <c:extLst>
            <c:ext xmlns:c16="http://schemas.microsoft.com/office/drawing/2014/chart" uri="{C3380CC4-5D6E-409C-BE32-E72D297353CC}">
              <c16:uniqueId val="{00000003-7FAA-48D4-9926-7945CA4752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598</c:v>
                </c:pt>
                <c:pt idx="3">
                  <c:v>605</c:v>
                </c:pt>
                <c:pt idx="6">
                  <c:v>586</c:v>
                </c:pt>
                <c:pt idx="9">
                  <c:v>544</c:v>
                </c:pt>
                <c:pt idx="12">
                  <c:v>583</c:v>
                </c:pt>
              </c:numCache>
            </c:numRef>
          </c:val>
          <c:extLst>
            <c:ext xmlns:c16="http://schemas.microsoft.com/office/drawing/2014/chart" uri="{C3380CC4-5D6E-409C-BE32-E72D297353CC}">
              <c16:uniqueId val="{00000004-7FAA-48D4-9926-7945CA4752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AA-48D4-9926-7945CA4752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AA-48D4-9926-7945CA4752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2213</c:v>
                </c:pt>
                <c:pt idx="3">
                  <c:v>2214</c:v>
                </c:pt>
                <c:pt idx="6">
                  <c:v>2419</c:v>
                </c:pt>
                <c:pt idx="9">
                  <c:v>2463</c:v>
                </c:pt>
                <c:pt idx="12">
                  <c:v>2482</c:v>
                </c:pt>
              </c:numCache>
            </c:numRef>
          </c:val>
          <c:extLst>
            <c:ext xmlns:c16="http://schemas.microsoft.com/office/drawing/2014/chart" uri="{C3380CC4-5D6E-409C-BE32-E72D297353CC}">
              <c16:uniqueId val="{00000007-7FAA-48D4-9926-7945CA47527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912</c:v>
                </c:pt>
                <c:pt idx="2">
                  <c:v>#N/A</c:v>
                </c:pt>
                <c:pt idx="3">
                  <c:v>#N/A</c:v>
                </c:pt>
                <c:pt idx="4">
                  <c:v>935</c:v>
                </c:pt>
                <c:pt idx="5">
                  <c:v>#N/A</c:v>
                </c:pt>
                <c:pt idx="6">
                  <c:v>#N/A</c:v>
                </c:pt>
                <c:pt idx="7">
                  <c:v>989</c:v>
                </c:pt>
                <c:pt idx="8">
                  <c:v>#N/A</c:v>
                </c:pt>
                <c:pt idx="9">
                  <c:v>#N/A</c:v>
                </c:pt>
                <c:pt idx="10">
                  <c:v>1018</c:v>
                </c:pt>
                <c:pt idx="11">
                  <c:v>#N/A</c:v>
                </c:pt>
                <c:pt idx="12">
                  <c:v>#N/A</c:v>
                </c:pt>
                <c:pt idx="13">
                  <c:v>1080</c:v>
                </c:pt>
                <c:pt idx="14">
                  <c:v>#N/A</c:v>
                </c:pt>
              </c:numCache>
            </c:numRef>
          </c:val>
          <c:smooth val="0"/>
          <c:extLst>
            <c:ext xmlns:c16="http://schemas.microsoft.com/office/drawing/2014/chart" uri="{C3380CC4-5D6E-409C-BE32-E72D297353CC}">
              <c16:uniqueId val="{00000008-7FAA-48D4-9926-7945CA47527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22654</c:v>
                </c:pt>
                <c:pt idx="5">
                  <c:v>21942</c:v>
                </c:pt>
                <c:pt idx="8">
                  <c:v>20855</c:v>
                </c:pt>
                <c:pt idx="11">
                  <c:v>19569</c:v>
                </c:pt>
                <c:pt idx="14">
                  <c:v>18060</c:v>
                </c:pt>
              </c:numCache>
            </c:numRef>
          </c:val>
          <c:extLst>
            <c:ext xmlns:c16="http://schemas.microsoft.com/office/drawing/2014/chart" uri="{C3380CC4-5D6E-409C-BE32-E72D297353CC}">
              <c16:uniqueId val="{00000000-9211-41D8-9D4B-5298CDF7BF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1860</c:v>
                </c:pt>
                <c:pt idx="5">
                  <c:v>1944</c:v>
                </c:pt>
                <c:pt idx="8">
                  <c:v>2007</c:v>
                </c:pt>
                <c:pt idx="11">
                  <c:v>2006</c:v>
                </c:pt>
                <c:pt idx="14">
                  <c:v>2062</c:v>
                </c:pt>
              </c:numCache>
            </c:numRef>
          </c:val>
          <c:extLst>
            <c:ext xmlns:c16="http://schemas.microsoft.com/office/drawing/2014/chart" uri="{C3380CC4-5D6E-409C-BE32-E72D297353CC}">
              <c16:uniqueId val="{00000001-9211-41D8-9D4B-5298CDF7BF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5373</c:v>
                </c:pt>
                <c:pt idx="5">
                  <c:v>5599</c:v>
                </c:pt>
                <c:pt idx="8">
                  <c:v>6665</c:v>
                </c:pt>
                <c:pt idx="11">
                  <c:v>8207</c:v>
                </c:pt>
                <c:pt idx="14">
                  <c:v>9322</c:v>
                </c:pt>
              </c:numCache>
            </c:numRef>
          </c:val>
          <c:extLst>
            <c:ext xmlns:c16="http://schemas.microsoft.com/office/drawing/2014/chart" uri="{C3380CC4-5D6E-409C-BE32-E72D297353CC}">
              <c16:uniqueId val="{00000002-9211-41D8-9D4B-5298CDF7BF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11-41D8-9D4B-5298CDF7BF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11-41D8-9D4B-5298CDF7BF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c:v>
                </c:pt>
                <c:pt idx="3">
                  <c:v>2</c:v>
                </c:pt>
                <c:pt idx="6">
                  <c:v>1</c:v>
                </c:pt>
                <c:pt idx="9">
                  <c:v>0</c:v>
                </c:pt>
                <c:pt idx="12">
                  <c:v>0</c:v>
                </c:pt>
              </c:numCache>
            </c:numRef>
          </c:val>
          <c:extLst>
            <c:ext xmlns:c16="http://schemas.microsoft.com/office/drawing/2014/chart" uri="{C3380CC4-5D6E-409C-BE32-E72D297353CC}">
              <c16:uniqueId val="{00000005-9211-41D8-9D4B-5298CDF7BF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2708</c:v>
                </c:pt>
                <c:pt idx="3">
                  <c:v>2796</c:v>
                </c:pt>
                <c:pt idx="6">
                  <c:v>2562</c:v>
                </c:pt>
                <c:pt idx="9">
                  <c:v>2528</c:v>
                </c:pt>
                <c:pt idx="12">
                  <c:v>2735</c:v>
                </c:pt>
              </c:numCache>
            </c:numRef>
          </c:val>
          <c:extLst>
            <c:ext xmlns:c16="http://schemas.microsoft.com/office/drawing/2014/chart" uri="{C3380CC4-5D6E-409C-BE32-E72D297353CC}">
              <c16:uniqueId val="{00000006-9211-41D8-9D4B-5298CDF7BF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2059</c:v>
                </c:pt>
                <c:pt idx="3">
                  <c:v>1938</c:v>
                </c:pt>
                <c:pt idx="6">
                  <c:v>1758</c:v>
                </c:pt>
                <c:pt idx="9">
                  <c:v>1600</c:v>
                </c:pt>
                <c:pt idx="12">
                  <c:v>1412</c:v>
                </c:pt>
              </c:numCache>
            </c:numRef>
          </c:val>
          <c:extLst>
            <c:ext xmlns:c16="http://schemas.microsoft.com/office/drawing/2014/chart" uri="{C3380CC4-5D6E-409C-BE32-E72D297353CC}">
              <c16:uniqueId val="{00000007-9211-41D8-9D4B-5298CDF7BF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9123</c:v>
                </c:pt>
                <c:pt idx="3">
                  <c:v>8671</c:v>
                </c:pt>
                <c:pt idx="6">
                  <c:v>8120</c:v>
                </c:pt>
                <c:pt idx="9">
                  <c:v>7720</c:v>
                </c:pt>
                <c:pt idx="12">
                  <c:v>7287</c:v>
                </c:pt>
              </c:numCache>
            </c:numRef>
          </c:val>
          <c:extLst>
            <c:ext xmlns:c16="http://schemas.microsoft.com/office/drawing/2014/chart" uri="{C3380CC4-5D6E-409C-BE32-E72D297353CC}">
              <c16:uniqueId val="{00000008-9211-41D8-9D4B-5298CDF7BF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216</c:v>
                </c:pt>
                <c:pt idx="3">
                  <c:v>200</c:v>
                </c:pt>
                <c:pt idx="6">
                  <c:v>185</c:v>
                </c:pt>
                <c:pt idx="9">
                  <c:v>169</c:v>
                </c:pt>
                <c:pt idx="12">
                  <c:v>155</c:v>
                </c:pt>
              </c:numCache>
            </c:numRef>
          </c:val>
          <c:extLst>
            <c:ext xmlns:c16="http://schemas.microsoft.com/office/drawing/2014/chart" uri="{C3380CC4-5D6E-409C-BE32-E72D297353CC}">
              <c16:uniqueId val="{00000009-9211-41D8-9D4B-5298CDF7BF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25521</c:v>
                </c:pt>
                <c:pt idx="3">
                  <c:v>25412</c:v>
                </c:pt>
                <c:pt idx="6">
                  <c:v>24290</c:v>
                </c:pt>
                <c:pt idx="9">
                  <c:v>23304</c:v>
                </c:pt>
                <c:pt idx="12">
                  <c:v>21552</c:v>
                </c:pt>
              </c:numCache>
            </c:numRef>
          </c:val>
          <c:extLst>
            <c:ext xmlns:c16="http://schemas.microsoft.com/office/drawing/2014/chart" uri="{C3380CC4-5D6E-409C-BE32-E72D297353CC}">
              <c16:uniqueId val="{0000000A-9211-41D8-9D4B-5298CDF7BF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9742</c:v>
                </c:pt>
                <c:pt idx="2">
                  <c:v>#N/A</c:v>
                </c:pt>
                <c:pt idx="3">
                  <c:v>#N/A</c:v>
                </c:pt>
                <c:pt idx="4">
                  <c:v>9534</c:v>
                </c:pt>
                <c:pt idx="5">
                  <c:v>#N/A</c:v>
                </c:pt>
                <c:pt idx="6">
                  <c:v>#N/A</c:v>
                </c:pt>
                <c:pt idx="7">
                  <c:v>7390</c:v>
                </c:pt>
                <c:pt idx="8">
                  <c:v>#N/A</c:v>
                </c:pt>
                <c:pt idx="9">
                  <c:v>#N/A</c:v>
                </c:pt>
                <c:pt idx="10">
                  <c:v>5540</c:v>
                </c:pt>
                <c:pt idx="11">
                  <c:v>#N/A</c:v>
                </c:pt>
                <c:pt idx="12">
                  <c:v>#N/A</c:v>
                </c:pt>
                <c:pt idx="13">
                  <c:v>3697</c:v>
                </c:pt>
                <c:pt idx="14">
                  <c:v>#N/A</c:v>
                </c:pt>
              </c:numCache>
            </c:numRef>
          </c:val>
          <c:smooth val="0"/>
          <c:extLst>
            <c:ext xmlns:c16="http://schemas.microsoft.com/office/drawing/2014/chart" uri="{C3380CC4-5D6E-409C-BE32-E72D297353CC}">
              <c16:uniqueId val="{0000000B-9211-41D8-9D4B-5298CDF7BF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2768</c:v>
                </c:pt>
                <c:pt idx="1">
                  <c:v>2768</c:v>
                </c:pt>
                <c:pt idx="2">
                  <c:v>2769</c:v>
                </c:pt>
              </c:numCache>
            </c:numRef>
          </c:val>
          <c:extLst>
            <c:ext xmlns:c16="http://schemas.microsoft.com/office/drawing/2014/chart" uri="{C3380CC4-5D6E-409C-BE32-E72D297353CC}">
              <c16:uniqueId val="{00000000-0126-403A-8832-FE7EE8D003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804</c:v>
                </c:pt>
                <c:pt idx="1">
                  <c:v>954</c:v>
                </c:pt>
                <c:pt idx="2">
                  <c:v>954</c:v>
                </c:pt>
              </c:numCache>
            </c:numRef>
          </c:val>
          <c:extLst>
            <c:ext xmlns:c16="http://schemas.microsoft.com/office/drawing/2014/chart" uri="{C3380CC4-5D6E-409C-BE32-E72D297353CC}">
              <c16:uniqueId val="{00000001-0126-403A-8832-FE7EE8D003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3433</c:v>
                </c:pt>
                <c:pt idx="1">
                  <c:v>4720</c:v>
                </c:pt>
                <c:pt idx="2">
                  <c:v>5128</c:v>
                </c:pt>
              </c:numCache>
            </c:numRef>
          </c:val>
          <c:extLst>
            <c:ext xmlns:c16="http://schemas.microsoft.com/office/drawing/2014/chart" uri="{C3380CC4-5D6E-409C-BE32-E72D297353CC}">
              <c16:uniqueId val="{00000002-0126-403A-8832-FE7EE8D003C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200"/>
            </a:lnSpc>
          </a:pPr>
          <a:r>
            <a:rPr kumimoji="1" lang="ja-JP" altLang="ja-JP" sz="1000" b="0" i="0" baseline="0">
              <a:solidFill>
                <a:schemeClr val="dk1"/>
              </a:solidFill>
              <a:effectLst/>
              <a:latin typeface="+mn-lt"/>
              <a:ea typeface="+mn-ea"/>
              <a:cs typeface="+mn-cs"/>
            </a:rPr>
            <a:t>　元利償還金は公共事業等債</a:t>
          </a:r>
          <a:r>
            <a:rPr kumimoji="1" lang="ja-JP" altLang="en-US" sz="1000" b="0" i="0" baseline="0">
              <a:solidFill>
                <a:schemeClr val="dk1"/>
              </a:solidFill>
              <a:effectLst/>
              <a:latin typeface="+mn-lt"/>
              <a:ea typeface="+mn-ea"/>
              <a:cs typeface="+mn-cs"/>
            </a:rPr>
            <a:t>、学校教育施設等整備事業債</a:t>
          </a:r>
          <a:r>
            <a:rPr kumimoji="1" lang="ja-JP" altLang="ja-JP" sz="1000" b="0" i="0" baseline="0">
              <a:solidFill>
                <a:schemeClr val="dk1"/>
              </a:solidFill>
              <a:effectLst/>
              <a:latin typeface="+mn-lt"/>
              <a:ea typeface="+mn-ea"/>
              <a:cs typeface="+mn-cs"/>
            </a:rPr>
            <a:t>等の元利償還金が増額となったことから、前年度比較で</a:t>
          </a:r>
          <a:r>
            <a:rPr kumimoji="1" lang="en-US" altLang="ja-JP" sz="1000" b="0" i="0" baseline="0">
              <a:solidFill>
                <a:schemeClr val="dk1"/>
              </a:solidFill>
              <a:effectLst/>
              <a:latin typeface="+mn-lt"/>
              <a:ea typeface="+mn-ea"/>
              <a:cs typeface="+mn-cs"/>
            </a:rPr>
            <a:t>19</a:t>
          </a:r>
          <a:r>
            <a:rPr kumimoji="1" lang="ja-JP" altLang="ja-JP" sz="1000" b="0" i="0" baseline="0">
              <a:solidFill>
                <a:schemeClr val="dk1"/>
              </a:solidFill>
              <a:effectLst/>
              <a:latin typeface="+mn-lt"/>
              <a:ea typeface="+mn-ea"/>
              <a:cs typeface="+mn-cs"/>
            </a:rPr>
            <a:t>百万円の増額となった。</a:t>
          </a:r>
          <a:endParaRPr lang="ja-JP" altLang="ja-JP" sz="1000">
            <a:effectLst/>
          </a:endParaRPr>
        </a:p>
        <a:p>
          <a:pPr eaLnBrk="1" fontAlgn="auto" latinLnBrk="0" hangingPunct="1">
            <a:lnSpc>
              <a:spcPts val="1200"/>
            </a:lnSpc>
          </a:pPr>
          <a:r>
            <a:rPr kumimoji="1" lang="ja-JP" altLang="ja-JP" sz="1000" b="0" i="0" baseline="0">
              <a:solidFill>
                <a:schemeClr val="dk1"/>
              </a:solidFill>
              <a:effectLst/>
              <a:latin typeface="+mn-lt"/>
              <a:ea typeface="+mn-ea"/>
              <a:cs typeface="+mn-cs"/>
            </a:rPr>
            <a:t>　公営企業債の元利償還金に対する繰入金は</a:t>
          </a:r>
          <a:r>
            <a:rPr kumimoji="1" lang="ja-JP" altLang="en-US" sz="1000" b="0" i="0" baseline="0">
              <a:solidFill>
                <a:schemeClr val="dk1"/>
              </a:solidFill>
              <a:effectLst/>
              <a:latin typeface="+mn-lt"/>
              <a:ea typeface="+mn-ea"/>
              <a:cs typeface="+mn-cs"/>
            </a:rPr>
            <a:t>、簡易</a:t>
          </a:r>
          <a:r>
            <a:rPr kumimoji="1" lang="ja-JP" altLang="ja-JP" sz="1000" b="0" i="0" baseline="0">
              <a:solidFill>
                <a:schemeClr val="dk1"/>
              </a:solidFill>
              <a:effectLst/>
              <a:latin typeface="+mn-lt"/>
              <a:ea typeface="+mn-ea"/>
              <a:cs typeface="+mn-cs"/>
            </a:rPr>
            <a:t>水道事業会計</a:t>
          </a:r>
          <a:r>
            <a:rPr kumimoji="1" lang="ja-JP" altLang="en-US" sz="1000" b="0" i="0" baseline="0">
              <a:solidFill>
                <a:schemeClr val="dk1"/>
              </a:solidFill>
              <a:effectLst/>
              <a:latin typeface="+mn-lt"/>
              <a:ea typeface="+mn-ea"/>
              <a:cs typeface="+mn-cs"/>
            </a:rPr>
            <a:t>における</a:t>
          </a:r>
          <a:r>
            <a:rPr kumimoji="1" lang="ja-JP" altLang="ja-JP" sz="1000" b="0" i="0" baseline="0">
              <a:solidFill>
                <a:schemeClr val="dk1"/>
              </a:solidFill>
              <a:effectLst/>
              <a:latin typeface="+mn-lt"/>
              <a:ea typeface="+mn-ea"/>
              <a:cs typeface="+mn-cs"/>
            </a:rPr>
            <a:t>償還に対する繰出金が</a:t>
          </a:r>
          <a:r>
            <a:rPr kumimoji="1" lang="ja-JP" altLang="en-US" sz="1000" b="0" i="0" baseline="0">
              <a:solidFill>
                <a:schemeClr val="dk1"/>
              </a:solidFill>
              <a:effectLst/>
              <a:latin typeface="+mn-lt"/>
              <a:ea typeface="+mn-ea"/>
              <a:cs typeface="+mn-cs"/>
            </a:rPr>
            <a:t>増</a:t>
          </a:r>
          <a:r>
            <a:rPr kumimoji="1" lang="ja-JP" altLang="ja-JP" sz="1000" b="0" i="0" baseline="0">
              <a:solidFill>
                <a:schemeClr val="dk1"/>
              </a:solidFill>
              <a:effectLst/>
              <a:latin typeface="+mn-lt"/>
              <a:ea typeface="+mn-ea"/>
              <a:cs typeface="+mn-cs"/>
            </a:rPr>
            <a:t>額となったことから、前年度比較で</a:t>
          </a:r>
          <a:r>
            <a:rPr kumimoji="1" lang="en-US" altLang="ja-JP" sz="1000" b="0" i="0" baseline="0">
              <a:solidFill>
                <a:schemeClr val="dk1"/>
              </a:solidFill>
              <a:effectLst/>
              <a:latin typeface="+mn-lt"/>
              <a:ea typeface="+mn-ea"/>
              <a:cs typeface="+mn-cs"/>
            </a:rPr>
            <a:t>39</a:t>
          </a:r>
          <a:r>
            <a:rPr kumimoji="1" lang="ja-JP" altLang="ja-JP" sz="1000" b="0" i="0" baseline="0">
              <a:solidFill>
                <a:schemeClr val="dk1"/>
              </a:solidFill>
              <a:effectLst/>
              <a:latin typeface="+mn-lt"/>
              <a:ea typeface="+mn-ea"/>
              <a:cs typeface="+mn-cs"/>
            </a:rPr>
            <a:t>百万円の</a:t>
          </a:r>
          <a:r>
            <a:rPr kumimoji="1" lang="ja-JP" altLang="en-US" sz="1000" b="0" i="0" baseline="0">
              <a:solidFill>
                <a:schemeClr val="dk1"/>
              </a:solidFill>
              <a:effectLst/>
              <a:latin typeface="+mn-lt"/>
              <a:ea typeface="+mn-ea"/>
              <a:cs typeface="+mn-cs"/>
            </a:rPr>
            <a:t>増</a:t>
          </a:r>
          <a:r>
            <a:rPr kumimoji="1" lang="ja-JP" altLang="ja-JP" sz="1000" b="0" i="0" baseline="0">
              <a:solidFill>
                <a:schemeClr val="dk1"/>
              </a:solidFill>
              <a:effectLst/>
              <a:latin typeface="+mn-lt"/>
              <a:ea typeface="+mn-ea"/>
              <a:cs typeface="+mn-cs"/>
            </a:rPr>
            <a:t>額となった。</a:t>
          </a:r>
          <a:endParaRPr lang="ja-JP" altLang="ja-JP" sz="1000">
            <a:effectLst/>
          </a:endParaRPr>
        </a:p>
        <a:p>
          <a:pPr eaLnBrk="1" fontAlgn="auto" latinLnBrk="0" hangingPunct="1">
            <a:lnSpc>
              <a:spcPts val="1200"/>
            </a:lnSpc>
          </a:pPr>
          <a:r>
            <a:rPr kumimoji="1" lang="ja-JP" altLang="ja-JP" sz="1000" b="0" i="0" baseline="0">
              <a:solidFill>
                <a:schemeClr val="dk1"/>
              </a:solidFill>
              <a:effectLst/>
              <a:latin typeface="+mn-lt"/>
              <a:ea typeface="+mn-ea"/>
              <a:cs typeface="+mn-cs"/>
            </a:rPr>
            <a:t>　組合等が起こした地方債の元利償還金に対する負担金等は、</a:t>
          </a:r>
          <a:r>
            <a:rPr kumimoji="1" lang="ja-JP" altLang="en-US" sz="1000" b="0" i="0" baseline="0">
              <a:solidFill>
                <a:schemeClr val="dk1"/>
              </a:solidFill>
              <a:effectLst/>
              <a:latin typeface="+mn-lt"/>
              <a:ea typeface="+mn-ea"/>
              <a:cs typeface="+mn-cs"/>
            </a:rPr>
            <a:t>東山梨行政事務組合における元利償還金の減額に伴う負担金が減</a:t>
          </a:r>
          <a:r>
            <a:rPr kumimoji="1" lang="ja-JP" altLang="ja-JP" sz="1000" b="0" i="0" baseline="0">
              <a:solidFill>
                <a:schemeClr val="dk1"/>
              </a:solidFill>
              <a:effectLst/>
              <a:latin typeface="+mn-lt"/>
              <a:ea typeface="+mn-ea"/>
              <a:cs typeface="+mn-cs"/>
            </a:rPr>
            <a:t>額になったことから、前年度比較で</a:t>
          </a:r>
          <a:r>
            <a:rPr kumimoji="1" lang="en-US" altLang="ja-JP" sz="1000" b="0" i="0" baseline="0">
              <a:solidFill>
                <a:schemeClr val="dk1"/>
              </a:solidFill>
              <a:effectLst/>
              <a:latin typeface="+mn-lt"/>
              <a:ea typeface="+mn-ea"/>
              <a:cs typeface="+mn-cs"/>
            </a:rPr>
            <a:t>45</a:t>
          </a:r>
          <a:r>
            <a:rPr kumimoji="1" lang="ja-JP" altLang="ja-JP" sz="1000" b="0" i="0" baseline="0">
              <a:solidFill>
                <a:schemeClr val="dk1"/>
              </a:solidFill>
              <a:effectLst/>
              <a:latin typeface="+mn-lt"/>
              <a:ea typeface="+mn-ea"/>
              <a:cs typeface="+mn-cs"/>
            </a:rPr>
            <a:t>百万円の</a:t>
          </a:r>
          <a:r>
            <a:rPr kumimoji="1" lang="ja-JP" altLang="en-US" sz="1000" b="0" i="0" baseline="0">
              <a:solidFill>
                <a:schemeClr val="dk1"/>
              </a:solidFill>
              <a:effectLst/>
              <a:latin typeface="+mn-lt"/>
              <a:ea typeface="+mn-ea"/>
              <a:cs typeface="+mn-cs"/>
            </a:rPr>
            <a:t>減</a:t>
          </a:r>
          <a:r>
            <a:rPr kumimoji="1" lang="ja-JP" altLang="ja-JP" sz="1000" b="0" i="0" baseline="0">
              <a:solidFill>
                <a:schemeClr val="dk1"/>
              </a:solidFill>
              <a:effectLst/>
              <a:latin typeface="+mn-lt"/>
              <a:ea typeface="+mn-ea"/>
              <a:cs typeface="+mn-cs"/>
            </a:rPr>
            <a:t>額となった。</a:t>
          </a:r>
          <a:endParaRPr lang="ja-JP" altLang="ja-JP" sz="1000">
            <a:effectLst/>
          </a:endParaRPr>
        </a:p>
        <a:p>
          <a:pPr eaLnBrk="1" fontAlgn="auto" latinLnBrk="0" hangingPunct="1">
            <a:lnSpc>
              <a:spcPts val="1200"/>
            </a:lnSpc>
          </a:pPr>
          <a:r>
            <a:rPr kumimoji="1" lang="ja-JP" altLang="ja-JP" sz="1000" b="0" i="0" baseline="0">
              <a:solidFill>
                <a:schemeClr val="dk1"/>
              </a:solidFill>
              <a:effectLst/>
              <a:latin typeface="+mn-lt"/>
              <a:ea typeface="+mn-ea"/>
              <a:cs typeface="+mn-cs"/>
            </a:rPr>
            <a:t>　また、</a:t>
          </a:r>
          <a:r>
            <a:rPr kumimoji="1" lang="ja-JP" altLang="en-US" sz="1000" b="0" i="0" baseline="0">
              <a:solidFill>
                <a:schemeClr val="dk1"/>
              </a:solidFill>
              <a:effectLst/>
              <a:latin typeface="+mn-lt"/>
              <a:ea typeface="+mn-ea"/>
              <a:cs typeface="+mn-cs"/>
            </a:rPr>
            <a:t>算入公債費等（</a:t>
          </a:r>
          <a:r>
            <a:rPr kumimoji="1" lang="ja-JP" altLang="ja-JP" sz="1000" b="0" i="0" baseline="0">
              <a:solidFill>
                <a:schemeClr val="dk1"/>
              </a:solidFill>
              <a:effectLst/>
              <a:latin typeface="+mn-lt"/>
              <a:ea typeface="+mn-ea"/>
              <a:cs typeface="+mn-cs"/>
            </a:rPr>
            <a:t>控除財源</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については、</a:t>
          </a:r>
          <a:r>
            <a:rPr kumimoji="1" lang="ja-JP" altLang="en-US" sz="1000" b="0" i="0" baseline="0">
              <a:solidFill>
                <a:schemeClr val="dk1"/>
              </a:solidFill>
              <a:effectLst/>
              <a:latin typeface="+mn-lt"/>
              <a:ea typeface="+mn-ea"/>
              <a:cs typeface="+mn-cs"/>
            </a:rPr>
            <a:t>都市計画事業費の減額に伴う公債費への充当が可能な都市計画税の増額などにより</a:t>
          </a:r>
          <a:r>
            <a:rPr kumimoji="1" lang="ja-JP" altLang="ja-JP" sz="1000" b="0" i="0" baseline="0">
              <a:solidFill>
                <a:schemeClr val="dk1"/>
              </a:solidFill>
              <a:effectLst/>
              <a:latin typeface="+mn-lt"/>
              <a:ea typeface="+mn-ea"/>
              <a:cs typeface="+mn-cs"/>
            </a:rPr>
            <a:t>、全体として</a:t>
          </a:r>
          <a:r>
            <a:rPr kumimoji="1" lang="en-US" altLang="ja-JP" sz="1000" b="0" i="0" baseline="0">
              <a:solidFill>
                <a:schemeClr val="dk1"/>
              </a:solidFill>
              <a:effectLst/>
              <a:latin typeface="+mn-lt"/>
              <a:ea typeface="+mn-ea"/>
              <a:cs typeface="+mn-cs"/>
            </a:rPr>
            <a:t>51</a:t>
          </a:r>
          <a:r>
            <a:rPr kumimoji="1" lang="ja-JP" altLang="ja-JP" sz="1000" b="0" i="0" baseline="0">
              <a:solidFill>
                <a:schemeClr val="dk1"/>
              </a:solidFill>
              <a:effectLst/>
              <a:latin typeface="+mn-lt"/>
              <a:ea typeface="+mn-ea"/>
              <a:cs typeface="+mn-cs"/>
            </a:rPr>
            <a:t>百万円の</a:t>
          </a:r>
          <a:r>
            <a:rPr kumimoji="1" lang="ja-JP" altLang="en-US" sz="1000" b="0" i="0" baseline="0">
              <a:solidFill>
                <a:schemeClr val="dk1"/>
              </a:solidFill>
              <a:effectLst/>
              <a:latin typeface="+mn-lt"/>
              <a:ea typeface="+mn-ea"/>
              <a:cs typeface="+mn-cs"/>
            </a:rPr>
            <a:t>減</a:t>
          </a:r>
          <a:r>
            <a:rPr kumimoji="1" lang="ja-JP" altLang="ja-JP" sz="1000" b="0" i="0" baseline="0">
              <a:solidFill>
                <a:schemeClr val="dk1"/>
              </a:solidFill>
              <a:effectLst/>
              <a:latin typeface="+mn-lt"/>
              <a:ea typeface="+mn-ea"/>
              <a:cs typeface="+mn-cs"/>
            </a:rPr>
            <a:t>額となった。</a:t>
          </a:r>
          <a:endParaRPr lang="ja-JP" altLang="ja-JP" sz="1000">
            <a:effectLst/>
          </a:endParaRPr>
        </a:p>
        <a:p>
          <a:pPr eaLnBrk="1" fontAlgn="auto" latinLnBrk="0" hangingPunct="1">
            <a:lnSpc>
              <a:spcPts val="1200"/>
            </a:lnSpc>
          </a:pPr>
          <a:r>
            <a:rPr kumimoji="1" lang="ja-JP" altLang="ja-JP" sz="1000" b="0" i="0" baseline="0">
              <a:solidFill>
                <a:sysClr val="windowText" lastClr="000000"/>
              </a:solidFill>
              <a:effectLst/>
              <a:latin typeface="+mn-lt"/>
              <a:ea typeface="+mn-ea"/>
              <a:cs typeface="+mn-cs"/>
            </a:rPr>
            <a:t>　算入公債費等</a:t>
          </a:r>
          <a:r>
            <a:rPr kumimoji="1" lang="ja-JP" altLang="en-US" sz="1000" b="0" i="0" baseline="0">
              <a:solidFill>
                <a:sysClr val="windowText" lastClr="000000"/>
              </a:solidFill>
              <a:effectLst/>
              <a:latin typeface="+mn-lt"/>
              <a:ea typeface="+mn-ea"/>
              <a:cs typeface="+mn-cs"/>
            </a:rPr>
            <a:t>が</a:t>
          </a:r>
          <a:r>
            <a:rPr kumimoji="1" lang="ja-JP" altLang="ja-JP" sz="1000" b="0" i="0" baseline="0">
              <a:solidFill>
                <a:sysClr val="windowText" lastClr="000000"/>
              </a:solidFill>
              <a:effectLst/>
              <a:latin typeface="+mn-lt"/>
              <a:ea typeface="+mn-ea"/>
              <a:cs typeface="+mn-cs"/>
            </a:rPr>
            <a:t>減額となったが、元利償還金</a:t>
          </a:r>
          <a:r>
            <a:rPr kumimoji="1" lang="ja-JP" altLang="en-US" sz="1000" b="0" i="0" baseline="0">
              <a:solidFill>
                <a:sysClr val="windowText" lastClr="000000"/>
              </a:solidFill>
              <a:effectLst/>
              <a:latin typeface="+mn-lt"/>
              <a:ea typeface="+mn-ea"/>
              <a:cs typeface="+mn-cs"/>
            </a:rPr>
            <a:t>等</a:t>
          </a:r>
          <a:r>
            <a:rPr kumimoji="1" lang="ja-JP" altLang="ja-JP" sz="1000" b="0" i="0" baseline="0">
              <a:solidFill>
                <a:sysClr val="windowText" lastClr="000000"/>
              </a:solidFill>
              <a:effectLst/>
              <a:latin typeface="+mn-lt"/>
              <a:ea typeface="+mn-ea"/>
              <a:cs typeface="+mn-cs"/>
            </a:rPr>
            <a:t>は微増し、</a:t>
          </a:r>
          <a:r>
            <a:rPr kumimoji="1" lang="ja-JP" altLang="en-US" sz="1000" b="0" i="0" baseline="0">
              <a:solidFill>
                <a:sysClr val="windowText" lastClr="000000"/>
              </a:solidFill>
              <a:effectLst/>
              <a:latin typeface="+mn-lt"/>
              <a:ea typeface="+mn-ea"/>
              <a:cs typeface="+mn-cs"/>
            </a:rPr>
            <a:t>そのうえ、</a:t>
          </a:r>
          <a:r>
            <a:rPr kumimoji="1" lang="ja-JP" altLang="ja-JP" sz="1000" b="0" i="0" baseline="0">
              <a:solidFill>
                <a:sysClr val="windowText" lastClr="000000"/>
              </a:solidFill>
              <a:effectLst/>
              <a:latin typeface="+mn-lt"/>
              <a:ea typeface="+mn-ea"/>
              <a:cs typeface="+mn-cs"/>
            </a:rPr>
            <a:t>標準財政規模が</a:t>
          </a:r>
          <a:r>
            <a:rPr kumimoji="1" lang="ja-JP" altLang="en-US" sz="1000" b="0" i="0" baseline="0">
              <a:solidFill>
                <a:sysClr val="windowText" lastClr="000000"/>
              </a:solidFill>
              <a:effectLst/>
              <a:latin typeface="+mn-lt"/>
              <a:ea typeface="+mn-ea"/>
              <a:cs typeface="+mn-cs"/>
            </a:rPr>
            <a:t>減額となったこ</a:t>
          </a:r>
          <a:r>
            <a:rPr kumimoji="1" lang="ja-JP" altLang="ja-JP" sz="1000" b="0" i="0" baseline="0">
              <a:solidFill>
                <a:sysClr val="windowText" lastClr="000000"/>
              </a:solidFill>
              <a:effectLst/>
              <a:latin typeface="+mn-lt"/>
              <a:ea typeface="+mn-ea"/>
              <a:cs typeface="+mn-cs"/>
            </a:rPr>
            <a:t>とから</a:t>
          </a:r>
          <a:r>
            <a:rPr kumimoji="1" lang="ja-JP" altLang="en-US" sz="1000" b="0" i="0" baseline="0">
              <a:solidFill>
                <a:sysClr val="windowText" lastClr="000000"/>
              </a:solidFill>
              <a:effectLst/>
              <a:latin typeface="+mn-lt"/>
              <a:ea typeface="+mn-ea"/>
              <a:cs typeface="+mn-cs"/>
            </a:rPr>
            <a:t>、</a:t>
          </a:r>
          <a:r>
            <a:rPr kumimoji="1" lang="en-US" altLang="ja-JP" sz="1000" b="0" i="0" baseline="0">
              <a:solidFill>
                <a:sysClr val="windowText" lastClr="000000"/>
              </a:solidFill>
              <a:effectLst/>
              <a:latin typeface="+mn-lt"/>
              <a:ea typeface="+mn-ea"/>
              <a:cs typeface="+mn-cs"/>
            </a:rPr>
            <a:t>R</a:t>
          </a:r>
          <a:r>
            <a:rPr kumimoji="1" lang="ja-JP" altLang="en-US" sz="1000" b="0" i="0" baseline="0">
              <a:solidFill>
                <a:sysClr val="windowText" lastClr="000000"/>
              </a:solidFill>
              <a:effectLst/>
              <a:latin typeface="+mn-lt"/>
              <a:ea typeface="+mn-ea"/>
              <a:cs typeface="+mn-cs"/>
            </a:rPr>
            <a:t>４</a:t>
          </a:r>
          <a:r>
            <a:rPr kumimoji="1" lang="ja-JP" altLang="ja-JP" sz="1000" b="0" i="0" baseline="0">
              <a:solidFill>
                <a:sysClr val="windowText" lastClr="000000"/>
              </a:solidFill>
              <a:effectLst/>
              <a:latin typeface="+mn-lt"/>
              <a:ea typeface="+mn-ea"/>
              <a:cs typeface="+mn-cs"/>
            </a:rPr>
            <a:t>年度</a:t>
          </a:r>
          <a:r>
            <a:rPr kumimoji="1" lang="ja-JP" altLang="en-US" sz="1000" b="0" i="0" baseline="0">
              <a:solidFill>
                <a:sysClr val="windowText" lastClr="000000"/>
              </a:solidFill>
              <a:effectLst/>
              <a:latin typeface="+mn-lt"/>
              <a:ea typeface="+mn-ea"/>
              <a:cs typeface="+mn-cs"/>
            </a:rPr>
            <a:t>の</a:t>
          </a:r>
          <a:r>
            <a:rPr kumimoji="1" lang="ja-JP" altLang="ja-JP" sz="1000" b="0" i="0" baseline="0">
              <a:solidFill>
                <a:sysClr val="windowText" lastClr="000000"/>
              </a:solidFill>
              <a:effectLst/>
              <a:latin typeface="+mn-lt"/>
              <a:ea typeface="+mn-ea"/>
              <a:cs typeface="+mn-cs"/>
            </a:rPr>
            <a:t>実質公債費比率は、</a:t>
          </a:r>
          <a:r>
            <a:rPr kumimoji="1" lang="ja-JP" altLang="en-US" sz="1000" b="0" i="0" baseline="0">
              <a:solidFill>
                <a:sysClr val="windowText" lastClr="000000"/>
              </a:solidFill>
              <a:effectLst/>
              <a:latin typeface="+mn-lt"/>
              <a:ea typeface="+mn-ea"/>
              <a:cs typeface="+mn-cs"/>
            </a:rPr>
            <a:t>単年度で</a:t>
          </a:r>
          <a:r>
            <a:rPr kumimoji="1" lang="en-US" altLang="ja-JP" sz="1000" b="0" i="0" baseline="0">
              <a:solidFill>
                <a:sysClr val="windowText" lastClr="000000"/>
              </a:solidFill>
              <a:effectLst/>
              <a:latin typeface="+mn-lt"/>
              <a:ea typeface="+mn-ea"/>
              <a:cs typeface="+mn-cs"/>
            </a:rPr>
            <a:t>1.2</a:t>
          </a:r>
          <a:r>
            <a:rPr kumimoji="1" lang="ja-JP" altLang="en-US" sz="1000" b="0" i="0" baseline="0">
              <a:solidFill>
                <a:sysClr val="windowText" lastClr="000000"/>
              </a:solidFill>
              <a:effectLst/>
              <a:latin typeface="+mn-lt"/>
              <a:ea typeface="+mn-ea"/>
              <a:cs typeface="+mn-cs"/>
            </a:rPr>
            <a:t>ポイント、</a:t>
          </a:r>
          <a:r>
            <a:rPr kumimoji="1" lang="en-US" altLang="ja-JP" sz="1000" b="0" i="0" baseline="0">
              <a:solidFill>
                <a:sysClr val="windowText" lastClr="000000"/>
              </a:solidFill>
              <a:effectLst/>
              <a:latin typeface="+mn-lt"/>
              <a:ea typeface="+mn-ea"/>
              <a:cs typeface="+mn-cs"/>
            </a:rPr>
            <a:t>3</a:t>
          </a:r>
          <a:r>
            <a:rPr kumimoji="1" lang="ja-JP" altLang="ja-JP" sz="1000" b="0" i="0" baseline="0">
              <a:solidFill>
                <a:sysClr val="windowText" lastClr="000000"/>
              </a:solidFill>
              <a:effectLst/>
              <a:latin typeface="+mn-lt"/>
              <a:ea typeface="+mn-ea"/>
              <a:cs typeface="+mn-cs"/>
            </a:rPr>
            <a:t>カ年平均</a:t>
          </a:r>
          <a:r>
            <a:rPr kumimoji="1" lang="ja-JP" altLang="en-US" sz="1000" b="0" i="0" baseline="0">
              <a:solidFill>
                <a:sysClr val="windowText" lastClr="000000"/>
              </a:solidFill>
              <a:effectLst/>
              <a:latin typeface="+mn-lt"/>
              <a:ea typeface="+mn-ea"/>
              <a:cs typeface="+mn-cs"/>
            </a:rPr>
            <a:t>で</a:t>
          </a:r>
          <a:r>
            <a:rPr kumimoji="1" lang="en-US" altLang="ja-JP" sz="1000" b="0" i="0" baseline="0">
              <a:solidFill>
                <a:sysClr val="windowText" lastClr="000000"/>
              </a:solidFill>
              <a:effectLst/>
              <a:latin typeface="+mn-lt"/>
              <a:ea typeface="+mn-ea"/>
              <a:cs typeface="+mn-cs"/>
            </a:rPr>
            <a:t>0.3</a:t>
          </a:r>
          <a:r>
            <a:rPr kumimoji="1" lang="ja-JP" altLang="ja-JP" sz="1000" b="0" i="0" baseline="0">
              <a:solidFill>
                <a:sysClr val="windowText" lastClr="000000"/>
              </a:solidFill>
              <a:effectLst/>
              <a:latin typeface="+mn-lt"/>
              <a:ea typeface="+mn-ea"/>
              <a:cs typeface="+mn-cs"/>
            </a:rPr>
            <a:t>ポイント上昇した。</a:t>
          </a:r>
          <a:endParaRPr lang="ja-JP" altLang="ja-JP" sz="1000">
            <a:solidFill>
              <a:sysClr val="windowText" lastClr="000000"/>
            </a:solidFill>
            <a:effectLst/>
          </a:endParaRPr>
        </a:p>
        <a:p>
          <a:pPr eaLnBrk="1" fontAlgn="auto" latinLnBrk="0" hangingPunct="1">
            <a:lnSpc>
              <a:spcPts val="1200"/>
            </a:lnSpc>
          </a:pPr>
          <a:r>
            <a:rPr kumimoji="1" lang="ja-JP" altLang="ja-JP" sz="1000" b="0" i="0" baseline="0">
              <a:solidFill>
                <a:sysClr val="windowText" lastClr="000000"/>
              </a:solidFill>
              <a:effectLst/>
              <a:latin typeface="+mn-lt"/>
              <a:ea typeface="+mn-ea"/>
              <a:cs typeface="+mn-cs"/>
            </a:rPr>
            <a:t>　公債費</a:t>
          </a:r>
          <a:r>
            <a:rPr kumimoji="1" lang="ja-JP" altLang="en-US" sz="1000" b="0" i="0" baseline="0">
              <a:solidFill>
                <a:sysClr val="windowText" lastClr="000000"/>
              </a:solidFill>
              <a:effectLst/>
              <a:latin typeface="+mn-lt"/>
              <a:ea typeface="+mn-ea"/>
              <a:cs typeface="+mn-cs"/>
            </a:rPr>
            <a:t>のピークは令和４年度となるため、今後は数値の減少が</a:t>
          </a:r>
          <a:r>
            <a:rPr kumimoji="1" lang="ja-JP" altLang="ja-JP" sz="1000" b="0" i="0" baseline="0">
              <a:solidFill>
                <a:sysClr val="windowText" lastClr="000000"/>
              </a:solidFill>
              <a:effectLst/>
              <a:latin typeface="+mn-lt"/>
              <a:ea typeface="+mn-ea"/>
              <a:cs typeface="+mn-cs"/>
            </a:rPr>
            <a:t>見込まれる</a:t>
          </a:r>
          <a:r>
            <a:rPr kumimoji="1" lang="ja-JP" altLang="en-US" sz="1000" b="0" i="0" baseline="0">
              <a:solidFill>
                <a:sysClr val="windowText" lastClr="000000"/>
              </a:solidFill>
              <a:effectLst/>
              <a:latin typeface="+mn-lt"/>
              <a:ea typeface="+mn-ea"/>
              <a:cs typeface="+mn-cs"/>
            </a:rPr>
            <a:t>が</a:t>
          </a:r>
          <a:r>
            <a:rPr kumimoji="1" lang="ja-JP" altLang="ja-JP" sz="1000" b="0" i="0" baseline="0">
              <a:solidFill>
                <a:sysClr val="windowText" lastClr="000000"/>
              </a:solidFill>
              <a:effectLst/>
              <a:latin typeface="+mn-lt"/>
              <a:ea typeface="+mn-ea"/>
              <a:cs typeface="+mn-cs"/>
            </a:rPr>
            <a:t>、</a:t>
          </a:r>
          <a:r>
            <a:rPr kumimoji="1" lang="ja-JP" altLang="en-US" sz="1000" b="0" i="0" baseline="0">
              <a:solidFill>
                <a:sysClr val="windowText" lastClr="000000"/>
              </a:solidFill>
              <a:effectLst/>
              <a:latin typeface="+mn-lt"/>
              <a:ea typeface="+mn-ea"/>
              <a:cs typeface="+mn-cs"/>
            </a:rPr>
            <a:t>標準財政規模が減額傾向である事から、引き続き</a:t>
          </a:r>
          <a:r>
            <a:rPr kumimoji="1" lang="ja-JP" altLang="ja-JP" sz="1000" b="0" i="0" baseline="0">
              <a:solidFill>
                <a:sysClr val="windowText" lastClr="000000"/>
              </a:solidFill>
              <a:effectLst/>
              <a:latin typeface="+mn-lt"/>
              <a:ea typeface="+mn-ea"/>
              <a:cs typeface="+mn-cs"/>
            </a:rPr>
            <a:t>安全領域を堅持しつつ効率的な財政運営に努める。</a:t>
          </a:r>
          <a:endParaRPr lang="ja-JP" altLang="ja-JP" sz="1000">
            <a:solidFill>
              <a:sysClr val="windowText" lastClr="000000"/>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200"/>
            </a:lnSpc>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一般会計等に係る地方債の現在高は、合併特例事業債、臨時財政対策債等の現在高の減少に伴い、前年度比較で</a:t>
          </a:r>
          <a:r>
            <a:rPr kumimoji="1" lang="en-US" altLang="ja-JP" sz="1100" b="0" i="0" baseline="0">
              <a:solidFill>
                <a:schemeClr val="dk1"/>
              </a:solidFill>
              <a:effectLst/>
              <a:latin typeface="+mn-lt"/>
              <a:ea typeface="+mn-ea"/>
              <a:cs typeface="+mn-cs"/>
            </a:rPr>
            <a:t>1,752</a:t>
          </a:r>
          <a:r>
            <a:rPr kumimoji="1" lang="ja-JP" altLang="ja-JP" sz="1100" b="0" i="0" baseline="0">
              <a:solidFill>
                <a:schemeClr val="dk1"/>
              </a:solidFill>
              <a:effectLst/>
              <a:latin typeface="+mn-lt"/>
              <a:ea typeface="+mn-ea"/>
              <a:cs typeface="+mn-cs"/>
            </a:rPr>
            <a:t>百万円の大幅な減額となった。</a:t>
          </a:r>
          <a:endParaRPr kumimoji="1" lang="en-US" altLang="ja-JP" sz="1100" b="0" i="0" baseline="0">
            <a:solidFill>
              <a:schemeClr val="dk1"/>
            </a:solidFill>
            <a:effectLst/>
            <a:latin typeface="+mn-lt"/>
            <a:ea typeface="+mn-ea"/>
            <a:cs typeface="+mn-cs"/>
          </a:endParaRPr>
        </a:p>
        <a:p>
          <a:pPr eaLnBrk="1" fontAlgn="auto" latinLnBrk="0" hangingPunct="1">
            <a:lnSpc>
              <a:spcPts val="1200"/>
            </a:lnSpc>
          </a:pPr>
          <a:r>
            <a:rPr kumimoji="1" lang="ja-JP" altLang="ja-JP" sz="1100" b="0" i="0" baseline="0">
              <a:solidFill>
                <a:schemeClr val="dk1"/>
              </a:solidFill>
              <a:effectLst/>
              <a:latin typeface="+mn-lt"/>
              <a:ea typeface="+mn-ea"/>
              <a:cs typeface="+mn-cs"/>
            </a:rPr>
            <a:t>　公営企業債等繰入見込額は、簡易水道事業</a:t>
          </a:r>
          <a:r>
            <a:rPr kumimoji="1" lang="ja-JP" altLang="en-US" sz="1100" b="0" i="0" baseline="0">
              <a:solidFill>
                <a:schemeClr val="dk1"/>
              </a:solidFill>
              <a:effectLst/>
              <a:latin typeface="+mn-lt"/>
              <a:ea typeface="+mn-ea"/>
              <a:cs typeface="+mn-cs"/>
            </a:rPr>
            <a:t>及び</a:t>
          </a:r>
          <a:r>
            <a:rPr kumimoji="1" lang="ja-JP" altLang="ja-JP" sz="1100" b="0" i="0" baseline="0">
              <a:solidFill>
                <a:schemeClr val="dk1"/>
              </a:solidFill>
              <a:effectLst/>
              <a:latin typeface="+mn-lt"/>
              <a:ea typeface="+mn-ea"/>
              <a:cs typeface="+mn-cs"/>
            </a:rPr>
            <a:t>下水道事業の企業債残高が減少したことなどから、前年度比較で</a:t>
          </a:r>
          <a:r>
            <a:rPr kumimoji="1" lang="en-US" altLang="ja-JP" sz="1100" b="0" i="0" baseline="0">
              <a:solidFill>
                <a:schemeClr val="dk1"/>
              </a:solidFill>
              <a:effectLst/>
              <a:latin typeface="+mn-lt"/>
              <a:ea typeface="+mn-ea"/>
              <a:cs typeface="+mn-cs"/>
            </a:rPr>
            <a:t>433</a:t>
          </a:r>
          <a:r>
            <a:rPr kumimoji="1" lang="ja-JP" altLang="ja-JP" sz="1100" b="0" i="0" baseline="0">
              <a:solidFill>
                <a:schemeClr val="dk1"/>
              </a:solidFill>
              <a:effectLst/>
              <a:latin typeface="+mn-lt"/>
              <a:ea typeface="+mn-ea"/>
              <a:cs typeface="+mn-cs"/>
            </a:rPr>
            <a:t>百万円の減額となった。</a:t>
          </a:r>
          <a:endParaRPr lang="ja-JP" altLang="ja-JP" sz="1100">
            <a:effectLst/>
          </a:endParaRPr>
        </a:p>
        <a:p>
          <a:pPr eaLnBrk="1" fontAlgn="auto" latinLnBrk="0" hangingPunct="1">
            <a:lnSpc>
              <a:spcPts val="1200"/>
            </a:lnSpc>
          </a:pPr>
          <a:r>
            <a:rPr kumimoji="1" lang="ja-JP" altLang="ja-JP" sz="1100" b="0" i="0" baseline="0">
              <a:solidFill>
                <a:schemeClr val="dk1"/>
              </a:solidFill>
              <a:effectLst/>
              <a:latin typeface="+mn-lt"/>
              <a:ea typeface="+mn-ea"/>
              <a:cs typeface="+mn-cs"/>
            </a:rPr>
            <a:t>　組合等の負担見込額は、東山梨行政事務組合、甲府・峡東地域ごみ処理施設事務組合</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の地方債現在高の減額などにより、前年度比較で</a:t>
          </a:r>
          <a:r>
            <a:rPr kumimoji="1" lang="en-US" altLang="ja-JP" sz="1100" b="0" i="0" baseline="0">
              <a:solidFill>
                <a:schemeClr val="dk1"/>
              </a:solidFill>
              <a:effectLst/>
              <a:latin typeface="+mn-lt"/>
              <a:ea typeface="+mn-ea"/>
              <a:cs typeface="+mn-cs"/>
            </a:rPr>
            <a:t>188</a:t>
          </a:r>
          <a:r>
            <a:rPr kumimoji="1" lang="ja-JP" altLang="ja-JP" sz="1100" b="0" i="0" baseline="0">
              <a:solidFill>
                <a:schemeClr val="dk1"/>
              </a:solidFill>
              <a:effectLst/>
              <a:latin typeface="+mn-lt"/>
              <a:ea typeface="+mn-ea"/>
              <a:cs typeface="+mn-cs"/>
            </a:rPr>
            <a:t>百万円の減額となった。</a:t>
          </a:r>
          <a:endParaRPr lang="ja-JP" altLang="ja-JP" sz="1100">
            <a:effectLst/>
          </a:endParaRPr>
        </a:p>
        <a:p>
          <a:pPr eaLnBrk="1" fontAlgn="auto" latinLnBrk="0" hangingPunct="1">
            <a:lnSpc>
              <a:spcPts val="1200"/>
            </a:lnSpc>
          </a:pPr>
          <a:r>
            <a:rPr kumimoji="1" lang="ja-JP" altLang="ja-JP" sz="1100" b="0" i="0" baseline="0">
              <a:solidFill>
                <a:schemeClr val="dk1"/>
              </a:solidFill>
              <a:effectLst/>
              <a:latin typeface="+mn-lt"/>
              <a:ea typeface="+mn-ea"/>
              <a:cs typeface="+mn-cs"/>
            </a:rPr>
            <a:t>　退職手当負担見込額は、</a:t>
          </a:r>
          <a:r>
            <a:rPr kumimoji="1" lang="ja-JP" altLang="en-US" sz="1100" b="0" i="0" baseline="0">
              <a:solidFill>
                <a:schemeClr val="dk1"/>
              </a:solidFill>
              <a:effectLst/>
              <a:latin typeface="+mn-lt"/>
              <a:ea typeface="+mn-ea"/>
              <a:cs typeface="+mn-cs"/>
            </a:rPr>
            <a:t>一般職に属する職員の基本額の増額</a:t>
          </a:r>
          <a:r>
            <a:rPr kumimoji="1" lang="ja-JP" altLang="ja-JP" sz="1100" b="0" i="0" baseline="0">
              <a:solidFill>
                <a:schemeClr val="dk1"/>
              </a:solidFill>
              <a:effectLst/>
              <a:latin typeface="+mn-lt"/>
              <a:ea typeface="+mn-ea"/>
              <a:cs typeface="+mn-cs"/>
            </a:rPr>
            <a:t>により、前年度比較で</a:t>
          </a:r>
          <a:r>
            <a:rPr kumimoji="1" lang="en-US" altLang="ja-JP" sz="1100" b="0" i="0" baseline="0">
              <a:solidFill>
                <a:schemeClr val="dk1"/>
              </a:solidFill>
              <a:effectLst/>
              <a:latin typeface="+mn-lt"/>
              <a:ea typeface="+mn-ea"/>
              <a:cs typeface="+mn-cs"/>
            </a:rPr>
            <a:t>207</a:t>
          </a:r>
          <a:r>
            <a:rPr kumimoji="1" lang="ja-JP" altLang="ja-JP" sz="1100" b="0" i="0" baseline="0">
              <a:solidFill>
                <a:schemeClr val="dk1"/>
              </a:solidFill>
              <a:effectLst/>
              <a:latin typeface="+mn-lt"/>
              <a:ea typeface="+mn-ea"/>
              <a:cs typeface="+mn-cs"/>
            </a:rPr>
            <a:t>百万円の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額となった。</a:t>
          </a:r>
          <a:endParaRPr lang="ja-JP" altLang="ja-JP" sz="1100">
            <a:effectLst/>
          </a:endParaRPr>
        </a:p>
        <a:p>
          <a:pPr eaLnBrk="1" fontAlgn="auto" latinLnBrk="0" hangingPunct="1">
            <a:lnSpc>
              <a:spcPts val="1200"/>
            </a:lnSpc>
          </a:pPr>
          <a:r>
            <a:rPr kumimoji="1" lang="ja-JP" altLang="ja-JP" sz="1100" b="0" i="0" baseline="0">
              <a:solidFill>
                <a:schemeClr val="dk1"/>
              </a:solidFill>
              <a:effectLst/>
              <a:latin typeface="+mn-lt"/>
              <a:ea typeface="+mn-ea"/>
              <a:cs typeface="+mn-cs"/>
            </a:rPr>
            <a:t>　充当可能財源等は、充当可能基金が</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ふるさと輝き</a:t>
          </a:r>
          <a:r>
            <a:rPr kumimoji="1" lang="ja-JP" altLang="en-US" sz="1100" b="0" i="0" baseline="0">
              <a:solidFill>
                <a:schemeClr val="dk1"/>
              </a:solidFill>
              <a:effectLst/>
              <a:latin typeface="+mn-lt"/>
              <a:ea typeface="+mn-ea"/>
              <a:cs typeface="+mn-cs"/>
            </a:rPr>
            <a:t>基金及び土地開発</a:t>
          </a:r>
          <a:r>
            <a:rPr kumimoji="1" lang="ja-JP" altLang="ja-JP" sz="1100" b="0" i="0" baseline="0">
              <a:solidFill>
                <a:schemeClr val="dk1"/>
              </a:solidFill>
              <a:effectLst/>
              <a:latin typeface="+mn-lt"/>
              <a:ea typeface="+mn-ea"/>
              <a:cs typeface="+mn-cs"/>
            </a:rPr>
            <a:t>基金などの増額により</a:t>
          </a:r>
          <a:r>
            <a:rPr kumimoji="1" lang="ja-JP" altLang="en-US" sz="1100" b="0" i="0" baseline="0">
              <a:solidFill>
                <a:schemeClr val="dk1"/>
              </a:solidFill>
              <a:effectLst/>
              <a:latin typeface="+mn-lt"/>
              <a:ea typeface="+mn-ea"/>
              <a:cs typeface="+mn-cs"/>
            </a:rPr>
            <a:t>前年度比較で</a:t>
          </a:r>
          <a:r>
            <a:rPr kumimoji="1" lang="en-US" altLang="ja-JP" sz="1100" b="0" i="0" baseline="0">
              <a:solidFill>
                <a:schemeClr val="dk1"/>
              </a:solidFill>
              <a:effectLst/>
              <a:latin typeface="+mn-lt"/>
              <a:ea typeface="+mn-ea"/>
              <a:cs typeface="+mn-cs"/>
            </a:rPr>
            <a:t>1,115</a:t>
          </a:r>
          <a:r>
            <a:rPr kumimoji="1" lang="ja-JP" altLang="ja-JP" sz="1100" b="0" i="0" baseline="0">
              <a:solidFill>
                <a:schemeClr val="dk1"/>
              </a:solidFill>
              <a:effectLst/>
              <a:latin typeface="+mn-lt"/>
              <a:ea typeface="+mn-ea"/>
              <a:cs typeface="+mn-cs"/>
            </a:rPr>
            <a:t>百万円の増額、基準財政需要額算入見込額が</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合併特例事業債、臨時財政対策債等の現在高の減少に伴う基準財政需要額算入公債費が</a:t>
          </a:r>
          <a:r>
            <a:rPr kumimoji="1" lang="en-US" altLang="ja-JP" sz="1100" b="0" i="0" baseline="0">
              <a:solidFill>
                <a:schemeClr val="dk1"/>
              </a:solidFill>
              <a:effectLst/>
              <a:latin typeface="+mn-lt"/>
              <a:ea typeface="+mn-ea"/>
              <a:cs typeface="+mn-cs"/>
            </a:rPr>
            <a:t>1,509</a:t>
          </a:r>
          <a:r>
            <a:rPr kumimoji="1" lang="ja-JP" altLang="ja-JP" sz="1100" b="0" i="0" baseline="0">
              <a:solidFill>
                <a:schemeClr val="dk1"/>
              </a:solidFill>
              <a:effectLst/>
              <a:latin typeface="+mn-lt"/>
              <a:ea typeface="+mn-ea"/>
              <a:cs typeface="+mn-cs"/>
            </a:rPr>
            <a:t>百万円の減額となり、全体として</a:t>
          </a:r>
          <a:r>
            <a:rPr kumimoji="1" lang="en-US" altLang="ja-JP" sz="1100" b="0" i="0" baseline="0">
              <a:solidFill>
                <a:schemeClr val="dk1"/>
              </a:solidFill>
              <a:effectLst/>
              <a:latin typeface="+mn-lt"/>
              <a:ea typeface="+mn-ea"/>
              <a:cs typeface="+mn-cs"/>
            </a:rPr>
            <a:t>338</a:t>
          </a:r>
          <a:r>
            <a:rPr kumimoji="1" lang="ja-JP" altLang="ja-JP" sz="1100" b="0" i="0" baseline="0">
              <a:solidFill>
                <a:schemeClr val="dk1"/>
              </a:solidFill>
              <a:effectLst/>
              <a:latin typeface="+mn-lt"/>
              <a:ea typeface="+mn-ea"/>
              <a:cs typeface="+mn-cs"/>
            </a:rPr>
            <a:t>百万円の</a:t>
          </a:r>
          <a:r>
            <a:rPr kumimoji="1" lang="ja-JP" altLang="en-US" sz="1100" b="0" i="0" baseline="0">
              <a:solidFill>
                <a:schemeClr val="dk1"/>
              </a:solidFill>
              <a:effectLst/>
              <a:latin typeface="+mn-lt"/>
              <a:ea typeface="+mn-ea"/>
              <a:cs typeface="+mn-cs"/>
            </a:rPr>
            <a:t>減額</a:t>
          </a:r>
          <a:r>
            <a:rPr kumimoji="1" lang="ja-JP" altLang="ja-JP" sz="1100" b="0" i="0" baseline="0">
              <a:solidFill>
                <a:schemeClr val="dk1"/>
              </a:solidFill>
              <a:effectLst/>
              <a:latin typeface="+mn-lt"/>
              <a:ea typeface="+mn-ea"/>
              <a:cs typeface="+mn-cs"/>
            </a:rPr>
            <a:t>となった。</a:t>
          </a:r>
          <a:endParaRPr lang="ja-JP" altLang="ja-JP" sz="1100">
            <a:effectLst/>
          </a:endParaRPr>
        </a:p>
        <a:p>
          <a:pPr>
            <a:lnSpc>
              <a:spcPts val="1200"/>
            </a:lnSpc>
          </a:pPr>
          <a:r>
            <a:rPr kumimoji="1" lang="ja-JP" altLang="ja-JP" sz="1100" b="0" i="0" baseline="0">
              <a:solidFill>
                <a:schemeClr val="dk1"/>
              </a:solidFill>
              <a:effectLst/>
              <a:latin typeface="+mn-lt"/>
              <a:ea typeface="+mn-ea"/>
              <a:cs typeface="+mn-cs"/>
            </a:rPr>
            <a:t>　これらの結果、将来負担比率は前年度から</a:t>
          </a:r>
          <a:r>
            <a:rPr kumimoji="1" lang="en-US" altLang="ja-JP" sz="1100" b="0" i="0" baseline="0">
              <a:solidFill>
                <a:schemeClr val="dk1"/>
              </a:solidFill>
              <a:effectLst/>
              <a:latin typeface="+mn-lt"/>
              <a:ea typeface="+mn-ea"/>
              <a:cs typeface="+mn-cs"/>
            </a:rPr>
            <a:t>19.1</a:t>
          </a:r>
          <a:r>
            <a:rPr kumimoji="1" lang="ja-JP" altLang="ja-JP" sz="1100" b="0" i="0" baseline="0">
              <a:solidFill>
                <a:schemeClr val="dk1"/>
              </a:solidFill>
              <a:effectLst/>
              <a:latin typeface="+mn-lt"/>
              <a:ea typeface="+mn-ea"/>
              <a:cs typeface="+mn-cs"/>
            </a:rPr>
            <a:t>ポイント改善された。ここ数年改善傾向を示してるが、今後、基準財政需要額算入見込額の減少、</a:t>
          </a:r>
          <a:r>
            <a:rPr lang="ja-JP" altLang="ja-JP" sz="1100">
              <a:solidFill>
                <a:schemeClr val="dk1"/>
              </a:solidFill>
              <a:effectLst/>
              <a:latin typeface="+mn-lt"/>
              <a:ea typeface="+mn-ea"/>
              <a:cs typeface="+mn-cs"/>
            </a:rPr>
            <a:t>収支均衡不足を補うための基金取崩しによる基金残高の減少等による</a:t>
          </a:r>
          <a:r>
            <a:rPr kumimoji="1" lang="ja-JP" altLang="ja-JP" sz="1100" b="0" i="0" baseline="0">
              <a:solidFill>
                <a:schemeClr val="dk1"/>
              </a:solidFill>
              <a:effectLst/>
              <a:latin typeface="+mn-lt"/>
              <a:ea typeface="+mn-ea"/>
              <a:cs typeface="+mn-cs"/>
            </a:rPr>
            <a:t>数値の上昇も予想されるため、地方債発行額を抑制し、地方債現在高の減少を図ることにより、安全領域を堅持しつつ効率的な財政運営に努める。</a:t>
          </a:r>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山梨県山梨市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財政調整基金は前年度</a:t>
          </a:r>
          <a:r>
            <a:rPr kumimoji="1" lang="ja-JP" altLang="en-US" sz="1200" b="0" i="0" baseline="0">
              <a:solidFill>
                <a:schemeClr val="dk1"/>
              </a:solidFill>
              <a:effectLst/>
              <a:latin typeface="+mn-lt"/>
              <a:ea typeface="+mn-ea"/>
              <a:cs typeface="+mn-cs"/>
            </a:rPr>
            <a:t>比</a:t>
          </a:r>
          <a:r>
            <a:rPr kumimoji="1" lang="en-US" altLang="ja-JP" sz="1200" b="0" i="0" baseline="0">
              <a:solidFill>
                <a:schemeClr val="dk1"/>
              </a:solidFill>
              <a:effectLst/>
              <a:latin typeface="+mn-lt"/>
              <a:ea typeface="+mn-ea"/>
              <a:cs typeface="+mn-cs"/>
            </a:rPr>
            <a:t>0.23</a:t>
          </a:r>
          <a:r>
            <a:rPr kumimoji="1" lang="ja-JP" altLang="en-US" sz="1200" b="0" i="0" baseline="0">
              <a:solidFill>
                <a:schemeClr val="dk1"/>
              </a:solidFill>
              <a:effectLst/>
              <a:latin typeface="+mn-lt"/>
              <a:ea typeface="+mn-ea"/>
              <a:cs typeface="+mn-cs"/>
            </a:rPr>
            <a:t>百万円の微増</a:t>
          </a:r>
          <a:r>
            <a:rPr kumimoji="1" lang="ja-JP" altLang="ja-JP" sz="1200" b="0" i="0" baseline="0">
              <a:solidFill>
                <a:schemeClr val="dk1"/>
              </a:solidFill>
              <a:effectLst/>
              <a:latin typeface="+mn-lt"/>
              <a:ea typeface="+mn-ea"/>
              <a:cs typeface="+mn-cs"/>
            </a:rPr>
            <a:t>、減債基金は</a:t>
          </a:r>
          <a:r>
            <a:rPr kumimoji="1" lang="en-US" altLang="ja-JP" sz="1200" b="0" i="0" baseline="0">
              <a:solidFill>
                <a:schemeClr val="dk1"/>
              </a:solidFill>
              <a:effectLst/>
              <a:latin typeface="+mn-lt"/>
              <a:ea typeface="+mn-ea"/>
              <a:cs typeface="+mn-cs"/>
            </a:rPr>
            <a:t>0.11</a:t>
          </a:r>
          <a:r>
            <a:rPr kumimoji="1" lang="ja-JP" altLang="ja-JP" sz="1200" b="0" i="0" baseline="0">
              <a:solidFill>
                <a:schemeClr val="dk1"/>
              </a:solidFill>
              <a:effectLst/>
              <a:latin typeface="+mn-lt"/>
              <a:ea typeface="+mn-ea"/>
              <a:cs typeface="+mn-cs"/>
            </a:rPr>
            <a:t>百万円</a:t>
          </a:r>
          <a:r>
            <a:rPr kumimoji="1" lang="ja-JP" altLang="en-US" sz="1200" b="0" i="0" baseline="0">
              <a:solidFill>
                <a:schemeClr val="dk1"/>
              </a:solidFill>
              <a:effectLst/>
              <a:latin typeface="+mn-lt"/>
              <a:ea typeface="+mn-ea"/>
              <a:cs typeface="+mn-cs"/>
            </a:rPr>
            <a:t>の微増であった</a:t>
          </a:r>
          <a:r>
            <a:rPr kumimoji="1" lang="ja-JP" altLang="ja-JP" sz="1200" b="0" i="0" baseline="0">
              <a:solidFill>
                <a:schemeClr val="dk1"/>
              </a:solidFill>
              <a:effectLst/>
              <a:latin typeface="+mn-lt"/>
              <a:ea typeface="+mn-ea"/>
              <a:cs typeface="+mn-cs"/>
            </a:rPr>
            <a:t>。その他特定目的基金については、主にふるさと輝き基金が</a:t>
          </a:r>
          <a:r>
            <a:rPr kumimoji="1" lang="en-US" altLang="ja-JP" sz="1200" b="0" i="0" baseline="0">
              <a:solidFill>
                <a:schemeClr val="dk1"/>
              </a:solidFill>
              <a:effectLst/>
              <a:latin typeface="+mn-lt"/>
              <a:ea typeface="+mn-ea"/>
              <a:cs typeface="+mn-cs"/>
            </a:rPr>
            <a:t>399</a:t>
          </a:r>
          <a:r>
            <a:rPr kumimoji="1" lang="ja-JP" altLang="ja-JP" sz="1200" b="0" i="0" baseline="0">
              <a:solidFill>
                <a:schemeClr val="dk1"/>
              </a:solidFill>
              <a:effectLst/>
              <a:latin typeface="+mn-lt"/>
              <a:ea typeface="+mn-ea"/>
              <a:cs typeface="+mn-cs"/>
            </a:rPr>
            <a:t>百万円の増額、</a:t>
          </a:r>
          <a:r>
            <a:rPr kumimoji="1" lang="ja-JP" altLang="en-US" sz="1200" b="0" i="0" baseline="0">
              <a:solidFill>
                <a:schemeClr val="dk1"/>
              </a:solidFill>
              <a:effectLst/>
              <a:latin typeface="+mn-lt"/>
              <a:ea typeface="+mn-ea"/>
              <a:cs typeface="+mn-cs"/>
            </a:rPr>
            <a:t>森林環境譲与税基金が</a:t>
          </a:r>
          <a:r>
            <a:rPr kumimoji="1" lang="en-US" altLang="ja-JP" sz="1200" b="0" i="0" baseline="0">
              <a:solidFill>
                <a:schemeClr val="dk1"/>
              </a:solidFill>
              <a:effectLst/>
              <a:latin typeface="+mn-lt"/>
              <a:ea typeface="+mn-ea"/>
              <a:cs typeface="+mn-cs"/>
            </a:rPr>
            <a:t>3</a:t>
          </a:r>
          <a:r>
            <a:rPr kumimoji="1" lang="ja-JP" altLang="ja-JP" sz="1200" b="0" i="0" baseline="0">
              <a:solidFill>
                <a:schemeClr val="dk1"/>
              </a:solidFill>
              <a:effectLst/>
              <a:latin typeface="+mn-lt"/>
              <a:ea typeface="+mn-ea"/>
              <a:cs typeface="+mn-cs"/>
            </a:rPr>
            <a:t>百万円</a:t>
          </a:r>
          <a:r>
            <a:rPr kumimoji="1" lang="ja-JP" altLang="en-US" sz="1200" b="0" i="0" baseline="0">
              <a:solidFill>
                <a:schemeClr val="dk1"/>
              </a:solidFill>
              <a:effectLst/>
              <a:latin typeface="+mn-lt"/>
              <a:ea typeface="+mn-ea"/>
              <a:cs typeface="+mn-cs"/>
            </a:rPr>
            <a:t>増額</a:t>
          </a:r>
          <a:r>
            <a:rPr kumimoji="1" lang="ja-JP" altLang="ja-JP" sz="1200" b="0" i="0" baseline="0">
              <a:solidFill>
                <a:schemeClr val="dk1"/>
              </a:solidFill>
              <a:effectLst/>
              <a:latin typeface="+mn-lt"/>
              <a:ea typeface="+mn-ea"/>
              <a:cs typeface="+mn-cs"/>
            </a:rPr>
            <a:t>するなどして</a:t>
          </a:r>
          <a:r>
            <a:rPr kumimoji="1" lang="en-US" altLang="ja-JP" sz="1200" b="0" i="0" baseline="0">
              <a:solidFill>
                <a:schemeClr val="dk1"/>
              </a:solidFill>
              <a:effectLst/>
              <a:latin typeface="+mn-lt"/>
              <a:ea typeface="+mn-ea"/>
              <a:cs typeface="+mn-cs"/>
            </a:rPr>
            <a:t>407</a:t>
          </a:r>
          <a:r>
            <a:rPr kumimoji="1" lang="ja-JP" altLang="ja-JP" sz="1200" b="0" i="0" baseline="0">
              <a:solidFill>
                <a:schemeClr val="dk1"/>
              </a:solidFill>
              <a:effectLst/>
              <a:latin typeface="+mn-lt"/>
              <a:ea typeface="+mn-ea"/>
              <a:cs typeface="+mn-cs"/>
            </a:rPr>
            <a:t>百万増額した。結果、基金全体として</a:t>
          </a:r>
          <a:r>
            <a:rPr kumimoji="1" lang="en-US" altLang="ja-JP" sz="1200" b="0" i="0" baseline="0">
              <a:solidFill>
                <a:schemeClr val="dk1"/>
              </a:solidFill>
              <a:effectLst/>
              <a:latin typeface="+mn-lt"/>
              <a:ea typeface="+mn-ea"/>
              <a:cs typeface="+mn-cs"/>
            </a:rPr>
            <a:t>408</a:t>
          </a:r>
          <a:r>
            <a:rPr kumimoji="1" lang="ja-JP" altLang="ja-JP" sz="1200" b="0" i="0" baseline="0">
              <a:solidFill>
                <a:schemeClr val="dk1"/>
              </a:solidFill>
              <a:effectLst/>
              <a:latin typeface="+mn-lt"/>
              <a:ea typeface="+mn-ea"/>
              <a:cs typeface="+mn-cs"/>
            </a:rPr>
            <a:t>百万円の増額となった。</a:t>
          </a:r>
          <a:endParaRPr kumimoji="1" lang="en-US" altLang="ja-JP" sz="1200" b="0" i="0" baseline="0">
            <a:solidFill>
              <a:schemeClr val="dk1"/>
            </a:solidFill>
            <a:effectLst/>
            <a:latin typeface="+mn-lt"/>
            <a:ea typeface="+mn-ea"/>
            <a:cs typeface="+mn-cs"/>
          </a:endParaRPr>
        </a:p>
        <a:p>
          <a:pPr eaLnBrk="1" fontAlgn="auto" latinLnBrk="0" hangingPunct="1"/>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pPr eaLnBrk="1" fontAlgn="auto" latinLnBrk="0" hangingPunct="1"/>
          <a:r>
            <a:rPr lang="ja-JP" altLang="ja-JP" sz="1200">
              <a:solidFill>
                <a:schemeClr val="dk1"/>
              </a:solidFill>
              <a:effectLst/>
              <a:latin typeface="+mn-lt"/>
              <a:ea typeface="+mn-ea"/>
              <a:cs typeface="+mn-cs"/>
            </a:rPr>
            <a:t>　義務的経費である公債費や扶助費の増加、ＤＸ・ＩＣＴ事業推進に伴う物件費の増加などが予想される一方、本市の歳入構造を鑑みると、大幅な歳入の増加が見込めないため、収支均衡不足を補うための基金取崩しによる基金残高の減少が予想される。</a:t>
          </a:r>
          <a:endParaRPr lang="ja-JP" altLang="ja-JP" sz="1200">
            <a:effectLst/>
          </a:endParaRPr>
        </a:p>
        <a:p>
          <a:pPr eaLnBrk="1" fontAlgn="auto" latinLnBrk="0" hangingPunct="1"/>
          <a:r>
            <a:rPr lang="ja-JP" altLang="ja-JP" sz="1200">
              <a:solidFill>
                <a:schemeClr val="dk1"/>
              </a:solidFill>
              <a:effectLst/>
              <a:latin typeface="+mn-lt"/>
              <a:ea typeface="+mn-ea"/>
              <a:cs typeface="+mn-cs"/>
            </a:rPr>
            <a:t>　基金残高の減少は、財政運営及び各財政指標に大きな影響を及ぼすことから、各種事業のゼロベースでの抜本的な見直し、スクラップ・アンド・ビルドの実践、ワイズスペンディングの徹底などによる歳出の削減、地方債発行額抑制による地方債残高の減少、市税等の収納強化や地域経済の活性化など歳入の増加につながる取り組みを進め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その他特定目的金については、各基金の設置目的を鑑み、条例上積立が定められているものについては条例に沿って予算化して積立を行う。</a:t>
          </a:r>
          <a:endParaRPr kumimoji="1" lang="en-US" altLang="ja-JP" sz="1200" b="0" i="0" baseline="0">
            <a:solidFill>
              <a:schemeClr val="dk1"/>
            </a:solidFill>
            <a:effectLst/>
            <a:latin typeface="+mn-lt"/>
            <a:ea typeface="+mn-ea"/>
            <a:cs typeface="+mn-cs"/>
          </a:endParaRPr>
        </a:p>
        <a:p>
          <a:pPr eaLnBrk="1" fontAlgn="auto" latinLnBrk="0" hangingPunct="1"/>
          <a:endParaRPr lang="ja-JP" altLang="ja-JP" sz="1200">
            <a:effectLst/>
          </a:endParaRPr>
        </a:p>
        <a:p>
          <a:r>
            <a:rPr kumimoji="1" lang="ja-JP" altLang="ja-JP" sz="1200">
              <a:solidFill>
                <a:schemeClr val="dk1"/>
              </a:solidFill>
              <a:effectLst/>
              <a:latin typeface="+mn-lt"/>
              <a:ea typeface="+mn-ea"/>
              <a:cs typeface="+mn-cs"/>
            </a:rPr>
            <a:t>（増減理由）</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その他特定目的基金については、主にふるさと輝き基金が</a:t>
          </a:r>
          <a:r>
            <a:rPr kumimoji="1" lang="en-US" altLang="ja-JP" sz="1200" b="0" i="0" baseline="0">
              <a:solidFill>
                <a:schemeClr val="dk1"/>
              </a:solidFill>
              <a:effectLst/>
              <a:latin typeface="+mn-lt"/>
              <a:ea typeface="+mn-ea"/>
              <a:cs typeface="+mn-cs"/>
            </a:rPr>
            <a:t>399</a:t>
          </a:r>
          <a:r>
            <a:rPr kumimoji="1" lang="ja-JP" altLang="ja-JP" sz="1200" b="0" i="0" baseline="0">
              <a:solidFill>
                <a:schemeClr val="dk1"/>
              </a:solidFill>
              <a:effectLst/>
              <a:latin typeface="+mn-lt"/>
              <a:ea typeface="+mn-ea"/>
              <a:cs typeface="+mn-cs"/>
            </a:rPr>
            <a:t>百万円の増額、森林環境譲与税基金が</a:t>
          </a:r>
          <a:r>
            <a:rPr kumimoji="1" lang="en-US" altLang="ja-JP" sz="1200" b="0" i="0" baseline="0">
              <a:solidFill>
                <a:schemeClr val="dk1"/>
              </a:solidFill>
              <a:effectLst/>
              <a:latin typeface="+mn-lt"/>
              <a:ea typeface="+mn-ea"/>
              <a:cs typeface="+mn-cs"/>
            </a:rPr>
            <a:t>3</a:t>
          </a:r>
          <a:r>
            <a:rPr kumimoji="1" lang="ja-JP" altLang="ja-JP" sz="1200" b="0" i="0" baseline="0">
              <a:solidFill>
                <a:schemeClr val="dk1"/>
              </a:solidFill>
              <a:effectLst/>
              <a:latin typeface="+mn-lt"/>
              <a:ea typeface="+mn-ea"/>
              <a:cs typeface="+mn-cs"/>
            </a:rPr>
            <a:t>百万円増額するなどして</a:t>
          </a:r>
          <a:r>
            <a:rPr kumimoji="1" lang="ja-JP" altLang="en-US"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全体として</a:t>
          </a:r>
          <a:r>
            <a:rPr kumimoji="1" lang="en-US" altLang="ja-JP" sz="1100" b="0" i="0" baseline="0">
              <a:solidFill>
                <a:schemeClr val="dk1"/>
              </a:solidFill>
              <a:effectLst/>
              <a:latin typeface="+mn-lt"/>
              <a:ea typeface="+mn-ea"/>
              <a:cs typeface="+mn-cs"/>
            </a:rPr>
            <a:t>407</a:t>
          </a:r>
          <a:r>
            <a:rPr kumimoji="1" lang="ja-JP" altLang="ja-JP" sz="1100" b="0" i="0" baseline="0">
              <a:solidFill>
                <a:schemeClr val="dk1"/>
              </a:solidFill>
              <a:effectLst/>
              <a:latin typeface="+mn-lt"/>
              <a:ea typeface="+mn-ea"/>
              <a:cs typeface="+mn-cs"/>
            </a:rPr>
            <a:t>百万増額</a:t>
          </a:r>
          <a:r>
            <a:rPr kumimoji="1" lang="ja-JP" altLang="en-US" sz="1100" b="0" i="0" baseline="0">
              <a:solidFill>
                <a:schemeClr val="dk1"/>
              </a:solidFill>
              <a:effectLst/>
              <a:latin typeface="+mn-lt"/>
              <a:ea typeface="+mn-ea"/>
              <a:cs typeface="+mn-cs"/>
            </a:rPr>
            <a:t>となった</a:t>
          </a:r>
          <a:r>
            <a:rPr kumimoji="1" lang="ja-JP" altLang="ja-JP" sz="1100" b="0" i="0" baseline="0">
              <a:solidFill>
                <a:schemeClr val="dk1"/>
              </a:solidFill>
              <a:effectLst/>
              <a:latin typeface="+mn-lt"/>
              <a:ea typeface="+mn-ea"/>
              <a:cs typeface="+mn-cs"/>
            </a:rPr>
            <a:t>。</a:t>
          </a:r>
          <a:endParaRPr lang="ja-JP" altLang="ja-JP" sz="12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（今後の方針）</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地域振興基金については、新市まちづくり計画の期間が終了となる令和元年度までに上限額まで旧合併特例事業債を活用して積み立てており、既に積み立てている分については、従来の計画の通り、元金償還が完了している範囲内で取り崩しを行う。</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ふるさと輝き基金については、ふるさと納税受領年度に基金への積立を行い、翌年度、寄附者の意向に沿った各種事業の財源として取り崩しを行うが、ふるさと納税寄附額の鈍化を想定し、歳出側の削減</a:t>
          </a:r>
          <a:r>
            <a:rPr kumimoji="1" lang="ja-JP" altLang="en-US" sz="1200" b="0" i="0" baseline="0">
              <a:solidFill>
                <a:schemeClr val="dk1"/>
              </a:solidFill>
              <a:effectLst/>
              <a:latin typeface="+mn-lt"/>
              <a:ea typeface="+mn-ea"/>
              <a:cs typeface="+mn-cs"/>
            </a:rPr>
            <a:t>・適正化</a:t>
          </a:r>
          <a:r>
            <a:rPr kumimoji="1" lang="ja-JP" altLang="ja-JP" sz="1200" b="0" i="0" baseline="0">
              <a:solidFill>
                <a:schemeClr val="dk1"/>
              </a:solidFill>
              <a:effectLst/>
              <a:latin typeface="+mn-lt"/>
              <a:ea typeface="+mn-ea"/>
              <a:cs typeface="+mn-cs"/>
            </a:rPr>
            <a:t>による健全財政運営を図ることが重要である。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預金利子による増額。</a:t>
          </a:r>
          <a:endParaRPr kumimoji="1" lang="en-US" altLang="ja-JP" sz="1200" b="0" i="0" baseline="0">
            <a:solidFill>
              <a:schemeClr val="dk1"/>
            </a:solidFill>
            <a:effectLst/>
            <a:latin typeface="+mn-lt"/>
            <a:ea typeface="+mn-ea"/>
            <a:cs typeface="+mn-cs"/>
          </a:endParaRPr>
        </a:p>
        <a:p>
          <a:pPr eaLnBrk="1" fontAlgn="auto" latinLnBrk="0" hangingPunct="1"/>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pPr eaLnBrk="1" fontAlgn="auto" latinLnBrk="0" hangingPunct="1"/>
          <a:r>
            <a:rPr lang="ja-JP" altLang="ja-JP" sz="1200">
              <a:solidFill>
                <a:schemeClr val="dk1"/>
              </a:solidFill>
              <a:effectLst/>
              <a:latin typeface="+mn-lt"/>
              <a:ea typeface="+mn-ea"/>
              <a:cs typeface="+mn-cs"/>
            </a:rPr>
            <a:t>　義務的経費である公債費や扶助費の増加、ＤＸ・ＩＣＴ事業推進に伴う物件費の増加などが予想される一方、本市の歳入構造を鑑みると、大幅な歳入の増加が見込めないため、収支均衡不足を補うための基金取崩しによる基金残高の減少が予想される。</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　今後は新規の地方債発行を元金償還額以下に抑える従来の方針に戻し、地方債残高の低減を進める</a:t>
          </a:r>
          <a:r>
            <a:rPr kumimoji="1" lang="ja-JP" altLang="en-US" sz="1200" b="0" i="0" baseline="0">
              <a:solidFill>
                <a:schemeClr val="dk1"/>
              </a:solidFill>
              <a:effectLst/>
              <a:latin typeface="+mn-lt"/>
              <a:ea typeface="+mn-ea"/>
              <a:cs typeface="+mn-cs"/>
            </a:rPr>
            <a:t>とともに、</a:t>
          </a:r>
          <a:r>
            <a:rPr lang="ja-JP" altLang="ja-JP" sz="1100">
              <a:solidFill>
                <a:schemeClr val="dk1"/>
              </a:solidFill>
              <a:effectLst/>
              <a:latin typeface="+mn-lt"/>
              <a:ea typeface="+mn-ea"/>
              <a:cs typeface="+mn-cs"/>
            </a:rPr>
            <a:t>各種事業のゼロベースでの抜本的な見直し、スクラップ・アンド・ビルドの実践、ワイズスペンディングの徹底などによる</a:t>
          </a:r>
          <a:r>
            <a:rPr lang="ja-JP" altLang="en-US" sz="1100">
              <a:solidFill>
                <a:schemeClr val="dk1"/>
              </a:solidFill>
              <a:effectLst/>
              <a:latin typeface="+mn-lt"/>
              <a:ea typeface="+mn-ea"/>
              <a:cs typeface="+mn-cs"/>
            </a:rPr>
            <a:t>徹底した</a:t>
          </a:r>
          <a:r>
            <a:rPr lang="ja-JP" altLang="ja-JP" sz="1100">
              <a:solidFill>
                <a:schemeClr val="dk1"/>
              </a:solidFill>
              <a:effectLst/>
              <a:latin typeface="+mn-lt"/>
              <a:ea typeface="+mn-ea"/>
              <a:cs typeface="+mn-cs"/>
            </a:rPr>
            <a:t>歳出の削減</a:t>
          </a:r>
          <a:r>
            <a:rPr lang="ja-JP" altLang="en-US" sz="1100">
              <a:solidFill>
                <a:schemeClr val="dk1"/>
              </a:solidFill>
              <a:effectLst/>
              <a:latin typeface="+mn-lt"/>
              <a:ea typeface="+mn-ea"/>
              <a:cs typeface="+mn-cs"/>
            </a:rPr>
            <a:t>・適正化を図ることで、安易な財政調整</a:t>
          </a:r>
          <a:r>
            <a:rPr kumimoji="1" lang="ja-JP" altLang="ja-JP" sz="1100" b="0" i="0" baseline="0">
              <a:solidFill>
                <a:schemeClr val="dk1"/>
              </a:solidFill>
              <a:effectLst/>
              <a:latin typeface="+mn-lt"/>
              <a:ea typeface="+mn-ea"/>
              <a:cs typeface="+mn-cs"/>
            </a:rPr>
            <a:t>基金の取り崩し</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行わない財政運営を心掛ける。</a:t>
          </a:r>
          <a:endParaRPr lang="ja-JP" altLang="ja-JP" sz="1200">
            <a:effectLst/>
          </a:endParaRPr>
        </a:p>
        <a:p>
          <a:pPr eaLnBrk="1" fontAlgn="auto" latinLnBrk="0" hangingPunct="1"/>
          <a:endParaRPr lang="ja-JP" altLang="ja-JP" sz="1200">
            <a:effectLst/>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pPr eaLnBrk="1" fontAlgn="auto" latinLnBrk="0" hangingPunct="1"/>
          <a:r>
            <a:rPr kumimoji="1" lang="ja-JP" altLang="ja-JP" sz="1100" b="0" i="0" baseline="0">
              <a:solidFill>
                <a:schemeClr val="dk1"/>
              </a:solidFill>
              <a:effectLst/>
              <a:latin typeface="+mn-lt"/>
              <a:ea typeface="+mn-ea"/>
              <a:cs typeface="+mn-cs"/>
            </a:rPr>
            <a:t>　預金利子による増額。</a:t>
          </a:r>
          <a:endParaRPr lang="ja-JP" altLang="ja-JP" sz="1200">
            <a:effectLst/>
          </a:endParaRPr>
        </a:p>
        <a:p>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公債費の増加に伴う財政調整基金の取り崩しが予想されるが、地方債発行を抑制することで、減債基金の取り崩しを行わない財政運営を心掛ける。</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E6F2E40-6F23-48A5-9EF6-376E24E5224E}"/>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D9E04CC-0FE3-484D-9F0A-F7298046AAB6}"/>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65E7880-7374-4B42-A65D-9510ADB75717}"/>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AE1D60D-D824-4E08-8C9D-C1D272A31E65}"/>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AD598FF-CD36-4189-B809-2F83DAEDD2DE}"/>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82F7029-8D72-4D5A-856A-AFD8FEADFC99}"/>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901412D-361B-4B87-8327-76F3605078BD}"/>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A13EF5C-11B6-4F8D-8A77-F0D4F3053023}"/>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26A9061-20D3-454E-889D-4132A6E7A16C}"/>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C135E0B-A24C-400A-B882-EC93900E1DB3}"/>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33,511
33,233
289.80
26,380,188
24,331,963
1,916,182
10,651,324
21,551,562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9638B0A-BEF0-4B48-9931-A6131EF34EA6}"/>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C9D7D97-07A2-40A4-BEFB-9AF46E24CC7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0001CE4-539C-46A9-842F-313FE4282C25}"/>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ABE116E-7C40-4FFF-9B1C-19057A008DE4}"/>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16653C8-847B-4B37-A0C0-4BE8A5983E2C}"/>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FA3A0F7-C7CD-48E4-A60C-14EF9A15FAE8}"/>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517D544-05F9-4FA0-9EFA-C82961B9863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29056D0-B788-44EA-8BC3-EF2A485D4B4C}"/>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4AEBCF2-AA91-4B63-AFFA-DB97F2655455}"/>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B055775-A4F4-4F8E-A001-9B718BE2C7F4}"/>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492A786-A7C5-4610-99E3-8731B721494E}"/>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E243D98-6DA2-4EBF-8348-BCE5D413908B}"/>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3500816-E895-4A47-AE83-7BE66AD9B6DD}"/>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56ECB65-742E-4BEA-BF53-46BB50EB3A44}"/>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FD095CE-39AB-4384-B95F-3F8B8DCDCECD}"/>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A99FA51-7AC2-434D-ADA3-1EFEA1A8E6D6}"/>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3017C72-A32D-4AE4-A56C-C0364586F826}"/>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59E054E-BD3A-4700-A767-C47DE2D0315E}"/>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40DC184-07B0-4C48-B07E-14C5C39FE687}"/>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16C6421-00A0-4B88-B0EF-418AE348B53F}"/>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F50F8E0-78DD-40A5-80DA-A75933D6CEAA}"/>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1890CB2-A05C-488A-8BFE-2E12E759C25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7D50B35-B7C0-4E90-AD43-8C9450E4F641}"/>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3A1DB88-6CE2-439D-B25E-954FBF42C451}"/>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5FA2594-80FF-44C5-B1EE-CCF278D346BC}"/>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0014481-F917-4895-8285-BE3783BDB7E9}"/>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8964592-76CA-4D8F-93B4-1785B8B5D871}"/>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2C2D833-88FC-4932-8A0E-DF31079A1FE4}"/>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CB3B10C-1D1E-43F1-A3BF-539EAE0D3137}"/>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63C43F8-5A23-4897-AF3A-212DBD28275C}"/>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C875637-9835-4F50-A68E-9E23EB8A61DB}"/>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89AAE58-6FB3-4AD6-BA1E-716419C15FD4}"/>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D5E018E-7C44-4CA6-9C79-97224F727678}"/>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3EB5506-23B3-419D-A6A1-4496DCC66D86}"/>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7228602-E0F5-4EFC-BFEC-83D4680D2EEE}"/>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139FBE1-A8D5-431C-88EC-5A69D3D58F24}"/>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79BA2C2-B341-4423-8590-833109E84BDA}"/>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100"/>
            </a:lnSpc>
          </a:pPr>
          <a:r>
            <a:rPr kumimoji="1" lang="ja-JP" altLang="ja-JP" sz="1000" baseline="0">
              <a:solidFill>
                <a:schemeClr val="dk1"/>
              </a:solidFill>
              <a:effectLst/>
              <a:latin typeface="+mn-lt"/>
              <a:ea typeface="+mn-ea"/>
              <a:cs typeface="+mn-cs"/>
            </a:rPr>
            <a:t>　財政力指数は、過去</a:t>
          </a:r>
          <a:r>
            <a:rPr kumimoji="1" lang="en-US" altLang="ja-JP" sz="1000" baseline="0">
              <a:solidFill>
                <a:schemeClr val="dk1"/>
              </a:solidFill>
              <a:effectLst/>
              <a:latin typeface="+mn-lt"/>
              <a:ea typeface="+mn-ea"/>
              <a:cs typeface="+mn-cs"/>
            </a:rPr>
            <a:t>4</a:t>
          </a:r>
          <a:r>
            <a:rPr kumimoji="1" lang="ja-JP" altLang="ja-JP" sz="1000" baseline="0">
              <a:solidFill>
                <a:schemeClr val="dk1"/>
              </a:solidFill>
              <a:effectLst/>
              <a:latin typeface="+mn-lt"/>
              <a:ea typeface="+mn-ea"/>
              <a:cs typeface="+mn-cs"/>
            </a:rPr>
            <a:t>年と同数値であり、類似団体内平均値を上回っている。</a:t>
          </a:r>
          <a:r>
            <a:rPr kumimoji="1" lang="ja-JP" altLang="ja-JP" sz="1000" b="0" i="0" baseline="0">
              <a:solidFill>
                <a:schemeClr val="dk1"/>
              </a:solidFill>
              <a:effectLst/>
              <a:latin typeface="+mn-lt"/>
              <a:ea typeface="+mn-ea"/>
              <a:cs typeface="+mn-cs"/>
            </a:rPr>
            <a:t>しかしながら、全国平均・県内平均と比較するといずれも大きく下回り、県平均との比較では</a:t>
          </a:r>
          <a:r>
            <a:rPr kumimoji="1" lang="en-US" altLang="ja-JP" sz="1000" b="0" i="0" baseline="0">
              <a:solidFill>
                <a:schemeClr val="dk1"/>
              </a:solidFill>
              <a:effectLst/>
              <a:latin typeface="+mn-lt"/>
              <a:ea typeface="+mn-ea"/>
              <a:cs typeface="+mn-cs"/>
            </a:rPr>
            <a:t>0.08</a:t>
          </a:r>
          <a:r>
            <a:rPr kumimoji="1" lang="ja-JP" altLang="ja-JP" sz="1000" b="0" i="0" baseline="0">
              <a:solidFill>
                <a:schemeClr val="dk1"/>
              </a:solidFill>
              <a:effectLst/>
              <a:latin typeface="+mn-lt"/>
              <a:ea typeface="+mn-ea"/>
              <a:cs typeface="+mn-cs"/>
            </a:rPr>
            <a:t>ポイント下回っている状況である。</a:t>
          </a:r>
          <a:endParaRPr lang="ja-JP" altLang="ja-JP" sz="1000">
            <a:effectLst/>
          </a:endParaRPr>
        </a:p>
        <a:p>
          <a:pPr eaLnBrk="1" fontAlgn="auto" latinLnBrk="0" hangingPunct="1">
            <a:lnSpc>
              <a:spcPts val="1100"/>
            </a:lnSpc>
          </a:pPr>
          <a:r>
            <a:rPr kumimoji="1" lang="ja-JP" altLang="ja-JP" sz="1000" b="0" i="0" baseline="0">
              <a:solidFill>
                <a:schemeClr val="dk1"/>
              </a:solidFill>
              <a:effectLst/>
              <a:latin typeface="+mn-lt"/>
              <a:ea typeface="+mn-ea"/>
              <a:cs typeface="+mn-cs"/>
            </a:rPr>
            <a:t>　数値が改善しない理由としては、人口の減少や全国平均を上回る高齢化率（</a:t>
          </a:r>
          <a:r>
            <a:rPr kumimoji="1" lang="en-US" altLang="ja-JP" sz="1000" b="0" i="0" baseline="0">
              <a:solidFill>
                <a:schemeClr val="dk1"/>
              </a:solidFill>
              <a:effectLst/>
              <a:latin typeface="+mn-lt"/>
              <a:ea typeface="+mn-ea"/>
              <a:cs typeface="+mn-cs"/>
            </a:rPr>
            <a:t>R4</a:t>
          </a:r>
          <a:r>
            <a:rPr kumimoji="1" lang="ja-JP" altLang="ja-JP" sz="1000" b="0" i="0" baseline="0">
              <a:solidFill>
                <a:schemeClr val="dk1"/>
              </a:solidFill>
              <a:effectLst/>
              <a:latin typeface="+mn-lt"/>
              <a:ea typeface="+mn-ea"/>
              <a:cs typeface="+mn-cs"/>
            </a:rPr>
            <a:t>年度末</a:t>
          </a:r>
          <a:r>
            <a:rPr kumimoji="1" lang="en-US" altLang="ja-JP" sz="1000" b="0" i="0" baseline="0">
              <a:solidFill>
                <a:schemeClr val="dk1"/>
              </a:solidFill>
              <a:effectLst/>
              <a:latin typeface="+mn-lt"/>
              <a:ea typeface="+mn-ea"/>
              <a:cs typeface="+mn-cs"/>
            </a:rPr>
            <a:t>34.6%</a:t>
          </a:r>
          <a:r>
            <a:rPr kumimoji="1" lang="ja-JP" altLang="ja-JP" sz="1000" b="0" i="0" baseline="0">
              <a:solidFill>
                <a:schemeClr val="dk1"/>
              </a:solidFill>
              <a:effectLst/>
              <a:latin typeface="+mn-lt"/>
              <a:ea typeface="+mn-ea"/>
              <a:cs typeface="+mn-cs"/>
            </a:rPr>
            <a:t>）に加え、企業立地が少なく、市税収入の</a:t>
          </a:r>
          <a:r>
            <a:rPr kumimoji="1" lang="en-US" altLang="ja-JP" sz="1000" b="0" i="0" baseline="0">
              <a:solidFill>
                <a:schemeClr val="dk1"/>
              </a:solidFill>
              <a:effectLst/>
              <a:latin typeface="+mn-lt"/>
              <a:ea typeface="+mn-ea"/>
              <a:cs typeface="+mn-cs"/>
            </a:rPr>
            <a:t>82%</a:t>
          </a:r>
          <a:r>
            <a:rPr kumimoji="1" lang="ja-JP" altLang="ja-JP" sz="1000" b="0" i="0" baseline="0">
              <a:solidFill>
                <a:schemeClr val="dk1"/>
              </a:solidFill>
              <a:effectLst/>
              <a:latin typeface="+mn-lt"/>
              <a:ea typeface="+mn-ea"/>
              <a:cs typeface="+mn-cs"/>
            </a:rPr>
            <a:t>超を個人市民税と固定資産税が占めるなど、脆弱な財政基盤となっていることが挙げられ、本市の課税客体を鑑みると、短期間での急激な税収の伸びは期待できない状況である。</a:t>
          </a:r>
          <a:endParaRPr lang="ja-JP" altLang="ja-JP" sz="1000">
            <a:effectLst/>
          </a:endParaRPr>
        </a:p>
        <a:p>
          <a:pPr eaLnBrk="1" fontAlgn="auto" latinLnBrk="0" hangingPunct="1">
            <a:lnSpc>
              <a:spcPts val="1100"/>
            </a:lnSpc>
          </a:pPr>
          <a:r>
            <a:rPr kumimoji="1" lang="ja-JP" altLang="ja-JP" sz="1000" b="0" i="0" baseline="0">
              <a:solidFill>
                <a:schemeClr val="dk1"/>
              </a:solidFill>
              <a:effectLst/>
              <a:latin typeface="+mn-lt"/>
              <a:ea typeface="+mn-ea"/>
              <a:cs typeface="+mn-cs"/>
            </a:rPr>
            <a:t>　このため、「山梨市総合戦略」において、インフラ整備、積極的な企業誘致を行い、新たな課税客体の創設に取り組むこととしているほか、第</a:t>
          </a:r>
          <a:r>
            <a:rPr kumimoji="1" lang="en-US" altLang="ja-JP" sz="1000" b="0" i="0" baseline="0">
              <a:solidFill>
                <a:schemeClr val="dk1"/>
              </a:solidFill>
              <a:effectLst/>
              <a:latin typeface="+mn-lt"/>
              <a:ea typeface="+mn-ea"/>
              <a:cs typeface="+mn-cs"/>
            </a:rPr>
            <a:t>5</a:t>
          </a:r>
          <a:r>
            <a:rPr kumimoji="1" lang="ja-JP" altLang="ja-JP" sz="1000" b="0" i="0" baseline="0">
              <a:solidFill>
                <a:schemeClr val="dk1"/>
              </a:solidFill>
              <a:effectLst/>
              <a:latin typeface="+mn-lt"/>
              <a:ea typeface="+mn-ea"/>
              <a:cs typeface="+mn-cs"/>
            </a:rPr>
            <a:t>次行財政改革大綱に基づく重点プランにより、税の収納率向上対策として、差押えの強化及び納付方法の多様化を図ることとしている。また、歳出においては、未利用財産の有効活用、民間活力の活用、公共施設等マネジメント計画の推進を図ることなどにより、財政基盤の強化を図ることとしてい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178C2F1-C0C7-4FC5-B41E-F4C79A0BAB61}"/>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4D6BCB23-87A0-426C-A61A-AFC6136A60BE}"/>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C191D1C1-E3D8-4CFF-9CBF-96B457C4BF13}"/>
            </a:ext>
          </a:extLst>
        </xdr:cNvPr>
        <xdr:cNvCxnSpPr/>
      </xdr:nvCxnSpPr>
      <xdr:spPr>
        <a:xfrm>
          <a:off x="7048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C0B7A9D1-8C4C-4822-90BE-501607B693FB}"/>
            </a:ext>
          </a:extLst>
        </xdr:cNvPr>
        <xdr:cNvSpPr txBox="1"/>
      </xdr:nvSpPr>
      <xdr:spPr>
        <a:xfrm>
          <a:off x="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C80B89AC-9EA1-4BC8-AC9D-B4F0801866BC}"/>
            </a:ext>
          </a:extLst>
        </xdr:cNvPr>
        <xdr:cNvCxnSpPr/>
      </xdr:nvCxnSpPr>
      <xdr:spPr>
        <a:xfrm>
          <a:off x="7048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6BD1A6DA-A6D0-469D-AE48-57E5CDE7B9A7}"/>
            </a:ext>
          </a:extLst>
        </xdr:cNvPr>
        <xdr:cNvSpPr txBox="1"/>
      </xdr:nvSpPr>
      <xdr:spPr>
        <a:xfrm>
          <a:off x="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560222C-B584-45B9-8DE6-B705E4CA6565}"/>
            </a:ext>
          </a:extLst>
        </xdr:cNvPr>
        <xdr:cNvCxnSpPr/>
      </xdr:nvCxnSpPr>
      <xdr:spPr>
        <a:xfrm>
          <a:off x="7048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69556DAF-F19C-4D0F-8EF9-D4079E469675}"/>
            </a:ext>
          </a:extLst>
        </xdr:cNvPr>
        <xdr:cNvSpPr txBox="1"/>
      </xdr:nvSpPr>
      <xdr:spPr>
        <a:xfrm>
          <a:off x="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A755B770-77F4-4D5F-9473-4393160752E1}"/>
            </a:ext>
          </a:extLst>
        </xdr:cNvPr>
        <xdr:cNvCxnSpPr/>
      </xdr:nvCxnSpPr>
      <xdr:spPr>
        <a:xfrm>
          <a:off x="7048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9D34DE24-60E5-49BF-B080-B585625B9260}"/>
            </a:ext>
          </a:extLst>
        </xdr:cNvPr>
        <xdr:cNvSpPr txBox="1"/>
      </xdr:nvSpPr>
      <xdr:spPr>
        <a:xfrm>
          <a:off x="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BD614A4-2276-4EAB-AF06-9F08A9591F99}"/>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74835380-2103-4F3B-ACE0-131DF1405A1F}"/>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434DB960-081B-4C36-B9B2-4BA8061C50AC}"/>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D617F4A8-168E-41F2-9A79-D7D30BA176DF}"/>
            </a:ext>
          </a:extLst>
        </xdr:cNvPr>
        <xdr:cNvCxnSpPr/>
      </xdr:nvCxnSpPr>
      <xdr:spPr>
        <a:xfrm flipV="1">
          <a:off x="4514850" y="6216650"/>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1117B461-35C3-4F09-8F42-BC560B55969B}"/>
            </a:ext>
          </a:extLst>
        </xdr:cNvPr>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2F460434-3237-4FDA-835D-DB5000B38FBD}"/>
            </a:ext>
          </a:extLst>
        </xdr:cNvPr>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4155596E-E09E-418F-8E5A-26E5274F77FF}"/>
            </a:ext>
          </a:extLst>
        </xdr:cNvPr>
        <xdr:cNvSpPr txBox="1"/>
      </xdr:nvSpPr>
      <xdr:spPr>
        <a:xfrm>
          <a:off x="458470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7E801431-391C-4D55-930C-4B2137456614}"/>
            </a:ext>
          </a:extLst>
        </xdr:cNvPr>
        <xdr:cNvCxnSpPr/>
      </xdr:nvCxnSpPr>
      <xdr:spPr>
        <a:xfrm>
          <a:off x="4425950" y="6216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148590</xdr:rowOff>
    </xdr:from>
    <xdr:to>
      <xdr:col>23</xdr:col>
      <xdr:colOff>133350</xdr:colOff>
      <xdr:row>41</xdr:row>
      <xdr:rowOff>148590</xdr:rowOff>
    </xdr:to>
    <xdr:cxnSp macro="">
      <xdr:nvCxnSpPr>
        <xdr:cNvPr id="67" name="直線コネクタ 66">
          <a:extLst>
            <a:ext uri="{FF2B5EF4-FFF2-40B4-BE49-F238E27FC236}">
              <a16:creationId xmlns:a16="http://schemas.microsoft.com/office/drawing/2014/main" id="{EC2272CB-37EB-4B49-A8FC-283676803EC7}"/>
            </a:ext>
          </a:extLst>
        </xdr:cNvPr>
        <xdr:cNvCxnSpPr/>
      </xdr:nvCxnSpPr>
      <xdr:spPr>
        <a:xfrm>
          <a:off x="3752850" y="702183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7CB2D69E-AB82-475C-B037-B5A4BC1536FA}"/>
            </a:ext>
          </a:extLst>
        </xdr:cNvPr>
        <xdr:cNvSpPr txBox="1"/>
      </xdr:nvSpPr>
      <xdr:spPr>
        <a:xfrm>
          <a:off x="4584700" y="703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56B957DE-A6E2-44F9-B133-DE19B146BB9C}"/>
            </a:ext>
          </a:extLst>
        </xdr:cNvPr>
        <xdr:cNvSpPr/>
      </xdr:nvSpPr>
      <xdr:spPr>
        <a:xfrm>
          <a:off x="4464050"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148590</xdr:rowOff>
    </xdr:from>
    <xdr:to>
      <xdr:col>19</xdr:col>
      <xdr:colOff>133350</xdr:colOff>
      <xdr:row>41</xdr:row>
      <xdr:rowOff>148590</xdr:rowOff>
    </xdr:to>
    <xdr:cxnSp macro="">
      <xdr:nvCxnSpPr>
        <xdr:cNvPr id="70" name="直線コネクタ 69">
          <a:extLst>
            <a:ext uri="{FF2B5EF4-FFF2-40B4-BE49-F238E27FC236}">
              <a16:creationId xmlns:a16="http://schemas.microsoft.com/office/drawing/2014/main" id="{1E73E965-BFE3-4F34-920F-69580A6583A2}"/>
            </a:ext>
          </a:extLst>
        </xdr:cNvPr>
        <xdr:cNvCxnSpPr/>
      </xdr:nvCxnSpPr>
      <xdr:spPr>
        <a:xfrm>
          <a:off x="2940050" y="702183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CB065375-9001-45D4-9FC9-132F16B1CCFF}"/>
            </a:ext>
          </a:extLst>
        </xdr:cNvPr>
        <xdr:cNvSpPr/>
      </xdr:nvSpPr>
      <xdr:spPr>
        <a:xfrm>
          <a:off x="3702050"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407AB09F-159E-4C31-8009-B39B47583B12}"/>
            </a:ext>
          </a:extLst>
        </xdr:cNvPr>
        <xdr:cNvSpPr txBox="1"/>
      </xdr:nvSpPr>
      <xdr:spPr>
        <a:xfrm>
          <a:off x="3409950" y="715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148590</xdr:rowOff>
    </xdr:from>
    <xdr:to>
      <xdr:col>15</xdr:col>
      <xdr:colOff>82550</xdr:colOff>
      <xdr:row>41</xdr:row>
      <xdr:rowOff>148590</xdr:rowOff>
    </xdr:to>
    <xdr:cxnSp macro="">
      <xdr:nvCxnSpPr>
        <xdr:cNvPr id="73" name="直線コネクタ 72">
          <a:extLst>
            <a:ext uri="{FF2B5EF4-FFF2-40B4-BE49-F238E27FC236}">
              <a16:creationId xmlns:a16="http://schemas.microsoft.com/office/drawing/2014/main" id="{40D1F3F6-E216-49C8-B9A7-CB12C5765F18}"/>
            </a:ext>
          </a:extLst>
        </xdr:cNvPr>
        <xdr:cNvCxnSpPr/>
      </xdr:nvCxnSpPr>
      <xdr:spPr>
        <a:xfrm>
          <a:off x="2127250" y="702183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80FA3F43-576D-4B98-BE57-5A0B86A5F8BF}"/>
            </a:ext>
          </a:extLst>
        </xdr:cNvPr>
        <xdr:cNvSpPr/>
      </xdr:nvSpPr>
      <xdr:spPr>
        <a:xfrm>
          <a:off x="2889250"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55F0D8C-569E-4F2B-8189-F51BBAEDF993}"/>
            </a:ext>
          </a:extLst>
        </xdr:cNvPr>
        <xdr:cNvSpPr txBox="1"/>
      </xdr:nvSpPr>
      <xdr:spPr>
        <a:xfrm>
          <a:off x="25971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148590</xdr:rowOff>
    </xdr:from>
    <xdr:to>
      <xdr:col>11</xdr:col>
      <xdr:colOff>31750</xdr:colOff>
      <xdr:row>41</xdr:row>
      <xdr:rowOff>148590</xdr:rowOff>
    </xdr:to>
    <xdr:cxnSp macro="">
      <xdr:nvCxnSpPr>
        <xdr:cNvPr id="76" name="直線コネクタ 75">
          <a:extLst>
            <a:ext uri="{FF2B5EF4-FFF2-40B4-BE49-F238E27FC236}">
              <a16:creationId xmlns:a16="http://schemas.microsoft.com/office/drawing/2014/main" id="{0A1D373F-0AFF-4E4F-935B-CB94A89FC575}"/>
            </a:ext>
          </a:extLst>
        </xdr:cNvPr>
        <xdr:cNvCxnSpPr/>
      </xdr:nvCxnSpPr>
      <xdr:spPr>
        <a:xfrm>
          <a:off x="1333500" y="702183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EBA43E38-0D11-4821-9997-70AE18E48C12}"/>
            </a:ext>
          </a:extLst>
        </xdr:cNvPr>
        <xdr:cNvSpPr/>
      </xdr:nvSpPr>
      <xdr:spPr>
        <a:xfrm>
          <a:off x="20955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F4AEDD3E-3170-4ACA-937C-2989EC0E79A6}"/>
            </a:ext>
          </a:extLst>
        </xdr:cNvPr>
        <xdr:cNvSpPr txBox="1"/>
      </xdr:nvSpPr>
      <xdr:spPr>
        <a:xfrm>
          <a:off x="17843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D381ED4D-7D45-46F9-AD7F-916352DA3972}"/>
            </a:ext>
          </a:extLst>
        </xdr:cNvPr>
        <xdr:cNvSpPr/>
      </xdr:nvSpPr>
      <xdr:spPr>
        <a:xfrm>
          <a:off x="1282700" y="704342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105AB51C-C1C4-4FBA-82F8-2ABEB222842C}"/>
            </a:ext>
          </a:extLst>
        </xdr:cNvPr>
        <xdr:cNvSpPr txBox="1"/>
      </xdr:nvSpPr>
      <xdr:spPr>
        <a:xfrm>
          <a:off x="971550" y="712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1CE3CEA4-868B-4339-990B-950DF7652E01}"/>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6A878067-2EDC-474D-880D-759B6B1B8C31}"/>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8F5FDB57-8C83-4D5A-BD7B-E38D2C0AF347}"/>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439BC4D-F53F-45C5-8705-4C7CD1C44E62}"/>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73AC844-E180-4603-A360-1A5E70F59855}"/>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macro="" textlink="">
      <xdr:nvSpPr>
        <xdr:cNvPr id="86" name="楕円 85">
          <a:extLst>
            <a:ext uri="{FF2B5EF4-FFF2-40B4-BE49-F238E27FC236}">
              <a16:creationId xmlns:a16="http://schemas.microsoft.com/office/drawing/2014/main" id="{20C3E59C-6E3A-41C3-892E-C1D8F18AE30F}"/>
            </a:ext>
          </a:extLst>
        </xdr:cNvPr>
        <xdr:cNvSpPr/>
      </xdr:nvSpPr>
      <xdr:spPr>
        <a:xfrm>
          <a:off x="4464050" y="6971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114317</xdr:rowOff>
    </xdr:from>
    <xdr:ext cx="762000" cy="259045"/>
    <xdr:sp macro="" textlink="">
      <xdr:nvSpPr>
        <xdr:cNvPr id="87" name="財政力該当値テキスト">
          <a:extLst>
            <a:ext uri="{FF2B5EF4-FFF2-40B4-BE49-F238E27FC236}">
              <a16:creationId xmlns:a16="http://schemas.microsoft.com/office/drawing/2014/main" id="{D8A6AFB6-E380-42CB-A774-2FB5A89A8D55}"/>
            </a:ext>
          </a:extLst>
        </xdr:cNvPr>
        <xdr:cNvSpPr txBox="1"/>
      </xdr:nvSpPr>
      <xdr:spPr>
        <a:xfrm>
          <a:off x="45847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97790</xdr:rowOff>
    </xdr:from>
    <xdr:to>
      <xdr:col>19</xdr:col>
      <xdr:colOff>184150</xdr:colOff>
      <xdr:row>42</xdr:row>
      <xdr:rowOff>27940</xdr:rowOff>
    </xdr:to>
    <xdr:sp macro="" textlink="">
      <xdr:nvSpPr>
        <xdr:cNvPr id="88" name="楕円 87">
          <a:extLst>
            <a:ext uri="{FF2B5EF4-FFF2-40B4-BE49-F238E27FC236}">
              <a16:creationId xmlns:a16="http://schemas.microsoft.com/office/drawing/2014/main" id="{8C5643D5-DC04-49B4-A4C4-7496E315170E}"/>
            </a:ext>
          </a:extLst>
        </xdr:cNvPr>
        <xdr:cNvSpPr/>
      </xdr:nvSpPr>
      <xdr:spPr>
        <a:xfrm>
          <a:off x="3702050" y="6971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89" name="テキスト ボックス 88">
          <a:extLst>
            <a:ext uri="{FF2B5EF4-FFF2-40B4-BE49-F238E27FC236}">
              <a16:creationId xmlns:a16="http://schemas.microsoft.com/office/drawing/2014/main" id="{A4BE25D1-7893-47CB-A98F-FAF2E2597B7D}"/>
            </a:ext>
          </a:extLst>
        </xdr:cNvPr>
        <xdr:cNvSpPr txBox="1"/>
      </xdr:nvSpPr>
      <xdr:spPr>
        <a:xfrm>
          <a:off x="3409950" y="6743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97790</xdr:rowOff>
    </xdr:from>
    <xdr:to>
      <xdr:col>15</xdr:col>
      <xdr:colOff>133350</xdr:colOff>
      <xdr:row>42</xdr:row>
      <xdr:rowOff>27940</xdr:rowOff>
    </xdr:to>
    <xdr:sp macro="" textlink="">
      <xdr:nvSpPr>
        <xdr:cNvPr id="90" name="楕円 89">
          <a:extLst>
            <a:ext uri="{FF2B5EF4-FFF2-40B4-BE49-F238E27FC236}">
              <a16:creationId xmlns:a16="http://schemas.microsoft.com/office/drawing/2014/main" id="{FBA73FEC-9F5C-49C2-9BDA-17D111F3A9A1}"/>
            </a:ext>
          </a:extLst>
        </xdr:cNvPr>
        <xdr:cNvSpPr/>
      </xdr:nvSpPr>
      <xdr:spPr>
        <a:xfrm>
          <a:off x="2889250" y="6971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38117</xdr:rowOff>
    </xdr:from>
    <xdr:ext cx="762000" cy="259045"/>
    <xdr:sp macro="" textlink="">
      <xdr:nvSpPr>
        <xdr:cNvPr id="91" name="テキスト ボックス 90">
          <a:extLst>
            <a:ext uri="{FF2B5EF4-FFF2-40B4-BE49-F238E27FC236}">
              <a16:creationId xmlns:a16="http://schemas.microsoft.com/office/drawing/2014/main" id="{C55653E3-AF4B-4CB1-B13A-D76E4979E384}"/>
            </a:ext>
          </a:extLst>
        </xdr:cNvPr>
        <xdr:cNvSpPr txBox="1"/>
      </xdr:nvSpPr>
      <xdr:spPr>
        <a:xfrm>
          <a:off x="2597150" y="67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97790</xdr:rowOff>
    </xdr:from>
    <xdr:to>
      <xdr:col>11</xdr:col>
      <xdr:colOff>82550</xdr:colOff>
      <xdr:row>42</xdr:row>
      <xdr:rowOff>27940</xdr:rowOff>
    </xdr:to>
    <xdr:sp macro="" textlink="">
      <xdr:nvSpPr>
        <xdr:cNvPr id="92" name="楕円 91">
          <a:extLst>
            <a:ext uri="{FF2B5EF4-FFF2-40B4-BE49-F238E27FC236}">
              <a16:creationId xmlns:a16="http://schemas.microsoft.com/office/drawing/2014/main" id="{9C9CD3BB-2EA7-4D92-85B5-1A650FAF5F2A}"/>
            </a:ext>
          </a:extLst>
        </xdr:cNvPr>
        <xdr:cNvSpPr/>
      </xdr:nvSpPr>
      <xdr:spPr>
        <a:xfrm>
          <a:off x="2095500" y="69710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93" name="テキスト ボックス 92">
          <a:extLst>
            <a:ext uri="{FF2B5EF4-FFF2-40B4-BE49-F238E27FC236}">
              <a16:creationId xmlns:a16="http://schemas.microsoft.com/office/drawing/2014/main" id="{18A80D2C-87C4-4FBB-BCB4-5CAA15C72E54}"/>
            </a:ext>
          </a:extLst>
        </xdr:cNvPr>
        <xdr:cNvSpPr txBox="1"/>
      </xdr:nvSpPr>
      <xdr:spPr>
        <a:xfrm>
          <a:off x="1784350" y="67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94" name="楕円 93">
          <a:extLst>
            <a:ext uri="{FF2B5EF4-FFF2-40B4-BE49-F238E27FC236}">
              <a16:creationId xmlns:a16="http://schemas.microsoft.com/office/drawing/2014/main" id="{C0D12E69-BAAC-4037-B018-4AA2B320BC56}"/>
            </a:ext>
          </a:extLst>
        </xdr:cNvPr>
        <xdr:cNvSpPr/>
      </xdr:nvSpPr>
      <xdr:spPr>
        <a:xfrm>
          <a:off x="1282700" y="69710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95" name="テキスト ボックス 94">
          <a:extLst>
            <a:ext uri="{FF2B5EF4-FFF2-40B4-BE49-F238E27FC236}">
              <a16:creationId xmlns:a16="http://schemas.microsoft.com/office/drawing/2014/main" id="{4C5E949C-436A-4326-B502-3CBF870C19E4}"/>
            </a:ext>
          </a:extLst>
        </xdr:cNvPr>
        <xdr:cNvSpPr txBox="1"/>
      </xdr:nvSpPr>
      <xdr:spPr>
        <a:xfrm>
          <a:off x="971550" y="67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2EFDCC03-C2B8-415B-B035-A2BC04CCCA75}"/>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BE562429-C534-4A2D-8B62-85C62A58563A}"/>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7F13344F-5C73-4F2A-BDC4-AA92A7D0568B}"/>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D7412687-DDB9-4C1F-9B14-DDF0E82F8134}"/>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3E5B3188-4733-44F3-82BB-5BEA46DB4733}"/>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BFDE0092-84FD-484B-A671-612F231CC1A3}"/>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7DE915E9-B87D-46DA-A9FF-9D803D59766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2E7CAB64-E2AD-47CF-82C4-48777AD16D47}"/>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1DA9CE7B-AE4A-45F2-8BB0-B752CF3374C8}"/>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9BFFCE86-B99C-40E9-8FD8-6D6DD450431F}"/>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EDC285D1-2696-4A17-A639-849DC0727F63}"/>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F99C0C75-66EF-4E80-9B8B-6E7D00E79E6C}"/>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5ADC5600-8352-4286-B0B6-E8280A939ACF}"/>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100"/>
            </a:lnSpc>
          </a:pPr>
          <a:r>
            <a:rPr kumimoji="1" lang="ja-JP" altLang="ja-JP" sz="1000" b="0" i="0" baseline="0">
              <a:solidFill>
                <a:schemeClr val="dk1"/>
              </a:solidFill>
              <a:effectLst/>
              <a:latin typeface="+mn-lt"/>
              <a:ea typeface="+mn-ea"/>
              <a:cs typeface="+mn-cs"/>
            </a:rPr>
            <a:t>　経常収支比率は、前年度数値と比較すると</a:t>
          </a:r>
          <a:r>
            <a:rPr kumimoji="1" lang="en-US" altLang="ja-JP" sz="1000" b="0" i="0" baseline="0">
              <a:solidFill>
                <a:schemeClr val="dk1"/>
              </a:solidFill>
              <a:effectLst/>
              <a:latin typeface="+mn-lt"/>
              <a:ea typeface="+mn-ea"/>
              <a:cs typeface="+mn-cs"/>
            </a:rPr>
            <a:t>3.4</a:t>
          </a:r>
          <a:r>
            <a:rPr kumimoji="1" lang="ja-JP" altLang="ja-JP" sz="1000" b="0" i="0" baseline="0">
              <a:solidFill>
                <a:schemeClr val="dk1"/>
              </a:solidFill>
              <a:effectLst/>
              <a:latin typeface="+mn-lt"/>
              <a:ea typeface="+mn-ea"/>
              <a:cs typeface="+mn-cs"/>
            </a:rPr>
            <a:t>ポイント上昇した。全国平均、山梨県平均、類似団体内平均値と比較しても大幅に上回っている。</a:t>
          </a:r>
          <a:r>
            <a:rPr kumimoji="1" lang="en-US" altLang="ja-JP" sz="1000" b="0" i="0" baseline="0">
              <a:solidFill>
                <a:schemeClr val="dk1"/>
              </a:solidFill>
              <a:effectLst/>
              <a:latin typeface="+mn-lt"/>
              <a:ea typeface="+mn-ea"/>
              <a:cs typeface="+mn-cs"/>
            </a:rPr>
            <a:t>R3</a:t>
          </a:r>
          <a:r>
            <a:rPr kumimoji="1" lang="ja-JP" altLang="ja-JP" sz="1000" b="0" i="0" baseline="0">
              <a:solidFill>
                <a:schemeClr val="dk1"/>
              </a:solidFill>
              <a:effectLst/>
              <a:latin typeface="+mn-lt"/>
              <a:ea typeface="+mn-ea"/>
              <a:cs typeface="+mn-cs"/>
            </a:rPr>
            <a:t>年度は、普通交付税等の経常一般財源が増大したため数値が一時的に改善したが、経常的経費充当一般財源が高止まりしていることから、</a:t>
          </a:r>
          <a:r>
            <a:rPr kumimoji="1" lang="en-US" altLang="ja-JP" sz="1000" b="0" i="0" baseline="0">
              <a:solidFill>
                <a:schemeClr val="dk1"/>
              </a:solidFill>
              <a:effectLst/>
              <a:latin typeface="+mn-lt"/>
              <a:ea typeface="+mn-ea"/>
              <a:cs typeface="+mn-cs"/>
            </a:rPr>
            <a:t>R4</a:t>
          </a:r>
          <a:r>
            <a:rPr kumimoji="1" lang="ja-JP" altLang="ja-JP" sz="1000" b="0" i="0" baseline="0">
              <a:solidFill>
                <a:schemeClr val="dk1"/>
              </a:solidFill>
              <a:effectLst/>
              <a:latin typeface="+mn-lt"/>
              <a:ea typeface="+mn-ea"/>
              <a:cs typeface="+mn-cs"/>
            </a:rPr>
            <a:t>年度では再び数値が上昇している。</a:t>
          </a:r>
          <a:endParaRPr lang="ja-JP" altLang="ja-JP" sz="1000">
            <a:effectLst/>
          </a:endParaRPr>
        </a:p>
        <a:p>
          <a:pPr eaLnBrk="1" fontAlgn="auto" latinLnBrk="0" hangingPunct="1">
            <a:lnSpc>
              <a:spcPts val="1100"/>
            </a:lnSpc>
          </a:pPr>
          <a:r>
            <a:rPr kumimoji="1" lang="ja-JP" altLang="ja-JP" sz="1000" b="0" i="0" baseline="0">
              <a:solidFill>
                <a:schemeClr val="dk1"/>
              </a:solidFill>
              <a:effectLst/>
              <a:latin typeface="+mn-lt"/>
              <a:ea typeface="+mn-ea"/>
              <a:cs typeface="+mn-cs"/>
            </a:rPr>
            <a:t>　今後も、税収入の伸び悩み、高齢化等による社会保障関連経費や施設整備の維持管理経費の増加、普通建設事業費の増加に伴う公債費の増加が見込まれるため、財政の硬直化が一層懸念される。</a:t>
          </a:r>
          <a:endParaRPr lang="ja-JP" altLang="ja-JP" sz="1000">
            <a:effectLst/>
          </a:endParaRPr>
        </a:p>
        <a:p>
          <a:pPr eaLnBrk="1" fontAlgn="auto" latinLnBrk="0" hangingPunct="1">
            <a:lnSpc>
              <a:spcPts val="1100"/>
            </a:lnSpc>
          </a:pPr>
          <a:r>
            <a:rPr kumimoji="1" lang="ja-JP" altLang="ja-JP" sz="1000" b="0" i="0" baseline="0">
              <a:solidFill>
                <a:schemeClr val="dk1"/>
              </a:solidFill>
              <a:effectLst/>
              <a:latin typeface="+mn-lt"/>
              <a:ea typeface="+mn-ea"/>
              <a:cs typeface="+mn-cs"/>
            </a:rPr>
            <a:t>　このため、第</a:t>
          </a:r>
          <a:r>
            <a:rPr kumimoji="1" lang="en-US" altLang="ja-JP" sz="1000" b="0" i="0" baseline="0">
              <a:solidFill>
                <a:schemeClr val="dk1"/>
              </a:solidFill>
              <a:effectLst/>
              <a:latin typeface="+mn-lt"/>
              <a:ea typeface="+mn-ea"/>
              <a:cs typeface="+mn-cs"/>
            </a:rPr>
            <a:t>5</a:t>
          </a:r>
          <a:r>
            <a:rPr kumimoji="1" lang="ja-JP" altLang="ja-JP" sz="1000" b="0" i="0" baseline="0">
              <a:solidFill>
                <a:schemeClr val="dk1"/>
              </a:solidFill>
              <a:effectLst/>
              <a:latin typeface="+mn-lt"/>
              <a:ea typeface="+mn-ea"/>
              <a:cs typeface="+mn-cs"/>
            </a:rPr>
            <a:t>次行財政改革推進プラン（令和</a:t>
          </a:r>
          <a:r>
            <a:rPr kumimoji="1" lang="en-US" altLang="ja-JP" sz="1000" b="0" i="0" baseline="0">
              <a:solidFill>
                <a:schemeClr val="dk1"/>
              </a:solidFill>
              <a:effectLst/>
              <a:latin typeface="+mn-lt"/>
              <a:ea typeface="+mn-ea"/>
              <a:cs typeface="+mn-cs"/>
            </a:rPr>
            <a:t>5</a:t>
          </a:r>
          <a:r>
            <a:rPr kumimoji="1" lang="ja-JP" altLang="ja-JP" sz="1000" b="0" i="0" baseline="0">
              <a:solidFill>
                <a:schemeClr val="dk1"/>
              </a:solidFill>
              <a:effectLst/>
              <a:latin typeface="+mn-lt"/>
              <a:ea typeface="+mn-ea"/>
              <a:cs typeface="+mn-cs"/>
            </a:rPr>
            <a:t>年度から令和</a:t>
          </a:r>
          <a:r>
            <a:rPr kumimoji="1" lang="en-US" altLang="ja-JP" sz="1000" b="0" i="0" baseline="0">
              <a:solidFill>
                <a:schemeClr val="dk1"/>
              </a:solidFill>
              <a:effectLst/>
              <a:latin typeface="+mn-lt"/>
              <a:ea typeface="+mn-ea"/>
              <a:cs typeface="+mn-cs"/>
            </a:rPr>
            <a:t>7</a:t>
          </a:r>
          <a:r>
            <a:rPr kumimoji="1" lang="ja-JP" altLang="ja-JP" sz="1000" b="0" i="0" baseline="0">
              <a:solidFill>
                <a:schemeClr val="dk1"/>
              </a:solidFill>
              <a:effectLst/>
              <a:latin typeface="+mn-lt"/>
              <a:ea typeface="+mn-ea"/>
              <a:cs typeface="+mn-cs"/>
            </a:rPr>
            <a:t>年度）では、税の収納率向上、保険料・公共施設料金の収納確保、受益者負担の適正化、未利用財産の処分を目標とする。併せて、「指定管理者制度導入」による義務的経費の削減、市債発行額抑制による地方債残高及び公債費の減少、「公共施設等総合管理計画」及び「公共施設マネジメント計画」に基づく公共施設の解体・統廃合等を検討し、施設管理の適正化に努め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5C87CBC7-D96F-4CB8-96AE-1BD85B11C5AE}"/>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60046AF5-B2A9-4F64-8D21-779CCC23F286}"/>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780DD843-DBF0-435A-8931-7DCA5414DF19}"/>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F1B9A41F-D9A9-4D51-BC10-466E481B2F38}"/>
            </a:ext>
          </a:extLst>
        </xdr:cNvPr>
        <xdr:cNvCxnSpPr/>
      </xdr:nvCxnSpPr>
      <xdr:spPr>
        <a:xfrm>
          <a:off x="7048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62A56336-4A51-4968-973C-622DE884213B}"/>
            </a:ext>
          </a:extLst>
        </xdr:cNvPr>
        <xdr:cNvSpPr txBox="1"/>
      </xdr:nvSpPr>
      <xdr:spPr>
        <a:xfrm>
          <a:off x="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E8A9F317-B923-4A05-9DD7-8C092D3BAAB2}"/>
            </a:ext>
          </a:extLst>
        </xdr:cNvPr>
        <xdr:cNvCxnSpPr/>
      </xdr:nvCxnSpPr>
      <xdr:spPr>
        <a:xfrm>
          <a:off x="7048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CCF63DA5-DF2D-4EF6-BC14-7BDA1F268F23}"/>
            </a:ext>
          </a:extLst>
        </xdr:cNvPr>
        <xdr:cNvSpPr txBox="1"/>
      </xdr:nvSpPr>
      <xdr:spPr>
        <a:xfrm>
          <a:off x="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81856C24-C1D8-4F86-9E5B-0ABC5FBF1B02}"/>
            </a:ext>
          </a:extLst>
        </xdr:cNvPr>
        <xdr:cNvCxnSpPr/>
      </xdr:nvCxnSpPr>
      <xdr:spPr>
        <a:xfrm>
          <a:off x="7048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1DBDFC93-5EFE-48EE-9648-BAD62895858E}"/>
            </a:ext>
          </a:extLst>
        </xdr:cNvPr>
        <xdr:cNvSpPr txBox="1"/>
      </xdr:nvSpPr>
      <xdr:spPr>
        <a:xfrm>
          <a:off x="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222D60F0-AE31-4107-9032-36B1919CB681}"/>
            </a:ext>
          </a:extLst>
        </xdr:cNvPr>
        <xdr:cNvCxnSpPr/>
      </xdr:nvCxnSpPr>
      <xdr:spPr>
        <a:xfrm>
          <a:off x="7048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92C0D570-7FEF-4B7F-A646-5B52E232C13F}"/>
            </a:ext>
          </a:extLst>
        </xdr:cNvPr>
        <xdr:cNvSpPr txBox="1"/>
      </xdr:nvSpPr>
      <xdr:spPr>
        <a:xfrm>
          <a:off x="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22C561A3-DE06-4F88-9556-357A024B6541}"/>
            </a:ext>
          </a:extLst>
        </xdr:cNvPr>
        <xdr:cNvCxnSpPr/>
      </xdr:nvCxnSpPr>
      <xdr:spPr>
        <a:xfrm>
          <a:off x="7048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BABCE615-E629-43D2-8E89-09716FE33615}"/>
            </a:ext>
          </a:extLst>
        </xdr:cNvPr>
        <xdr:cNvSpPr txBox="1"/>
      </xdr:nvSpPr>
      <xdr:spPr>
        <a:xfrm>
          <a:off x="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6C17AC5C-9813-49DA-8D13-FB77DD18E5D1}"/>
            </a:ext>
          </a:extLst>
        </xdr:cNvPr>
        <xdr:cNvCxnSpPr/>
      </xdr:nvCxnSpPr>
      <xdr:spPr>
        <a:xfrm>
          <a:off x="7048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52192FB4-F5F6-4344-A7E3-6B58BED70B6D}"/>
            </a:ext>
          </a:extLst>
        </xdr:cNvPr>
        <xdr:cNvSpPr txBox="1"/>
      </xdr:nvSpPr>
      <xdr:spPr>
        <a:xfrm>
          <a:off x="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9EC8299B-962A-4591-B94F-3EE36783D597}"/>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F134422C-A959-4E8F-AF48-440A7A28A6ED}"/>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D7513BEA-C6EB-49BD-A6AA-0807FA0ABBFB}"/>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CC32558C-A8D4-466A-B37E-67C20FAF04E6}"/>
            </a:ext>
          </a:extLst>
        </xdr:cNvPr>
        <xdr:cNvCxnSpPr/>
      </xdr:nvCxnSpPr>
      <xdr:spPr>
        <a:xfrm flipV="1">
          <a:off x="4514850" y="9801860"/>
          <a:ext cx="0" cy="13794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1B8A8821-EE7C-48F8-A941-A07051503DFA}"/>
            </a:ext>
          </a:extLst>
        </xdr:cNvPr>
        <xdr:cNvSpPr txBox="1"/>
      </xdr:nvSpPr>
      <xdr:spPr>
        <a:xfrm>
          <a:off x="4584700" y="1115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676E55CB-E3D9-428B-853F-6F8784B181D9}"/>
            </a:ext>
          </a:extLst>
        </xdr:cNvPr>
        <xdr:cNvCxnSpPr/>
      </xdr:nvCxnSpPr>
      <xdr:spPr>
        <a:xfrm>
          <a:off x="4425950" y="111812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CE0B8645-29AF-4FAE-8717-B645006B53A6}"/>
            </a:ext>
          </a:extLst>
        </xdr:cNvPr>
        <xdr:cNvSpPr txBox="1"/>
      </xdr:nvSpPr>
      <xdr:spPr>
        <a:xfrm>
          <a:off x="45847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3CB69CB8-43E4-43A9-AB39-91C71CD16E35}"/>
            </a:ext>
          </a:extLst>
        </xdr:cNvPr>
        <xdr:cNvCxnSpPr/>
      </xdr:nvCxnSpPr>
      <xdr:spPr>
        <a:xfrm>
          <a:off x="4425950" y="9801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80554</xdr:rowOff>
    </xdr:from>
    <xdr:to>
      <xdr:col>23</xdr:col>
      <xdr:colOff>133350</xdr:colOff>
      <xdr:row>61</xdr:row>
      <xdr:rowOff>26307</xdr:rowOff>
    </xdr:to>
    <xdr:cxnSp macro="">
      <xdr:nvCxnSpPr>
        <xdr:cNvPr id="132" name="直線コネクタ 131">
          <a:extLst>
            <a:ext uri="{FF2B5EF4-FFF2-40B4-BE49-F238E27FC236}">
              <a16:creationId xmlns:a16="http://schemas.microsoft.com/office/drawing/2014/main" id="{A81AF9CB-F7F6-44FD-88AC-60D8E1E1ED34}"/>
            </a:ext>
          </a:extLst>
        </xdr:cNvPr>
        <xdr:cNvCxnSpPr/>
      </xdr:nvCxnSpPr>
      <xdr:spPr>
        <a:xfrm>
          <a:off x="3752850" y="10138954"/>
          <a:ext cx="762000" cy="1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2FEDD5C7-7A59-441A-94EC-3DB724A90FB2}"/>
            </a:ext>
          </a:extLst>
        </xdr:cNvPr>
        <xdr:cNvSpPr txBox="1"/>
      </xdr:nvSpPr>
      <xdr:spPr>
        <a:xfrm>
          <a:off x="4584700" y="992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3A700A51-DAB8-4C15-89F8-9FFC16F901EE}"/>
            </a:ext>
          </a:extLst>
        </xdr:cNvPr>
        <xdr:cNvSpPr/>
      </xdr:nvSpPr>
      <xdr:spPr>
        <a:xfrm>
          <a:off x="446405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80554</xdr:rowOff>
    </xdr:from>
    <xdr:to>
      <xdr:col>19</xdr:col>
      <xdr:colOff>133350</xdr:colOff>
      <xdr:row>61</xdr:row>
      <xdr:rowOff>46990</xdr:rowOff>
    </xdr:to>
    <xdr:cxnSp macro="">
      <xdr:nvCxnSpPr>
        <xdr:cNvPr id="135" name="直線コネクタ 134">
          <a:extLst>
            <a:ext uri="{FF2B5EF4-FFF2-40B4-BE49-F238E27FC236}">
              <a16:creationId xmlns:a16="http://schemas.microsoft.com/office/drawing/2014/main" id="{1E76A6CD-7663-4B41-AFC5-65C0EEEE8830}"/>
            </a:ext>
          </a:extLst>
        </xdr:cNvPr>
        <xdr:cNvCxnSpPr/>
      </xdr:nvCxnSpPr>
      <xdr:spPr>
        <a:xfrm flipV="1">
          <a:off x="2940050" y="10138954"/>
          <a:ext cx="812800" cy="13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F54F8855-C3FD-4720-A8DA-6A70230F108D}"/>
            </a:ext>
          </a:extLst>
        </xdr:cNvPr>
        <xdr:cNvSpPr/>
      </xdr:nvSpPr>
      <xdr:spPr>
        <a:xfrm>
          <a:off x="3702050" y="995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26B91189-BBC3-462C-86AB-ABE7C453FA75}"/>
            </a:ext>
          </a:extLst>
        </xdr:cNvPr>
        <xdr:cNvSpPr txBox="1"/>
      </xdr:nvSpPr>
      <xdr:spPr>
        <a:xfrm>
          <a:off x="3409950" y="9723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35741</xdr:rowOff>
    </xdr:from>
    <xdr:to>
      <xdr:col>15</xdr:col>
      <xdr:colOff>82550</xdr:colOff>
      <xdr:row>61</xdr:row>
      <xdr:rowOff>46990</xdr:rowOff>
    </xdr:to>
    <xdr:cxnSp macro="">
      <xdr:nvCxnSpPr>
        <xdr:cNvPr id="138" name="直線コネクタ 137">
          <a:extLst>
            <a:ext uri="{FF2B5EF4-FFF2-40B4-BE49-F238E27FC236}">
              <a16:creationId xmlns:a16="http://schemas.microsoft.com/office/drawing/2014/main" id="{9DDE8382-3262-453A-865F-A2153F062C2D}"/>
            </a:ext>
          </a:extLst>
        </xdr:cNvPr>
        <xdr:cNvCxnSpPr/>
      </xdr:nvCxnSpPr>
      <xdr:spPr>
        <a:xfrm>
          <a:off x="2127250" y="10094141"/>
          <a:ext cx="812800" cy="17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AE8B909B-755A-466D-95DC-9587BAE28C11}"/>
            </a:ext>
          </a:extLst>
        </xdr:cNvPr>
        <xdr:cNvSpPr/>
      </xdr:nvSpPr>
      <xdr:spPr>
        <a:xfrm>
          <a:off x="2889250" y="100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E6A74150-A079-403C-8ECE-710DDB3BD897}"/>
            </a:ext>
          </a:extLst>
        </xdr:cNvPr>
        <xdr:cNvSpPr txBox="1"/>
      </xdr:nvSpPr>
      <xdr:spPr>
        <a:xfrm>
          <a:off x="2597150" y="986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15059</xdr:rowOff>
    </xdr:from>
    <xdr:to>
      <xdr:col>11</xdr:col>
      <xdr:colOff>31750</xdr:colOff>
      <xdr:row>60</xdr:row>
      <xdr:rowOff>35741</xdr:rowOff>
    </xdr:to>
    <xdr:cxnSp macro="">
      <xdr:nvCxnSpPr>
        <xdr:cNvPr id="141" name="直線コネクタ 140">
          <a:extLst>
            <a:ext uri="{FF2B5EF4-FFF2-40B4-BE49-F238E27FC236}">
              <a16:creationId xmlns:a16="http://schemas.microsoft.com/office/drawing/2014/main" id="{C117B26B-DC9D-4DEA-AD37-07AFC6D813DA}"/>
            </a:ext>
          </a:extLst>
        </xdr:cNvPr>
        <xdr:cNvCxnSpPr/>
      </xdr:nvCxnSpPr>
      <xdr:spPr>
        <a:xfrm>
          <a:off x="1333500" y="10073459"/>
          <a:ext cx="79375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9494A7AC-31B8-4160-B4A2-CE264FB7520A}"/>
            </a:ext>
          </a:extLst>
        </xdr:cNvPr>
        <xdr:cNvSpPr/>
      </xdr:nvSpPr>
      <xdr:spPr>
        <a:xfrm>
          <a:off x="2095500" y="101260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6F447B1E-97C8-4B89-B456-CCD3703A2298}"/>
            </a:ext>
          </a:extLst>
        </xdr:cNvPr>
        <xdr:cNvSpPr txBox="1"/>
      </xdr:nvSpPr>
      <xdr:spPr>
        <a:xfrm>
          <a:off x="1784350" y="1021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B11E740C-5CEC-452A-B25B-D0024C902D9E}"/>
            </a:ext>
          </a:extLst>
        </xdr:cNvPr>
        <xdr:cNvSpPr/>
      </xdr:nvSpPr>
      <xdr:spPr>
        <a:xfrm>
          <a:off x="1282700" y="101019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D7A08E11-BEA7-43E9-980D-3A145D334116}"/>
            </a:ext>
          </a:extLst>
        </xdr:cNvPr>
        <xdr:cNvSpPr txBox="1"/>
      </xdr:nvSpPr>
      <xdr:spPr>
        <a:xfrm>
          <a:off x="97155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591CAA7-06D6-4F31-8191-0D55A45925E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2F1992D-7EE7-4FF1-9A70-63FCE7D2AA8A}"/>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F59C82D-F9A3-43CD-B04C-1E28DCF38084}"/>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451DBF76-1485-4F4B-AA99-E6AC9D05B0E8}"/>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E8986292-4118-40E0-8505-C6DAF6420458}"/>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146957</xdr:rowOff>
    </xdr:from>
    <xdr:to>
      <xdr:col>23</xdr:col>
      <xdr:colOff>184150</xdr:colOff>
      <xdr:row>61</xdr:row>
      <xdr:rowOff>77107</xdr:rowOff>
    </xdr:to>
    <xdr:sp macro="" textlink="">
      <xdr:nvSpPr>
        <xdr:cNvPr id="151" name="楕円 150">
          <a:extLst>
            <a:ext uri="{FF2B5EF4-FFF2-40B4-BE49-F238E27FC236}">
              <a16:creationId xmlns:a16="http://schemas.microsoft.com/office/drawing/2014/main" id="{8B85567E-7AAE-44BC-82F7-B53FACCFCD78}"/>
            </a:ext>
          </a:extLst>
        </xdr:cNvPr>
        <xdr:cNvSpPr/>
      </xdr:nvSpPr>
      <xdr:spPr>
        <a:xfrm>
          <a:off x="4464050" y="102053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119034</xdr:rowOff>
    </xdr:from>
    <xdr:ext cx="762000" cy="259045"/>
    <xdr:sp macro="" textlink="">
      <xdr:nvSpPr>
        <xdr:cNvPr id="152" name="財政構造の弾力性該当値テキスト">
          <a:extLst>
            <a:ext uri="{FF2B5EF4-FFF2-40B4-BE49-F238E27FC236}">
              <a16:creationId xmlns:a16="http://schemas.microsoft.com/office/drawing/2014/main" id="{02424CB4-DC25-49CF-8474-7A25FC3A47FB}"/>
            </a:ext>
          </a:extLst>
        </xdr:cNvPr>
        <xdr:cNvSpPr txBox="1"/>
      </xdr:nvSpPr>
      <xdr:spPr>
        <a:xfrm>
          <a:off x="4584700" y="1017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29754</xdr:rowOff>
    </xdr:from>
    <xdr:to>
      <xdr:col>19</xdr:col>
      <xdr:colOff>184150</xdr:colOff>
      <xdr:row>60</xdr:row>
      <xdr:rowOff>131354</xdr:rowOff>
    </xdr:to>
    <xdr:sp macro="" textlink="">
      <xdr:nvSpPr>
        <xdr:cNvPr id="153" name="楕円 152">
          <a:extLst>
            <a:ext uri="{FF2B5EF4-FFF2-40B4-BE49-F238E27FC236}">
              <a16:creationId xmlns:a16="http://schemas.microsoft.com/office/drawing/2014/main" id="{8A132408-7D51-48E6-9883-A412D62DEA54}"/>
            </a:ext>
          </a:extLst>
        </xdr:cNvPr>
        <xdr:cNvSpPr/>
      </xdr:nvSpPr>
      <xdr:spPr>
        <a:xfrm>
          <a:off x="3702050" y="100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116131</xdr:rowOff>
    </xdr:from>
    <xdr:ext cx="736600" cy="259045"/>
    <xdr:sp macro="" textlink="">
      <xdr:nvSpPr>
        <xdr:cNvPr id="154" name="テキスト ボックス 153">
          <a:extLst>
            <a:ext uri="{FF2B5EF4-FFF2-40B4-BE49-F238E27FC236}">
              <a16:creationId xmlns:a16="http://schemas.microsoft.com/office/drawing/2014/main" id="{8D42803C-257E-4CD8-BF56-94A3F448195F}"/>
            </a:ext>
          </a:extLst>
        </xdr:cNvPr>
        <xdr:cNvSpPr txBox="1"/>
      </xdr:nvSpPr>
      <xdr:spPr>
        <a:xfrm>
          <a:off x="3409950" y="10174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5" name="楕円 154">
          <a:extLst>
            <a:ext uri="{FF2B5EF4-FFF2-40B4-BE49-F238E27FC236}">
              <a16:creationId xmlns:a16="http://schemas.microsoft.com/office/drawing/2014/main" id="{531CD86E-D050-4835-97DF-3D6EFA039F93}"/>
            </a:ext>
          </a:extLst>
        </xdr:cNvPr>
        <xdr:cNvSpPr/>
      </xdr:nvSpPr>
      <xdr:spPr>
        <a:xfrm>
          <a:off x="2889250" y="10226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82567</xdr:rowOff>
    </xdr:from>
    <xdr:ext cx="762000" cy="259045"/>
    <xdr:sp macro="" textlink="">
      <xdr:nvSpPr>
        <xdr:cNvPr id="156" name="テキスト ボックス 155">
          <a:extLst>
            <a:ext uri="{FF2B5EF4-FFF2-40B4-BE49-F238E27FC236}">
              <a16:creationId xmlns:a16="http://schemas.microsoft.com/office/drawing/2014/main" id="{17B29816-E76C-4752-9630-0EE797A7CB20}"/>
            </a:ext>
          </a:extLst>
        </xdr:cNvPr>
        <xdr:cNvSpPr txBox="1"/>
      </xdr:nvSpPr>
      <xdr:spPr>
        <a:xfrm>
          <a:off x="2597150" y="1030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156391</xdr:rowOff>
    </xdr:from>
    <xdr:to>
      <xdr:col>11</xdr:col>
      <xdr:colOff>82550</xdr:colOff>
      <xdr:row>60</xdr:row>
      <xdr:rowOff>86541</xdr:rowOff>
    </xdr:to>
    <xdr:sp macro="" textlink="">
      <xdr:nvSpPr>
        <xdr:cNvPr id="157" name="楕円 156">
          <a:extLst>
            <a:ext uri="{FF2B5EF4-FFF2-40B4-BE49-F238E27FC236}">
              <a16:creationId xmlns:a16="http://schemas.microsoft.com/office/drawing/2014/main" id="{B6D588A0-AACA-400D-BEE6-A1045B79548D}"/>
            </a:ext>
          </a:extLst>
        </xdr:cNvPr>
        <xdr:cNvSpPr/>
      </xdr:nvSpPr>
      <xdr:spPr>
        <a:xfrm>
          <a:off x="2095500" y="1004715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96718</xdr:rowOff>
    </xdr:from>
    <xdr:ext cx="762000" cy="259045"/>
    <xdr:sp macro="" textlink="">
      <xdr:nvSpPr>
        <xdr:cNvPr id="158" name="テキスト ボックス 157">
          <a:extLst>
            <a:ext uri="{FF2B5EF4-FFF2-40B4-BE49-F238E27FC236}">
              <a16:creationId xmlns:a16="http://schemas.microsoft.com/office/drawing/2014/main" id="{8B165E73-694D-4B56-9AF9-05038DCD1931}"/>
            </a:ext>
          </a:extLst>
        </xdr:cNvPr>
        <xdr:cNvSpPr txBox="1"/>
      </xdr:nvSpPr>
      <xdr:spPr>
        <a:xfrm>
          <a:off x="1784350" y="981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135709</xdr:rowOff>
    </xdr:from>
    <xdr:to>
      <xdr:col>7</xdr:col>
      <xdr:colOff>31750</xdr:colOff>
      <xdr:row>60</xdr:row>
      <xdr:rowOff>65859</xdr:rowOff>
    </xdr:to>
    <xdr:sp macro="" textlink="">
      <xdr:nvSpPr>
        <xdr:cNvPr id="159" name="楕円 158">
          <a:extLst>
            <a:ext uri="{FF2B5EF4-FFF2-40B4-BE49-F238E27FC236}">
              <a16:creationId xmlns:a16="http://schemas.microsoft.com/office/drawing/2014/main" id="{E38FDC57-CBBE-4CA0-AAB7-7A7CA8BA7858}"/>
            </a:ext>
          </a:extLst>
        </xdr:cNvPr>
        <xdr:cNvSpPr/>
      </xdr:nvSpPr>
      <xdr:spPr>
        <a:xfrm>
          <a:off x="1282700" y="1002646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76036</xdr:rowOff>
    </xdr:from>
    <xdr:ext cx="762000" cy="259045"/>
    <xdr:sp macro="" textlink="">
      <xdr:nvSpPr>
        <xdr:cNvPr id="160" name="テキスト ボックス 159">
          <a:extLst>
            <a:ext uri="{FF2B5EF4-FFF2-40B4-BE49-F238E27FC236}">
              <a16:creationId xmlns:a16="http://schemas.microsoft.com/office/drawing/2014/main" id="{36DEC3D0-4857-4F23-BBC9-9443F6F808BB}"/>
            </a:ext>
          </a:extLst>
        </xdr:cNvPr>
        <xdr:cNvSpPr txBox="1"/>
      </xdr:nvSpPr>
      <xdr:spPr>
        <a:xfrm>
          <a:off x="971550" y="979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205560A8-1B69-47B6-8B95-3F4DE9C908E9}"/>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56F7DFA7-657B-4E33-A22F-20B3BF963255}"/>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491D0384-AA23-42BE-9282-B41BBC3B79BC}"/>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1C5B4AE2-4B07-4160-9A8C-0F87C623D1FC}"/>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76DAE8FA-A20B-4688-A9D8-02BD6434A23E}"/>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52C7650E-FD57-42BB-BAFD-32A7F77482E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B64E772D-BECD-4CB4-B6A7-6D7D5448E8E4}"/>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3AC5A3F0-ED1C-432B-B8AC-2E268595305A}"/>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5B5BCEB9-AFF9-498D-AF24-56C46ABBC6A6}"/>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8BEBE7DC-0FE8-4FB8-9EEB-8A738C9FB1BE}"/>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1B69B68C-752F-45A4-82AD-0EC462DE3C8C}"/>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47AEC904-1955-4B02-9180-69DBAC1A7B21}"/>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7D9C3580-4D1E-4937-B5D5-42637567F4AB}"/>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100"/>
            </a:lnSpc>
          </a:pPr>
          <a:r>
            <a:rPr kumimoji="1" lang="ja-JP" altLang="ja-JP" sz="1000" b="0" i="0" baseline="0">
              <a:solidFill>
                <a:schemeClr val="dk1"/>
              </a:solidFill>
              <a:effectLst/>
              <a:latin typeface="+mn-lt"/>
              <a:ea typeface="+mn-ea"/>
              <a:cs typeface="+mn-cs"/>
            </a:rPr>
            <a:t>　類似団体内平均額は下回ってはいるものの、全国平均及び山梨県平均を大きく上回っている。前年度と比較すると</a:t>
          </a:r>
          <a:r>
            <a:rPr kumimoji="1" lang="en-US" altLang="ja-JP" sz="1000" b="0" i="0" baseline="0">
              <a:solidFill>
                <a:schemeClr val="dk1"/>
              </a:solidFill>
              <a:effectLst/>
              <a:latin typeface="+mn-lt"/>
              <a:ea typeface="+mn-ea"/>
              <a:cs typeface="+mn-cs"/>
            </a:rPr>
            <a:t>6,894</a:t>
          </a:r>
          <a:r>
            <a:rPr kumimoji="1" lang="ja-JP" altLang="ja-JP" sz="1000" b="0" i="0" baseline="0">
              <a:solidFill>
                <a:schemeClr val="dk1"/>
              </a:solidFill>
              <a:effectLst/>
              <a:latin typeface="+mn-lt"/>
              <a:ea typeface="+mn-ea"/>
              <a:cs typeface="+mn-cs"/>
            </a:rPr>
            <a:t>円の増額となっており、年々増加傾向にある。</a:t>
          </a:r>
          <a:endParaRPr lang="ja-JP" altLang="ja-JP" sz="1000">
            <a:effectLst/>
          </a:endParaRPr>
        </a:p>
        <a:p>
          <a:pPr eaLnBrk="1" fontAlgn="auto" latinLnBrk="0" hangingPunct="1">
            <a:lnSpc>
              <a:spcPts val="1100"/>
            </a:lnSpc>
          </a:pPr>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R4</a:t>
          </a:r>
          <a:r>
            <a:rPr kumimoji="1" lang="ja-JP" altLang="ja-JP" sz="1000" b="0" i="0" baseline="0">
              <a:solidFill>
                <a:schemeClr val="dk1"/>
              </a:solidFill>
              <a:effectLst/>
              <a:latin typeface="+mn-lt"/>
              <a:ea typeface="+mn-ea"/>
              <a:cs typeface="+mn-cs"/>
            </a:rPr>
            <a:t>年度の増加要因は、主に指定管理者制度の導入に伴う委託料の増額及びふるさと納税事業に係る経費の増額による物件費の増額となっている。なお、主に指定管理者制度の導入に伴う職員等人件費の減額により人件費は減額となっている。</a:t>
          </a:r>
          <a:endParaRPr lang="ja-JP" altLang="ja-JP" sz="1000">
            <a:effectLst/>
          </a:endParaRPr>
        </a:p>
        <a:p>
          <a:pPr eaLnBrk="1" fontAlgn="auto" latinLnBrk="0" hangingPunct="1">
            <a:lnSpc>
              <a:spcPts val="1100"/>
            </a:lnSpc>
          </a:pPr>
          <a:r>
            <a:rPr kumimoji="1" lang="ja-JP" altLang="ja-JP" sz="1000" b="0" i="0" baseline="0">
              <a:solidFill>
                <a:schemeClr val="dk1"/>
              </a:solidFill>
              <a:effectLst/>
              <a:latin typeface="+mn-lt"/>
              <a:ea typeface="+mn-ea"/>
              <a:cs typeface="+mn-cs"/>
            </a:rPr>
            <a:t>　主な増額要因である物件費において、ふるさと納税事業に係る経費は、今後もふるさと納税の伸びに比例して増加していくことが予想されるが、ＤＸ事業や住民情報システム標準化を早期に推進し電算関連経費の抑制、指定管理者制度の導入などにより委託化を進め、コストの低減を図るとともに、「公共施設等総合管理計画」及び「公共施設マネジメント計画」に基づき、公共施設の解体・統廃合等を検討し、施設管理の適正化に努めることにより抑制を図っていく方針である。</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39D43116-5245-4C3F-B7B4-4060E50E5613}"/>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E64A4D98-B848-4DB7-BD8F-CDB71F1D2C7F}"/>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25C0E5F0-4F6D-47D3-97DC-2A6E8EA1AB3B}"/>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25C98C47-4F73-4C19-8679-B87998BA9DF4}"/>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D5467BF3-12B4-4CC7-B606-D8A53D23029F}"/>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CB2D5EC7-4B02-4707-9DDA-5B66BC620DBA}"/>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B2FBA302-2617-47BA-B0B0-4F3B69F94460}"/>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182E8932-A94E-4160-A7B7-D0DFC66B7018}"/>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DAEC78EE-8370-4B5E-971B-A3288E65299F}"/>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B0E299C6-7299-4320-851C-C22B8961A9E4}"/>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77BF041C-8652-49E7-A29E-E315D573F7BF}"/>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1ADAFB9E-D8FC-4AC5-83CD-A0757EE06BEC}"/>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855F2BE6-A42A-4900-A6D5-E3290CB564E0}"/>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ACABE77A-8AD1-444B-82BA-77C759B9E01D}"/>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A62970B-8D99-4396-9A8B-04A4BFB1F6C1}"/>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87392E74-17C0-48BA-8F1D-333B001375D1}"/>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2874BEA5-73A8-4DAE-A4D3-EDA64BC0A49C}"/>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314DCC2A-09BE-4E69-88A4-86F7FF0C071E}"/>
            </a:ext>
          </a:extLst>
        </xdr:cNvPr>
        <xdr:cNvCxnSpPr/>
      </xdr:nvCxnSpPr>
      <xdr:spPr>
        <a:xfrm flipV="1">
          <a:off x="4514850" y="13639759"/>
          <a:ext cx="0" cy="1246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5D8F8113-1BF5-45C4-9FC9-D6C370F75F97}"/>
            </a:ext>
          </a:extLst>
        </xdr:cNvPr>
        <xdr:cNvSpPr txBox="1"/>
      </xdr:nvSpPr>
      <xdr:spPr>
        <a:xfrm>
          <a:off x="4584700" y="1485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690B6F5E-B10A-4EB1-B84C-869D55FFB486}"/>
            </a:ext>
          </a:extLst>
        </xdr:cNvPr>
        <xdr:cNvCxnSpPr/>
      </xdr:nvCxnSpPr>
      <xdr:spPr>
        <a:xfrm>
          <a:off x="4425950" y="14886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2265AF58-4B54-4738-8642-23C4F928279C}"/>
            </a:ext>
          </a:extLst>
        </xdr:cNvPr>
        <xdr:cNvSpPr txBox="1"/>
      </xdr:nvSpPr>
      <xdr:spPr>
        <a:xfrm>
          <a:off x="4584700" y="1339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55396F1A-E9FF-4091-BF51-E33292595113}"/>
            </a:ext>
          </a:extLst>
        </xdr:cNvPr>
        <xdr:cNvCxnSpPr/>
      </xdr:nvCxnSpPr>
      <xdr:spPr>
        <a:xfrm>
          <a:off x="4425950" y="136397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164818</xdr:rowOff>
    </xdr:from>
    <xdr:to>
      <xdr:col>23</xdr:col>
      <xdr:colOff>133350</xdr:colOff>
      <xdr:row>82</xdr:row>
      <xdr:rowOff>5251</xdr:rowOff>
    </xdr:to>
    <xdr:cxnSp macro="">
      <xdr:nvCxnSpPr>
        <xdr:cNvPr id="196" name="直線コネクタ 195">
          <a:extLst>
            <a:ext uri="{FF2B5EF4-FFF2-40B4-BE49-F238E27FC236}">
              <a16:creationId xmlns:a16="http://schemas.microsoft.com/office/drawing/2014/main" id="{8AFEEEA7-4331-4A6B-A8BF-C226293C20AC}"/>
            </a:ext>
          </a:extLst>
        </xdr:cNvPr>
        <xdr:cNvCxnSpPr/>
      </xdr:nvCxnSpPr>
      <xdr:spPr>
        <a:xfrm>
          <a:off x="3752850" y="13743658"/>
          <a:ext cx="762000" cy="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161476</xdr:rowOff>
    </xdr:from>
    <xdr:ext cx="762000" cy="259045"/>
    <xdr:sp macro="" textlink="">
      <xdr:nvSpPr>
        <xdr:cNvPr id="197" name="人件費・物件費等の状況平均値テキスト">
          <a:extLst>
            <a:ext uri="{FF2B5EF4-FFF2-40B4-BE49-F238E27FC236}">
              <a16:creationId xmlns:a16="http://schemas.microsoft.com/office/drawing/2014/main" id="{55DBE76A-BA69-4CA0-93C4-30ABA78F27A0}"/>
            </a:ext>
          </a:extLst>
        </xdr:cNvPr>
        <xdr:cNvSpPr txBox="1"/>
      </xdr:nvSpPr>
      <xdr:spPr>
        <a:xfrm>
          <a:off x="4584700" y="13740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5E3E9FDA-DA69-419E-914C-92E9799CA3E3}"/>
            </a:ext>
          </a:extLst>
        </xdr:cNvPr>
        <xdr:cNvSpPr/>
      </xdr:nvSpPr>
      <xdr:spPr>
        <a:xfrm>
          <a:off x="4464050" y="137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145731</xdr:rowOff>
    </xdr:from>
    <xdr:to>
      <xdr:col>19</xdr:col>
      <xdr:colOff>133350</xdr:colOff>
      <xdr:row>81</xdr:row>
      <xdr:rowOff>164818</xdr:rowOff>
    </xdr:to>
    <xdr:cxnSp macro="">
      <xdr:nvCxnSpPr>
        <xdr:cNvPr id="199" name="直線コネクタ 198">
          <a:extLst>
            <a:ext uri="{FF2B5EF4-FFF2-40B4-BE49-F238E27FC236}">
              <a16:creationId xmlns:a16="http://schemas.microsoft.com/office/drawing/2014/main" id="{FFB768C6-C162-470D-99AF-B25B4B17E572}"/>
            </a:ext>
          </a:extLst>
        </xdr:cNvPr>
        <xdr:cNvCxnSpPr/>
      </xdr:nvCxnSpPr>
      <xdr:spPr>
        <a:xfrm>
          <a:off x="2940050" y="13724571"/>
          <a:ext cx="812800" cy="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47FCE111-470E-4245-AA9D-48BDEC6E324D}"/>
            </a:ext>
          </a:extLst>
        </xdr:cNvPr>
        <xdr:cNvSpPr/>
      </xdr:nvSpPr>
      <xdr:spPr>
        <a:xfrm>
          <a:off x="3702050" y="13740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595ED9AC-8BB9-40C0-9A21-06D6577ED166}"/>
            </a:ext>
          </a:extLst>
        </xdr:cNvPr>
        <xdr:cNvSpPr txBox="1"/>
      </xdr:nvSpPr>
      <xdr:spPr>
        <a:xfrm>
          <a:off x="3409950" y="13822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121372</xdr:rowOff>
    </xdr:from>
    <xdr:to>
      <xdr:col>15</xdr:col>
      <xdr:colOff>82550</xdr:colOff>
      <xdr:row>81</xdr:row>
      <xdr:rowOff>145731</xdr:rowOff>
    </xdr:to>
    <xdr:cxnSp macro="">
      <xdr:nvCxnSpPr>
        <xdr:cNvPr id="202" name="直線コネクタ 201">
          <a:extLst>
            <a:ext uri="{FF2B5EF4-FFF2-40B4-BE49-F238E27FC236}">
              <a16:creationId xmlns:a16="http://schemas.microsoft.com/office/drawing/2014/main" id="{34B28653-9DA3-49BB-9596-AB3AF49CEE77}"/>
            </a:ext>
          </a:extLst>
        </xdr:cNvPr>
        <xdr:cNvCxnSpPr/>
      </xdr:nvCxnSpPr>
      <xdr:spPr>
        <a:xfrm>
          <a:off x="2127250" y="13700212"/>
          <a:ext cx="812800" cy="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6170471A-97B8-4107-B3BB-DF8CA7803332}"/>
            </a:ext>
          </a:extLst>
        </xdr:cNvPr>
        <xdr:cNvSpPr/>
      </xdr:nvSpPr>
      <xdr:spPr>
        <a:xfrm>
          <a:off x="2889250" y="137199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67A443CB-E5FC-451B-B8C6-0398CFF613B0}"/>
            </a:ext>
          </a:extLst>
        </xdr:cNvPr>
        <xdr:cNvSpPr txBox="1"/>
      </xdr:nvSpPr>
      <xdr:spPr>
        <a:xfrm>
          <a:off x="2597150" y="138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110195</xdr:rowOff>
    </xdr:from>
    <xdr:to>
      <xdr:col>11</xdr:col>
      <xdr:colOff>31750</xdr:colOff>
      <xdr:row>81</xdr:row>
      <xdr:rowOff>121372</xdr:rowOff>
    </xdr:to>
    <xdr:cxnSp macro="">
      <xdr:nvCxnSpPr>
        <xdr:cNvPr id="205" name="直線コネクタ 204">
          <a:extLst>
            <a:ext uri="{FF2B5EF4-FFF2-40B4-BE49-F238E27FC236}">
              <a16:creationId xmlns:a16="http://schemas.microsoft.com/office/drawing/2014/main" id="{E166BF6B-61F6-4D6F-88D2-0945FB1A90F6}"/>
            </a:ext>
          </a:extLst>
        </xdr:cNvPr>
        <xdr:cNvCxnSpPr/>
      </xdr:nvCxnSpPr>
      <xdr:spPr>
        <a:xfrm>
          <a:off x="1333500" y="13689035"/>
          <a:ext cx="793750" cy="1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DD1D6601-C2A2-41B2-8315-89C482E3E417}"/>
            </a:ext>
          </a:extLst>
        </xdr:cNvPr>
        <xdr:cNvSpPr/>
      </xdr:nvSpPr>
      <xdr:spPr>
        <a:xfrm>
          <a:off x="2095500" y="136918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499622E0-2FDA-4ED8-9AF1-54F545D52812}"/>
            </a:ext>
          </a:extLst>
        </xdr:cNvPr>
        <xdr:cNvSpPr txBox="1"/>
      </xdr:nvSpPr>
      <xdr:spPr>
        <a:xfrm>
          <a:off x="1784350" y="1377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4B9963F1-2D43-4CD5-882E-6B056E4D4788}"/>
            </a:ext>
          </a:extLst>
        </xdr:cNvPr>
        <xdr:cNvSpPr/>
      </xdr:nvSpPr>
      <xdr:spPr>
        <a:xfrm>
          <a:off x="1282700" y="1368095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72E8A89B-0430-43B7-904A-E4DABD01A667}"/>
            </a:ext>
          </a:extLst>
        </xdr:cNvPr>
        <xdr:cNvSpPr txBox="1"/>
      </xdr:nvSpPr>
      <xdr:spPr>
        <a:xfrm>
          <a:off x="971550" y="1376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E12F63EE-E9FC-4AA3-B13E-2E56FAA04517}"/>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FB3962E-2D2A-4074-85C7-D470ADAF357C}"/>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19DF66BF-BDEB-4E6A-8ECC-D4BF101599CF}"/>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47FE4C0A-F19B-4426-B762-691B50EEF377}"/>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6FC2DE73-ECEC-4814-B109-315F91E75AEC}"/>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125901</xdr:rowOff>
    </xdr:from>
    <xdr:to>
      <xdr:col>23</xdr:col>
      <xdr:colOff>184150</xdr:colOff>
      <xdr:row>82</xdr:row>
      <xdr:rowOff>56051</xdr:rowOff>
    </xdr:to>
    <xdr:sp macro="" textlink="">
      <xdr:nvSpPr>
        <xdr:cNvPr id="215" name="楕円 214">
          <a:extLst>
            <a:ext uri="{FF2B5EF4-FFF2-40B4-BE49-F238E27FC236}">
              <a16:creationId xmlns:a16="http://schemas.microsoft.com/office/drawing/2014/main" id="{AE3736EA-74F8-4D0D-B046-47C3FA236690}"/>
            </a:ext>
          </a:extLst>
        </xdr:cNvPr>
        <xdr:cNvSpPr/>
      </xdr:nvSpPr>
      <xdr:spPr>
        <a:xfrm>
          <a:off x="4464050" y="137047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47178</xdr:rowOff>
    </xdr:from>
    <xdr:ext cx="762000" cy="259045"/>
    <xdr:sp macro="" textlink="">
      <xdr:nvSpPr>
        <xdr:cNvPr id="216" name="人件費・物件費等の状況該当値テキスト">
          <a:extLst>
            <a:ext uri="{FF2B5EF4-FFF2-40B4-BE49-F238E27FC236}">
              <a16:creationId xmlns:a16="http://schemas.microsoft.com/office/drawing/2014/main" id="{5F0A5F43-890C-40E3-B8F0-885CC950D15C}"/>
            </a:ext>
          </a:extLst>
        </xdr:cNvPr>
        <xdr:cNvSpPr txBox="1"/>
      </xdr:nvSpPr>
      <xdr:spPr>
        <a:xfrm>
          <a:off x="4584700" y="1362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114018</xdr:rowOff>
    </xdr:from>
    <xdr:to>
      <xdr:col>19</xdr:col>
      <xdr:colOff>184150</xdr:colOff>
      <xdr:row>82</xdr:row>
      <xdr:rowOff>44168</xdr:rowOff>
    </xdr:to>
    <xdr:sp macro="" textlink="">
      <xdr:nvSpPr>
        <xdr:cNvPr id="217" name="楕円 216">
          <a:extLst>
            <a:ext uri="{FF2B5EF4-FFF2-40B4-BE49-F238E27FC236}">
              <a16:creationId xmlns:a16="http://schemas.microsoft.com/office/drawing/2014/main" id="{EAADBE56-1677-4329-B4C6-C60649EF2377}"/>
            </a:ext>
          </a:extLst>
        </xdr:cNvPr>
        <xdr:cNvSpPr/>
      </xdr:nvSpPr>
      <xdr:spPr>
        <a:xfrm>
          <a:off x="3702050" y="136928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54345</xdr:rowOff>
    </xdr:from>
    <xdr:ext cx="736600" cy="259045"/>
    <xdr:sp macro="" textlink="">
      <xdr:nvSpPr>
        <xdr:cNvPr id="218" name="テキスト ボックス 217">
          <a:extLst>
            <a:ext uri="{FF2B5EF4-FFF2-40B4-BE49-F238E27FC236}">
              <a16:creationId xmlns:a16="http://schemas.microsoft.com/office/drawing/2014/main" id="{0CAD6218-7018-42AF-A835-8D8922B3031A}"/>
            </a:ext>
          </a:extLst>
        </xdr:cNvPr>
        <xdr:cNvSpPr txBox="1"/>
      </xdr:nvSpPr>
      <xdr:spPr>
        <a:xfrm>
          <a:off x="3409950" y="1346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94931</xdr:rowOff>
    </xdr:from>
    <xdr:to>
      <xdr:col>15</xdr:col>
      <xdr:colOff>133350</xdr:colOff>
      <xdr:row>82</xdr:row>
      <xdr:rowOff>25081</xdr:rowOff>
    </xdr:to>
    <xdr:sp macro="" textlink="">
      <xdr:nvSpPr>
        <xdr:cNvPr id="219" name="楕円 218">
          <a:extLst>
            <a:ext uri="{FF2B5EF4-FFF2-40B4-BE49-F238E27FC236}">
              <a16:creationId xmlns:a16="http://schemas.microsoft.com/office/drawing/2014/main" id="{1A32F32E-F2FC-492A-8A6C-5D43DF946E5F}"/>
            </a:ext>
          </a:extLst>
        </xdr:cNvPr>
        <xdr:cNvSpPr/>
      </xdr:nvSpPr>
      <xdr:spPr>
        <a:xfrm>
          <a:off x="2889250" y="136737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35258</xdr:rowOff>
    </xdr:from>
    <xdr:ext cx="762000" cy="259045"/>
    <xdr:sp macro="" textlink="">
      <xdr:nvSpPr>
        <xdr:cNvPr id="220" name="テキスト ボックス 219">
          <a:extLst>
            <a:ext uri="{FF2B5EF4-FFF2-40B4-BE49-F238E27FC236}">
              <a16:creationId xmlns:a16="http://schemas.microsoft.com/office/drawing/2014/main" id="{BFD8F6F9-FFBD-40C8-A91A-BBA3735941D9}"/>
            </a:ext>
          </a:extLst>
        </xdr:cNvPr>
        <xdr:cNvSpPr txBox="1"/>
      </xdr:nvSpPr>
      <xdr:spPr>
        <a:xfrm>
          <a:off x="2597150" y="1344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70572</xdr:rowOff>
    </xdr:from>
    <xdr:to>
      <xdr:col>11</xdr:col>
      <xdr:colOff>82550</xdr:colOff>
      <xdr:row>82</xdr:row>
      <xdr:rowOff>722</xdr:rowOff>
    </xdr:to>
    <xdr:sp macro="" textlink="">
      <xdr:nvSpPr>
        <xdr:cNvPr id="221" name="楕円 220">
          <a:extLst>
            <a:ext uri="{FF2B5EF4-FFF2-40B4-BE49-F238E27FC236}">
              <a16:creationId xmlns:a16="http://schemas.microsoft.com/office/drawing/2014/main" id="{FA7D6861-55FB-4F03-B030-48DB28AD769E}"/>
            </a:ext>
          </a:extLst>
        </xdr:cNvPr>
        <xdr:cNvSpPr/>
      </xdr:nvSpPr>
      <xdr:spPr>
        <a:xfrm>
          <a:off x="2095500" y="1364941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10899</xdr:rowOff>
    </xdr:from>
    <xdr:ext cx="762000" cy="259045"/>
    <xdr:sp macro="" textlink="">
      <xdr:nvSpPr>
        <xdr:cNvPr id="222" name="テキスト ボックス 221">
          <a:extLst>
            <a:ext uri="{FF2B5EF4-FFF2-40B4-BE49-F238E27FC236}">
              <a16:creationId xmlns:a16="http://schemas.microsoft.com/office/drawing/2014/main" id="{FCD153EA-89B3-4B36-B931-99B4663CA32B}"/>
            </a:ext>
          </a:extLst>
        </xdr:cNvPr>
        <xdr:cNvSpPr txBox="1"/>
      </xdr:nvSpPr>
      <xdr:spPr>
        <a:xfrm>
          <a:off x="1784350" y="13422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59395</xdr:rowOff>
    </xdr:from>
    <xdr:to>
      <xdr:col>7</xdr:col>
      <xdr:colOff>31750</xdr:colOff>
      <xdr:row>81</xdr:row>
      <xdr:rowOff>160995</xdr:rowOff>
    </xdr:to>
    <xdr:sp macro="" textlink="">
      <xdr:nvSpPr>
        <xdr:cNvPr id="223" name="楕円 222">
          <a:extLst>
            <a:ext uri="{FF2B5EF4-FFF2-40B4-BE49-F238E27FC236}">
              <a16:creationId xmlns:a16="http://schemas.microsoft.com/office/drawing/2014/main" id="{E9DDAB22-B77B-4B3E-8C48-91347A36339D}"/>
            </a:ext>
          </a:extLst>
        </xdr:cNvPr>
        <xdr:cNvSpPr/>
      </xdr:nvSpPr>
      <xdr:spPr>
        <a:xfrm>
          <a:off x="1282700" y="136382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171172</xdr:rowOff>
    </xdr:from>
    <xdr:ext cx="762000" cy="259045"/>
    <xdr:sp macro="" textlink="">
      <xdr:nvSpPr>
        <xdr:cNvPr id="224" name="テキスト ボックス 223">
          <a:extLst>
            <a:ext uri="{FF2B5EF4-FFF2-40B4-BE49-F238E27FC236}">
              <a16:creationId xmlns:a16="http://schemas.microsoft.com/office/drawing/2014/main" id="{B377ADCC-B02A-4832-B461-7AB177F9CA7D}"/>
            </a:ext>
          </a:extLst>
        </xdr:cNvPr>
        <xdr:cNvSpPr txBox="1"/>
      </xdr:nvSpPr>
      <xdr:spPr>
        <a:xfrm>
          <a:off x="971550" y="1341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AE6A90BB-BBF1-41E1-A188-6FB312E3F781}"/>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F76FD711-1114-42C8-8B5D-559E46AF4F41}"/>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33CF3799-22C4-4E7C-931B-3C7B842D0C5F}"/>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DDFAD195-6742-4B8C-88CF-83707AEA76B4}"/>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247F822A-DC0A-469B-A33F-C789013E33E2}"/>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E0EED7BA-F8C5-4CA9-9AE6-4E22DE90B2ED}"/>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B03DF060-6195-4131-B616-C70E27A90A1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7E6AE03A-EC0F-4A69-BB97-86DC83AEC15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2E6E258A-5B8F-49C0-944E-B95D076D5EED}"/>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26C154A-41F4-40D6-8A04-3E9E4DF715F4}"/>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351FA0E-B45E-438E-A877-6B3285D4B7FB}"/>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B52C5758-3A11-4CF5-9F2E-DEDB9D02661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AAA52794-3C81-4427-939A-5A325051F35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100"/>
            </a:lnSpc>
          </a:pPr>
          <a:r>
            <a:rPr kumimoji="1" lang="ja-JP" altLang="ja-JP" sz="1000" b="0" i="0" baseline="0">
              <a:solidFill>
                <a:schemeClr val="dk1"/>
              </a:solidFill>
              <a:effectLst/>
              <a:latin typeface="+mn-lt"/>
              <a:ea typeface="+mn-ea"/>
              <a:cs typeface="+mn-cs"/>
            </a:rPr>
            <a:t>　ラスパイレス指数は、前年度比</a:t>
          </a:r>
          <a:r>
            <a:rPr kumimoji="1" lang="en-US" altLang="ja-JP" sz="1000" b="0" i="0" baseline="0">
              <a:solidFill>
                <a:schemeClr val="dk1"/>
              </a:solidFill>
              <a:effectLst/>
              <a:latin typeface="+mn-lt"/>
              <a:ea typeface="+mn-ea"/>
              <a:cs typeface="+mn-cs"/>
            </a:rPr>
            <a:t>0.6</a:t>
          </a:r>
          <a:r>
            <a:rPr kumimoji="1" lang="ja-JP" altLang="ja-JP" sz="1000" b="0" i="0" baseline="0">
              <a:solidFill>
                <a:schemeClr val="dk1"/>
              </a:solidFill>
              <a:effectLst/>
              <a:latin typeface="+mn-lt"/>
              <a:ea typeface="+mn-ea"/>
              <a:cs typeface="+mn-cs"/>
            </a:rPr>
            <a:t>ポイント減少し、類似団体内平均及び全国市平均値より低い指数となっている。</a:t>
          </a:r>
          <a:endParaRPr lang="ja-JP" altLang="ja-JP" sz="1000">
            <a:effectLst/>
          </a:endParaRPr>
        </a:p>
        <a:p>
          <a:pPr eaLnBrk="1" fontAlgn="auto" latinLnBrk="0" hangingPunct="1">
            <a:lnSpc>
              <a:spcPts val="1100"/>
            </a:lnSpc>
          </a:pPr>
          <a:r>
            <a:rPr kumimoji="1" lang="ja-JP" altLang="ja-JP" sz="1000" b="0" i="0" baseline="0">
              <a:solidFill>
                <a:schemeClr val="dk1"/>
              </a:solidFill>
              <a:effectLst/>
              <a:latin typeface="+mn-lt"/>
              <a:ea typeface="+mn-ea"/>
              <a:cs typeface="+mn-cs"/>
            </a:rPr>
            <a:t>　定員適正化計画の職員計画数を念頭に各年齢階層の定期的な職員採用を実施するとともに各種手当の総点検を実施して、より一層職員給与の適正化に努めることとする。</a:t>
          </a:r>
          <a:endParaRPr lang="ja-JP" altLang="ja-JP" sz="1000">
            <a:effectLst/>
          </a:endParaRPr>
        </a:p>
        <a:p>
          <a:pPr eaLnBrk="1" fontAlgn="auto" latinLnBrk="0" hangingPunct="1">
            <a:lnSpc>
              <a:spcPts val="1100"/>
            </a:lnSpc>
          </a:pPr>
          <a:r>
            <a:rPr kumimoji="1" lang="ja-JP" altLang="ja-JP" sz="1000" b="0" i="0" baseline="0">
              <a:solidFill>
                <a:schemeClr val="dk1"/>
              </a:solidFill>
              <a:effectLst/>
              <a:latin typeface="+mn-lt"/>
              <a:ea typeface="+mn-ea"/>
              <a:cs typeface="+mn-cs"/>
            </a:rPr>
            <a:t>　また、定年の段階的引き上げによる影響、公務員制度改革の動向や人事院勧告の動向等的確に見極め、市内の民間企業の平均的給与の状況を踏まえながら市民の理解と支持が得られるような給与制度と勤務条件の確立を目指すこととする。</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C44E327F-3451-4631-A6E3-4B5F35FF63F6}"/>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CFD2C0A3-6A54-4C6F-AEAE-09CB570D8C1A}"/>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FA91F8E4-1031-48DF-A4DD-FE99D81CAB9F}"/>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11628889-407E-423A-84CC-7209A55829C8}"/>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ED08F1B7-C07D-404B-9812-4733B4E4AEFC}"/>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2E50BCF6-8DFE-4C38-AD1E-A8EE79EBC42D}"/>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B067E9A0-E515-4107-AC93-0AD4F13DDA10}"/>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D59D5E5C-DED6-48DD-A431-2E1EE51A18DE}"/>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696B39E6-1299-491F-BB3A-142C496A467E}"/>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6F2F7867-F8B8-4AAF-931C-66B7277551F7}"/>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7F004C45-226B-44CB-B84D-73004F546616}"/>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1D9E4D6D-3516-4923-9DDD-528B8F2C84CD}"/>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E430686E-6073-49A5-939C-5667655680EE}"/>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B59D13BB-4F14-499B-A5A7-E96604DC1F59}"/>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9BBF0A72-DB2B-49B8-8F52-BE040EEE638C}"/>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EBCC81-CAC8-469B-8634-6E3A64C30B47}"/>
            </a:ext>
          </a:extLst>
        </xdr:cNvPr>
        <xdr:cNvCxnSpPr/>
      </xdr:nvCxnSpPr>
      <xdr:spPr>
        <a:xfrm flipV="1">
          <a:off x="15474950" y="13415434"/>
          <a:ext cx="0" cy="16548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C56DDD64-0CED-4861-84BF-7E6AF96E83FA}"/>
            </a:ext>
          </a:extLst>
        </xdr:cNvPr>
        <xdr:cNvSpPr txBox="1"/>
      </xdr:nvSpPr>
      <xdr:spPr>
        <a:xfrm>
          <a:off x="15563850" y="1504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714C2363-E958-4D05-972E-3F9C3262B2A0}"/>
            </a:ext>
          </a:extLst>
        </xdr:cNvPr>
        <xdr:cNvCxnSpPr/>
      </xdr:nvCxnSpPr>
      <xdr:spPr>
        <a:xfrm>
          <a:off x="15405100" y="150702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4CBCCD57-B7FA-4158-A468-0202600EED67}"/>
            </a:ext>
          </a:extLst>
        </xdr:cNvPr>
        <xdr:cNvSpPr txBox="1"/>
      </xdr:nvSpPr>
      <xdr:spPr>
        <a:xfrm>
          <a:off x="15563850" y="1316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BE628708-4460-47F4-8110-447CDA060BDF}"/>
            </a:ext>
          </a:extLst>
        </xdr:cNvPr>
        <xdr:cNvCxnSpPr/>
      </xdr:nvCxnSpPr>
      <xdr:spPr>
        <a:xfrm>
          <a:off x="15405100" y="134154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61384</xdr:rowOff>
    </xdr:to>
    <xdr:cxnSp macro="">
      <xdr:nvCxnSpPr>
        <xdr:cNvPr id="258" name="直線コネクタ 257">
          <a:extLst>
            <a:ext uri="{FF2B5EF4-FFF2-40B4-BE49-F238E27FC236}">
              <a16:creationId xmlns:a16="http://schemas.microsoft.com/office/drawing/2014/main" id="{D8495DA7-9CEF-430D-B6F7-4760FF96EDFE}"/>
            </a:ext>
          </a:extLst>
        </xdr:cNvPr>
        <xdr:cNvCxnSpPr/>
      </xdr:nvCxnSpPr>
      <xdr:spPr>
        <a:xfrm flipV="1">
          <a:off x="14712950" y="14401800"/>
          <a:ext cx="762000" cy="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9525A254-69DA-4B24-AD73-5F920FA4AFCA}"/>
            </a:ext>
          </a:extLst>
        </xdr:cNvPr>
        <xdr:cNvSpPr txBox="1"/>
      </xdr:nvSpPr>
      <xdr:spPr>
        <a:xfrm>
          <a:off x="15563850" y="1439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3C7DEBDB-2881-47E7-83A3-E680801496B7}"/>
            </a:ext>
          </a:extLst>
        </xdr:cNvPr>
        <xdr:cNvSpPr/>
      </xdr:nvSpPr>
      <xdr:spPr>
        <a:xfrm>
          <a:off x="15427960" y="1441802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61384</xdr:rowOff>
    </xdr:to>
    <xdr:cxnSp macro="">
      <xdr:nvCxnSpPr>
        <xdr:cNvPr id="261" name="直線コネクタ 260">
          <a:extLst>
            <a:ext uri="{FF2B5EF4-FFF2-40B4-BE49-F238E27FC236}">
              <a16:creationId xmlns:a16="http://schemas.microsoft.com/office/drawing/2014/main" id="{3147B51E-5984-4B23-BB31-2618DBDD540B}"/>
            </a:ext>
          </a:extLst>
        </xdr:cNvPr>
        <xdr:cNvCxnSpPr/>
      </xdr:nvCxnSpPr>
      <xdr:spPr>
        <a:xfrm>
          <a:off x="13903960" y="14415205"/>
          <a:ext cx="808990" cy="6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7BBF7F1A-DEE9-4235-A58B-D500094EE6C4}"/>
            </a:ext>
          </a:extLst>
        </xdr:cNvPr>
        <xdr:cNvSpPr/>
      </xdr:nvSpPr>
      <xdr:spPr>
        <a:xfrm>
          <a:off x="14665960" y="1442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3480CEFC-8081-4E97-AE99-88194CEE990B}"/>
            </a:ext>
          </a:extLst>
        </xdr:cNvPr>
        <xdr:cNvSpPr txBox="1"/>
      </xdr:nvSpPr>
      <xdr:spPr>
        <a:xfrm>
          <a:off x="14370050" y="1420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85</xdr:row>
      <xdr:rowOff>165805</xdr:rowOff>
    </xdr:to>
    <xdr:cxnSp macro="">
      <xdr:nvCxnSpPr>
        <xdr:cNvPr id="264" name="直線コネクタ 263">
          <a:extLst>
            <a:ext uri="{FF2B5EF4-FFF2-40B4-BE49-F238E27FC236}">
              <a16:creationId xmlns:a16="http://schemas.microsoft.com/office/drawing/2014/main" id="{802F8CD0-3943-4028-9185-3227FB8B4003}"/>
            </a:ext>
          </a:extLst>
        </xdr:cNvPr>
        <xdr:cNvCxnSpPr/>
      </xdr:nvCxnSpPr>
      <xdr:spPr>
        <a:xfrm>
          <a:off x="13106400" y="14374989"/>
          <a:ext cx="79756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EB428805-3900-46BE-BE8C-4AC0191ADAAB}"/>
            </a:ext>
          </a:extLst>
        </xdr:cNvPr>
        <xdr:cNvSpPr/>
      </xdr:nvSpPr>
      <xdr:spPr>
        <a:xfrm>
          <a:off x="13868400" y="144544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F6A1AB38-86D9-4E84-8357-D616C62A0902}"/>
            </a:ext>
          </a:extLst>
        </xdr:cNvPr>
        <xdr:cNvSpPr txBox="1"/>
      </xdr:nvSpPr>
      <xdr:spPr>
        <a:xfrm>
          <a:off x="13557250" y="1454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86</xdr:row>
      <xdr:rowOff>34572</xdr:rowOff>
    </xdr:to>
    <xdr:cxnSp macro="">
      <xdr:nvCxnSpPr>
        <xdr:cNvPr id="267" name="直線コネクタ 266">
          <a:extLst>
            <a:ext uri="{FF2B5EF4-FFF2-40B4-BE49-F238E27FC236}">
              <a16:creationId xmlns:a16="http://schemas.microsoft.com/office/drawing/2014/main" id="{3E17DF56-A3D8-4CC4-94DE-B070154FA53A}"/>
            </a:ext>
          </a:extLst>
        </xdr:cNvPr>
        <xdr:cNvCxnSpPr/>
      </xdr:nvCxnSpPr>
      <xdr:spPr>
        <a:xfrm flipV="1">
          <a:off x="12293600" y="14374989"/>
          <a:ext cx="81280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D1C20C92-D752-42E9-802A-538B78B3C26F}"/>
            </a:ext>
          </a:extLst>
        </xdr:cNvPr>
        <xdr:cNvSpPr/>
      </xdr:nvSpPr>
      <xdr:spPr>
        <a:xfrm>
          <a:off x="13055600" y="1444102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2400ECA0-9ED1-4A38-BDA6-38A6B250DF3D}"/>
            </a:ext>
          </a:extLst>
        </xdr:cNvPr>
        <xdr:cNvSpPr txBox="1"/>
      </xdr:nvSpPr>
      <xdr:spPr>
        <a:xfrm>
          <a:off x="12763500" y="1452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114B163A-567B-4FE4-89AB-C1E34BCBCBE6}"/>
            </a:ext>
          </a:extLst>
        </xdr:cNvPr>
        <xdr:cNvSpPr/>
      </xdr:nvSpPr>
      <xdr:spPr>
        <a:xfrm>
          <a:off x="12242800" y="144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E7248A7F-1943-4A1F-BCD2-545DD63CE268}"/>
            </a:ext>
          </a:extLst>
        </xdr:cNvPr>
        <xdr:cNvSpPr txBox="1"/>
      </xdr:nvSpPr>
      <xdr:spPr>
        <a:xfrm>
          <a:off x="11950700" y="1454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478AFCEA-1686-49B1-9E0A-3A3C2A8198E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F911C60C-E446-4B6E-B715-D85F16E85B98}"/>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1B866B8-B3C5-4EF4-93D2-CDDA52419254}"/>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FDDD5990-2A89-4A3D-84B4-030949CE542E}"/>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4FDB813-AF7C-4898-AF40-F1822FDEBA8F}"/>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7" name="楕円 276">
          <a:extLst>
            <a:ext uri="{FF2B5EF4-FFF2-40B4-BE49-F238E27FC236}">
              <a16:creationId xmlns:a16="http://schemas.microsoft.com/office/drawing/2014/main" id="{D046A59F-11D9-40B6-A98F-DB8CB4781574}"/>
            </a:ext>
          </a:extLst>
        </xdr:cNvPr>
        <xdr:cNvSpPr/>
      </xdr:nvSpPr>
      <xdr:spPr>
        <a:xfrm>
          <a:off x="15427960" y="143510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8" name="給与水準   （国との比較）該当値テキスト">
          <a:extLst>
            <a:ext uri="{FF2B5EF4-FFF2-40B4-BE49-F238E27FC236}">
              <a16:creationId xmlns:a16="http://schemas.microsoft.com/office/drawing/2014/main" id="{F9BFCCD9-B674-4827-AB05-1B7BC6CE15D3}"/>
            </a:ext>
          </a:extLst>
        </xdr:cNvPr>
        <xdr:cNvSpPr txBox="1"/>
      </xdr:nvSpPr>
      <xdr:spPr>
        <a:xfrm>
          <a:off x="15563850" y="1419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9" name="楕円 278">
          <a:extLst>
            <a:ext uri="{FF2B5EF4-FFF2-40B4-BE49-F238E27FC236}">
              <a16:creationId xmlns:a16="http://schemas.microsoft.com/office/drawing/2014/main" id="{00919214-7BB9-4474-A45B-89B550D13D1C}"/>
            </a:ext>
          </a:extLst>
        </xdr:cNvPr>
        <xdr:cNvSpPr/>
      </xdr:nvSpPr>
      <xdr:spPr>
        <a:xfrm>
          <a:off x="14665960" y="1442762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0" name="テキスト ボックス 279">
          <a:extLst>
            <a:ext uri="{FF2B5EF4-FFF2-40B4-BE49-F238E27FC236}">
              <a16:creationId xmlns:a16="http://schemas.microsoft.com/office/drawing/2014/main" id="{9E0C9B0B-83B8-4182-A5CC-95AD3E0593CF}"/>
            </a:ext>
          </a:extLst>
        </xdr:cNvPr>
        <xdr:cNvSpPr txBox="1"/>
      </xdr:nvSpPr>
      <xdr:spPr>
        <a:xfrm>
          <a:off x="14370050" y="1451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81" name="楕円 280">
          <a:extLst>
            <a:ext uri="{FF2B5EF4-FFF2-40B4-BE49-F238E27FC236}">
              <a16:creationId xmlns:a16="http://schemas.microsoft.com/office/drawing/2014/main" id="{29AC98CB-83BC-4758-B611-EF7DE66BF3DA}"/>
            </a:ext>
          </a:extLst>
        </xdr:cNvPr>
        <xdr:cNvSpPr/>
      </xdr:nvSpPr>
      <xdr:spPr>
        <a:xfrm>
          <a:off x="13868400" y="1436440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82" name="テキスト ボックス 281">
          <a:extLst>
            <a:ext uri="{FF2B5EF4-FFF2-40B4-BE49-F238E27FC236}">
              <a16:creationId xmlns:a16="http://schemas.microsoft.com/office/drawing/2014/main" id="{C3217E51-FAD8-48CA-A1D9-A8A938E98CC2}"/>
            </a:ext>
          </a:extLst>
        </xdr:cNvPr>
        <xdr:cNvSpPr txBox="1"/>
      </xdr:nvSpPr>
      <xdr:spPr>
        <a:xfrm>
          <a:off x="13557250" y="141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3" name="楕円 282">
          <a:extLst>
            <a:ext uri="{FF2B5EF4-FFF2-40B4-BE49-F238E27FC236}">
              <a16:creationId xmlns:a16="http://schemas.microsoft.com/office/drawing/2014/main" id="{DA3A59CB-6701-4731-9F37-09FB6C3D42CE}"/>
            </a:ext>
          </a:extLst>
        </xdr:cNvPr>
        <xdr:cNvSpPr/>
      </xdr:nvSpPr>
      <xdr:spPr>
        <a:xfrm>
          <a:off x="13055600" y="1432418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84" name="テキスト ボックス 283">
          <a:extLst>
            <a:ext uri="{FF2B5EF4-FFF2-40B4-BE49-F238E27FC236}">
              <a16:creationId xmlns:a16="http://schemas.microsoft.com/office/drawing/2014/main" id="{31186A98-0AC1-4EC8-8A92-71C42036A375}"/>
            </a:ext>
          </a:extLst>
        </xdr:cNvPr>
        <xdr:cNvSpPr txBox="1"/>
      </xdr:nvSpPr>
      <xdr:spPr>
        <a:xfrm>
          <a:off x="12763500" y="1409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5" name="楕円 284">
          <a:extLst>
            <a:ext uri="{FF2B5EF4-FFF2-40B4-BE49-F238E27FC236}">
              <a16:creationId xmlns:a16="http://schemas.microsoft.com/office/drawing/2014/main" id="{45EC2C79-1D63-4587-9B4D-E3B906F3DDC4}"/>
            </a:ext>
          </a:extLst>
        </xdr:cNvPr>
        <xdr:cNvSpPr/>
      </xdr:nvSpPr>
      <xdr:spPr>
        <a:xfrm>
          <a:off x="12242800" y="144046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95549</xdr:rowOff>
    </xdr:from>
    <xdr:ext cx="762000" cy="259045"/>
    <xdr:sp macro="" textlink="">
      <xdr:nvSpPr>
        <xdr:cNvPr id="286" name="テキスト ボックス 285">
          <a:extLst>
            <a:ext uri="{FF2B5EF4-FFF2-40B4-BE49-F238E27FC236}">
              <a16:creationId xmlns:a16="http://schemas.microsoft.com/office/drawing/2014/main" id="{B11CE596-5E0C-49C4-B2A7-98A5D3FC6000}"/>
            </a:ext>
          </a:extLst>
        </xdr:cNvPr>
        <xdr:cNvSpPr txBox="1"/>
      </xdr:nvSpPr>
      <xdr:spPr>
        <a:xfrm>
          <a:off x="11950700" y="1417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5F7FBDDB-0867-471F-AFCD-408E3FD1F83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CD634DBA-7A74-49AD-A56D-6DA6FF4BCEE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FB7F5C1A-E32B-4DD1-B970-DEC53A1C4352}"/>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528B83F6-D16B-4927-96F1-F3979617FBE3}"/>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F1D5471E-08F2-4042-B5FE-27DD35AE348A}"/>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696A8753-D3AA-4BAA-A93D-AE5BFBB3C206}"/>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44EB7E8A-04ED-46F6-996E-E1E2FACA1681}"/>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51321A2-76C5-437D-93EB-44B31B3B1D0D}"/>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6538C298-444A-4E79-B2CC-0093A1240C42}"/>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DAAF1253-11ED-47B1-B8B8-5B6CF509B9B6}"/>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C7FA3A02-2B9C-4A46-84CA-B288AEA9A9CC}"/>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1144CD99-8930-4D63-AFC3-E1C17C67B903}"/>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3CE32E74-B942-4F7E-9204-DE377B1B6CAF}"/>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100"/>
            </a:lnSpc>
          </a:pPr>
          <a:r>
            <a:rPr kumimoji="1" lang="ja-JP" altLang="ja-JP" sz="1000" b="0" i="0" baseline="0">
              <a:solidFill>
                <a:schemeClr val="dk1"/>
              </a:solidFill>
              <a:effectLst/>
              <a:latin typeface="+mn-lt"/>
              <a:ea typeface="+mn-ea"/>
              <a:cs typeface="+mn-cs"/>
            </a:rPr>
            <a:t>　類似団体内平均値より</a:t>
          </a:r>
          <a:r>
            <a:rPr kumimoji="1" lang="en-US" altLang="ja-JP" sz="1000" b="0" i="0" baseline="0">
              <a:solidFill>
                <a:schemeClr val="dk1"/>
              </a:solidFill>
              <a:effectLst/>
              <a:latin typeface="+mn-lt"/>
              <a:ea typeface="+mn-ea"/>
              <a:cs typeface="+mn-cs"/>
            </a:rPr>
            <a:t>1.56</a:t>
          </a:r>
          <a:r>
            <a:rPr kumimoji="1" lang="ja-JP" altLang="ja-JP" sz="1000" b="0" i="0" baseline="0">
              <a:solidFill>
                <a:schemeClr val="dk1"/>
              </a:solidFill>
              <a:effectLst/>
              <a:latin typeface="+mn-lt"/>
              <a:ea typeface="+mn-ea"/>
              <a:cs typeface="+mn-cs"/>
            </a:rPr>
            <a:t>人下回っているものの、全国平均及び山梨県平均よりは上回っている状況である。</a:t>
          </a:r>
          <a:endParaRPr lang="ja-JP" altLang="ja-JP" sz="1000">
            <a:effectLst/>
          </a:endParaRPr>
        </a:p>
        <a:p>
          <a:pPr eaLnBrk="1" fontAlgn="auto" latinLnBrk="0" hangingPunct="1">
            <a:lnSpc>
              <a:spcPts val="1100"/>
            </a:lnSpc>
          </a:pPr>
          <a:r>
            <a:rPr kumimoji="1" lang="ja-JP" altLang="ja-JP" sz="1000" b="0" i="0" baseline="0">
              <a:solidFill>
                <a:schemeClr val="dk1"/>
              </a:solidFill>
              <a:effectLst/>
              <a:latin typeface="+mn-lt"/>
              <a:ea typeface="+mn-ea"/>
              <a:cs typeface="+mn-cs"/>
            </a:rPr>
            <a:t>　本市の職員管理は合併直後の平成</a:t>
          </a:r>
          <a:r>
            <a:rPr kumimoji="1" lang="en-US" altLang="ja-JP" sz="1000" b="0" i="0" baseline="0">
              <a:solidFill>
                <a:schemeClr val="dk1"/>
              </a:solidFill>
              <a:effectLst/>
              <a:latin typeface="+mn-lt"/>
              <a:ea typeface="+mn-ea"/>
              <a:cs typeface="+mn-cs"/>
            </a:rPr>
            <a:t>17</a:t>
          </a:r>
          <a:r>
            <a:rPr kumimoji="1" lang="ja-JP" altLang="ja-JP" sz="1000" b="0" i="0" baseline="0">
              <a:solidFill>
                <a:schemeClr val="dk1"/>
              </a:solidFill>
              <a:effectLst/>
              <a:latin typeface="+mn-lt"/>
              <a:ea typeface="+mn-ea"/>
              <a:cs typeface="+mn-cs"/>
            </a:rPr>
            <a:t>年度に第</a:t>
          </a:r>
          <a:r>
            <a:rPr kumimoji="1" lang="en-US" altLang="ja-JP" sz="1000" b="0" i="0" baseline="0">
              <a:solidFill>
                <a:schemeClr val="dk1"/>
              </a:solidFill>
              <a:effectLst/>
              <a:latin typeface="+mn-lt"/>
              <a:ea typeface="+mn-ea"/>
              <a:cs typeface="+mn-cs"/>
            </a:rPr>
            <a:t>1</a:t>
          </a:r>
          <a:r>
            <a:rPr kumimoji="1" lang="ja-JP" altLang="ja-JP" sz="1000" b="0" i="0" baseline="0">
              <a:solidFill>
                <a:schemeClr val="dk1"/>
              </a:solidFill>
              <a:effectLst/>
              <a:latin typeface="+mn-lt"/>
              <a:ea typeface="+mn-ea"/>
              <a:cs typeface="+mn-cs"/>
            </a:rPr>
            <a:t>次定員適正化計画を策定し、計画期間内（</a:t>
          </a:r>
          <a:r>
            <a:rPr kumimoji="1" lang="en-US" altLang="ja-JP" sz="1000" b="0" i="0" baseline="0">
              <a:solidFill>
                <a:schemeClr val="dk1"/>
              </a:solidFill>
              <a:effectLst/>
              <a:latin typeface="+mn-lt"/>
              <a:ea typeface="+mn-ea"/>
              <a:cs typeface="+mn-cs"/>
            </a:rPr>
            <a:t>5</a:t>
          </a:r>
          <a:r>
            <a:rPr kumimoji="1" lang="ja-JP" altLang="ja-JP" sz="1000" b="0" i="0" baseline="0">
              <a:solidFill>
                <a:schemeClr val="dk1"/>
              </a:solidFill>
              <a:effectLst/>
              <a:latin typeface="+mn-lt"/>
              <a:ea typeface="+mn-ea"/>
              <a:cs typeface="+mn-cs"/>
            </a:rPr>
            <a:t>年間）で約</a:t>
          </a:r>
          <a:r>
            <a:rPr kumimoji="1" lang="en-US" altLang="ja-JP" sz="1000" b="0" i="0" baseline="0">
              <a:solidFill>
                <a:schemeClr val="dk1"/>
              </a:solidFill>
              <a:effectLst/>
              <a:latin typeface="+mn-lt"/>
              <a:ea typeface="+mn-ea"/>
              <a:cs typeface="+mn-cs"/>
            </a:rPr>
            <a:t>17.4%</a:t>
          </a:r>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83</a:t>
          </a:r>
          <a:r>
            <a:rPr kumimoji="1" lang="ja-JP" altLang="ja-JP" sz="1000" b="0" i="0" baseline="0">
              <a:solidFill>
                <a:schemeClr val="dk1"/>
              </a:solidFill>
              <a:effectLst/>
              <a:latin typeface="+mn-lt"/>
              <a:ea typeface="+mn-ea"/>
              <a:cs typeface="+mn-cs"/>
            </a:rPr>
            <a:t>人）の人員削減を行った。その後、平成</a:t>
          </a:r>
          <a:r>
            <a:rPr kumimoji="1" lang="en-US" altLang="ja-JP" sz="1000" b="0" i="0" baseline="0">
              <a:solidFill>
                <a:schemeClr val="dk1"/>
              </a:solidFill>
              <a:effectLst/>
              <a:latin typeface="+mn-lt"/>
              <a:ea typeface="+mn-ea"/>
              <a:cs typeface="+mn-cs"/>
            </a:rPr>
            <a:t>22</a:t>
          </a:r>
          <a:r>
            <a:rPr kumimoji="1" lang="ja-JP" altLang="ja-JP" sz="1000" b="0" i="0" baseline="0">
              <a:solidFill>
                <a:schemeClr val="dk1"/>
              </a:solidFill>
              <a:effectLst/>
              <a:latin typeface="+mn-lt"/>
              <a:ea typeface="+mn-ea"/>
              <a:cs typeface="+mn-cs"/>
            </a:rPr>
            <a:t>年度以降は第</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次定員適正化計画を策定し、更に</a:t>
          </a:r>
          <a:r>
            <a:rPr kumimoji="1" lang="en-US" altLang="ja-JP" sz="1000" b="0" i="0" baseline="0">
              <a:solidFill>
                <a:schemeClr val="dk1"/>
              </a:solidFill>
              <a:effectLst/>
              <a:latin typeface="+mn-lt"/>
              <a:ea typeface="+mn-ea"/>
              <a:cs typeface="+mn-cs"/>
            </a:rPr>
            <a:t>4.6%(</a:t>
          </a:r>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18</a:t>
          </a:r>
          <a:r>
            <a:rPr kumimoji="1" lang="ja-JP" altLang="ja-JP" sz="1000" b="0" i="0" baseline="0">
              <a:solidFill>
                <a:schemeClr val="dk1"/>
              </a:solidFill>
              <a:effectLst/>
              <a:latin typeface="+mn-lt"/>
              <a:ea typeface="+mn-ea"/>
              <a:cs typeface="+mn-cs"/>
            </a:rPr>
            <a:t>人</a:t>
          </a:r>
          <a:r>
            <a:rPr kumimoji="1" lang="en-US" altLang="ja-JP"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の人員削減を行い、第</a:t>
          </a:r>
          <a:r>
            <a:rPr kumimoji="1" lang="en-US" altLang="ja-JP" sz="1000" b="0" i="0" baseline="0">
              <a:solidFill>
                <a:schemeClr val="dk1"/>
              </a:solidFill>
              <a:effectLst/>
              <a:latin typeface="+mn-lt"/>
              <a:ea typeface="+mn-ea"/>
              <a:cs typeface="+mn-cs"/>
            </a:rPr>
            <a:t>3</a:t>
          </a:r>
          <a:r>
            <a:rPr kumimoji="1" lang="ja-JP" altLang="ja-JP" sz="1000" b="0" i="0" baseline="0">
              <a:solidFill>
                <a:schemeClr val="dk1"/>
              </a:solidFill>
              <a:effectLst/>
              <a:latin typeface="+mn-lt"/>
              <a:ea typeface="+mn-ea"/>
              <a:cs typeface="+mn-cs"/>
            </a:rPr>
            <a:t>次定員適正化計画では、</a:t>
          </a:r>
          <a:r>
            <a:rPr kumimoji="1" lang="en-US" altLang="ja-JP" sz="1000" b="0" i="0" baseline="0">
              <a:solidFill>
                <a:schemeClr val="dk1"/>
              </a:solidFill>
              <a:effectLst/>
              <a:latin typeface="+mn-lt"/>
              <a:ea typeface="+mn-ea"/>
              <a:cs typeface="+mn-cs"/>
            </a:rPr>
            <a:t>2.2</a:t>
          </a:r>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8</a:t>
          </a:r>
          <a:r>
            <a:rPr kumimoji="1" lang="ja-JP" altLang="ja-JP" sz="1000" b="0" i="0" baseline="0">
              <a:solidFill>
                <a:schemeClr val="dk1"/>
              </a:solidFill>
              <a:effectLst/>
              <a:latin typeface="+mn-lt"/>
              <a:ea typeface="+mn-ea"/>
              <a:cs typeface="+mn-cs"/>
            </a:rPr>
            <a:t>人）の人員削減を行っているが、社会情勢の変化に伴う諸課題への対応や地域の実情に応じたきめ細かな行政サービスの提供、さらに、移譲事務の増加やインフラ整備等、業務量の増加は避けられない状況にある。</a:t>
          </a:r>
          <a:endParaRPr lang="ja-JP" altLang="ja-JP" sz="1000">
            <a:effectLst/>
          </a:endParaRPr>
        </a:p>
        <a:p>
          <a:pPr eaLnBrk="1" fontAlgn="auto" latinLnBrk="0" hangingPunct="1">
            <a:lnSpc>
              <a:spcPts val="1100"/>
            </a:lnSpc>
          </a:pPr>
          <a:r>
            <a:rPr kumimoji="1" lang="ja-JP" altLang="ja-JP" sz="1000" b="0" i="0" baseline="0">
              <a:solidFill>
                <a:schemeClr val="dk1"/>
              </a:solidFill>
              <a:effectLst/>
              <a:latin typeface="+mn-lt"/>
              <a:ea typeface="+mn-ea"/>
              <a:cs typeface="+mn-cs"/>
            </a:rPr>
            <a:t>　このため、コスト意識に基づいた質の高い行政サービスを堅持することを前提に、行政が行うべきことを整理した上で「民間にできることは民間へ」移行する取り組み及びＤＸ、ＩＣＴ推進による事務の効率化を図ることとする。</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AC0B7BC-7886-451A-BC23-4CD980227A8B}"/>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962C1CCF-F546-4E82-BE12-8501B8401E1C}"/>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87035F1F-11D2-4BC6-82E4-0329BB5A43D6}"/>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E79CFB6F-D4DF-4640-9DC5-6157BD9CFCAA}"/>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61B8C5A6-5A55-4C0F-A3FC-B87CE2E472CD}"/>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2F175043-CD7A-4E5A-858D-0D6AE37CC337}"/>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C44F33A0-BEC2-4E9D-8675-846B9D6974AE}"/>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E8FEF0F3-B7D2-4841-A438-C8652BD00BFE}"/>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8314F9B1-D965-4C52-B75C-121F11E42BAF}"/>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CE7FF5C8-42D9-474A-8BBD-1758FDC0F96C}"/>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F87DBCA4-1B90-4A4D-8585-AFDBAB8418ED}"/>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AC606515-BBA2-49CE-A37C-02D720D02728}"/>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E0C1E411-A7DF-4F1D-A6A4-F6B9A68924FB}"/>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E36A4E9D-0F86-4A90-A9C1-278782D6C773}"/>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A82BBB8A-4EAA-476E-B418-D2799C7F584E}"/>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8633E1C6-56AB-458B-9244-7B9A5F4536F5}"/>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6E272364-C1B1-404E-98EB-33DE5FABA389}"/>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35B020A3-C42E-4D9D-A15F-60FE36804CA6}"/>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7A04BA8D-B9AC-41D8-8A3D-7B817AB19814}"/>
            </a:ext>
          </a:extLst>
        </xdr:cNvPr>
        <xdr:cNvCxnSpPr/>
      </xdr:nvCxnSpPr>
      <xdr:spPr>
        <a:xfrm flipV="1">
          <a:off x="15474950" y="9751302"/>
          <a:ext cx="0" cy="15422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234A9DCA-EC54-4640-BD52-93DACDDCD9D5}"/>
            </a:ext>
          </a:extLst>
        </xdr:cNvPr>
        <xdr:cNvSpPr txBox="1"/>
      </xdr:nvSpPr>
      <xdr:spPr>
        <a:xfrm>
          <a:off x="15563850" y="1126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ED6D1E83-DE88-404C-9109-9EC21963B5DA}"/>
            </a:ext>
          </a:extLst>
        </xdr:cNvPr>
        <xdr:cNvCxnSpPr/>
      </xdr:nvCxnSpPr>
      <xdr:spPr>
        <a:xfrm>
          <a:off x="15405100" y="112935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9774C4FC-3640-4158-A5BC-CAA498065ADC}"/>
            </a:ext>
          </a:extLst>
        </xdr:cNvPr>
        <xdr:cNvSpPr txBox="1"/>
      </xdr:nvSpPr>
      <xdr:spPr>
        <a:xfrm>
          <a:off x="15563850" y="950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284E10E-19C0-43AA-B4F4-DCB6FB91E189}"/>
            </a:ext>
          </a:extLst>
        </xdr:cNvPr>
        <xdr:cNvCxnSpPr/>
      </xdr:nvCxnSpPr>
      <xdr:spPr>
        <a:xfrm>
          <a:off x="15405100" y="97513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5866</xdr:rowOff>
    </xdr:from>
    <xdr:to>
      <xdr:col>81</xdr:col>
      <xdr:colOff>44450</xdr:colOff>
      <xdr:row>60</xdr:row>
      <xdr:rowOff>36891</xdr:rowOff>
    </xdr:to>
    <xdr:cxnSp macro="">
      <xdr:nvCxnSpPr>
        <xdr:cNvPr id="323" name="直線コネクタ 322">
          <a:extLst>
            <a:ext uri="{FF2B5EF4-FFF2-40B4-BE49-F238E27FC236}">
              <a16:creationId xmlns:a16="http://schemas.microsoft.com/office/drawing/2014/main" id="{FF96DC46-DBB1-4047-8423-553B0515EA2D}"/>
            </a:ext>
          </a:extLst>
        </xdr:cNvPr>
        <xdr:cNvCxnSpPr/>
      </xdr:nvCxnSpPr>
      <xdr:spPr>
        <a:xfrm flipV="1">
          <a:off x="14712950" y="10064266"/>
          <a:ext cx="762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0C6EDB87-527A-4744-B351-B41BF234AA45}"/>
            </a:ext>
          </a:extLst>
        </xdr:cNvPr>
        <xdr:cNvSpPr txBox="1"/>
      </xdr:nvSpPr>
      <xdr:spPr>
        <a:xfrm>
          <a:off x="15563850" y="10164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37A3BC96-D656-4C85-AEA5-2518F5822508}"/>
            </a:ext>
          </a:extLst>
        </xdr:cNvPr>
        <xdr:cNvSpPr/>
      </xdr:nvSpPr>
      <xdr:spPr>
        <a:xfrm>
          <a:off x="15427960" y="1019271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24251</xdr:rowOff>
    </xdr:from>
    <xdr:to>
      <xdr:col>77</xdr:col>
      <xdr:colOff>44450</xdr:colOff>
      <xdr:row>60</xdr:row>
      <xdr:rowOff>36891</xdr:rowOff>
    </xdr:to>
    <xdr:cxnSp macro="">
      <xdr:nvCxnSpPr>
        <xdr:cNvPr id="326" name="直線コネクタ 325">
          <a:extLst>
            <a:ext uri="{FF2B5EF4-FFF2-40B4-BE49-F238E27FC236}">
              <a16:creationId xmlns:a16="http://schemas.microsoft.com/office/drawing/2014/main" id="{4113C3B7-00FA-4F77-9220-C17A50D3D206}"/>
            </a:ext>
          </a:extLst>
        </xdr:cNvPr>
        <xdr:cNvCxnSpPr/>
      </xdr:nvCxnSpPr>
      <xdr:spPr>
        <a:xfrm>
          <a:off x="13903960" y="10082651"/>
          <a:ext cx="80899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E2196B49-C790-4D27-85C6-53D3D9C46ED8}"/>
            </a:ext>
          </a:extLst>
        </xdr:cNvPr>
        <xdr:cNvSpPr/>
      </xdr:nvSpPr>
      <xdr:spPr>
        <a:xfrm>
          <a:off x="14665960" y="1018237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4A7F89DB-904C-4825-8C77-DAFBE48B12B1}"/>
            </a:ext>
          </a:extLst>
        </xdr:cNvPr>
        <xdr:cNvSpPr txBox="1"/>
      </xdr:nvSpPr>
      <xdr:spPr>
        <a:xfrm>
          <a:off x="14370050" y="10264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169273</xdr:rowOff>
    </xdr:from>
    <xdr:to>
      <xdr:col>72</xdr:col>
      <xdr:colOff>203200</xdr:colOff>
      <xdr:row>60</xdr:row>
      <xdr:rowOff>24251</xdr:rowOff>
    </xdr:to>
    <xdr:cxnSp macro="">
      <xdr:nvCxnSpPr>
        <xdr:cNvPr id="329" name="直線コネクタ 328">
          <a:extLst>
            <a:ext uri="{FF2B5EF4-FFF2-40B4-BE49-F238E27FC236}">
              <a16:creationId xmlns:a16="http://schemas.microsoft.com/office/drawing/2014/main" id="{DC0CD644-8C27-492A-86AE-D08F7D7DC896}"/>
            </a:ext>
          </a:extLst>
        </xdr:cNvPr>
        <xdr:cNvCxnSpPr/>
      </xdr:nvCxnSpPr>
      <xdr:spPr>
        <a:xfrm>
          <a:off x="13106400" y="10060033"/>
          <a:ext cx="797560" cy="2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CF7B3A30-14BB-4003-8655-E4283E38A103}"/>
            </a:ext>
          </a:extLst>
        </xdr:cNvPr>
        <xdr:cNvSpPr/>
      </xdr:nvSpPr>
      <xdr:spPr>
        <a:xfrm>
          <a:off x="13868400" y="1014330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E97BE9FB-6303-4567-888B-BE3458C35F54}"/>
            </a:ext>
          </a:extLst>
        </xdr:cNvPr>
        <xdr:cNvSpPr txBox="1"/>
      </xdr:nvSpPr>
      <xdr:spPr>
        <a:xfrm>
          <a:off x="13557250" y="1022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146292</xdr:rowOff>
    </xdr:from>
    <xdr:to>
      <xdr:col>68</xdr:col>
      <xdr:colOff>152400</xdr:colOff>
      <xdr:row>59</xdr:row>
      <xdr:rowOff>169273</xdr:rowOff>
    </xdr:to>
    <xdr:cxnSp macro="">
      <xdr:nvCxnSpPr>
        <xdr:cNvPr id="332" name="直線コネクタ 331">
          <a:extLst>
            <a:ext uri="{FF2B5EF4-FFF2-40B4-BE49-F238E27FC236}">
              <a16:creationId xmlns:a16="http://schemas.microsoft.com/office/drawing/2014/main" id="{8AF4BF00-C42D-4C08-95F9-CFB94F398BDF}"/>
            </a:ext>
          </a:extLst>
        </xdr:cNvPr>
        <xdr:cNvCxnSpPr/>
      </xdr:nvCxnSpPr>
      <xdr:spPr>
        <a:xfrm>
          <a:off x="12293600" y="10037052"/>
          <a:ext cx="8128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712718D5-3CDF-4DEA-B159-2E7CB9EAE9F2}"/>
            </a:ext>
          </a:extLst>
        </xdr:cNvPr>
        <xdr:cNvSpPr/>
      </xdr:nvSpPr>
      <xdr:spPr>
        <a:xfrm>
          <a:off x="13055600" y="1013411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A872DBBF-92AA-46B2-96EE-FC22FD535C95}"/>
            </a:ext>
          </a:extLst>
        </xdr:cNvPr>
        <xdr:cNvSpPr txBox="1"/>
      </xdr:nvSpPr>
      <xdr:spPr>
        <a:xfrm>
          <a:off x="12763500" y="1022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5B41F0BD-2AE5-455A-BFD0-62226F91ADA9}"/>
            </a:ext>
          </a:extLst>
        </xdr:cNvPr>
        <xdr:cNvSpPr/>
      </xdr:nvSpPr>
      <xdr:spPr>
        <a:xfrm>
          <a:off x="12242800" y="1012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72C06310-9BD8-49E6-B00F-5547FACC4B24}"/>
            </a:ext>
          </a:extLst>
        </xdr:cNvPr>
        <xdr:cNvSpPr txBox="1"/>
      </xdr:nvSpPr>
      <xdr:spPr>
        <a:xfrm>
          <a:off x="11950700" y="1020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92E98160-AD6C-4D0F-B3EA-E581BF225FD6}"/>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44AA8293-9E55-4AA0-A793-B4EF0F8D823F}"/>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7A042F6-B032-4A39-B51D-01B8A36A96F2}"/>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7CB5D318-CEBA-4ECE-8992-E42A41334584}"/>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3CDB7982-6DF2-46F5-9E6C-E72874F47DE5}"/>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126516</xdr:rowOff>
    </xdr:from>
    <xdr:to>
      <xdr:col>81</xdr:col>
      <xdr:colOff>95250</xdr:colOff>
      <xdr:row>60</xdr:row>
      <xdr:rowOff>56666</xdr:rowOff>
    </xdr:to>
    <xdr:sp macro="" textlink="">
      <xdr:nvSpPr>
        <xdr:cNvPr id="342" name="楕円 341">
          <a:extLst>
            <a:ext uri="{FF2B5EF4-FFF2-40B4-BE49-F238E27FC236}">
              <a16:creationId xmlns:a16="http://schemas.microsoft.com/office/drawing/2014/main" id="{646BA124-4905-4430-B11A-A47C35FA4050}"/>
            </a:ext>
          </a:extLst>
        </xdr:cNvPr>
        <xdr:cNvSpPr/>
      </xdr:nvSpPr>
      <xdr:spPr>
        <a:xfrm>
          <a:off x="15427960" y="1001727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143043</xdr:rowOff>
    </xdr:from>
    <xdr:ext cx="762000" cy="259045"/>
    <xdr:sp macro="" textlink="">
      <xdr:nvSpPr>
        <xdr:cNvPr id="343" name="定員管理の状況該当値テキスト">
          <a:extLst>
            <a:ext uri="{FF2B5EF4-FFF2-40B4-BE49-F238E27FC236}">
              <a16:creationId xmlns:a16="http://schemas.microsoft.com/office/drawing/2014/main" id="{B31CD3D8-8575-4E6F-A404-279D04E3FFD3}"/>
            </a:ext>
          </a:extLst>
        </xdr:cNvPr>
        <xdr:cNvSpPr txBox="1"/>
      </xdr:nvSpPr>
      <xdr:spPr>
        <a:xfrm>
          <a:off x="15563850" y="98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157541</xdr:rowOff>
    </xdr:from>
    <xdr:to>
      <xdr:col>77</xdr:col>
      <xdr:colOff>95250</xdr:colOff>
      <xdr:row>60</xdr:row>
      <xdr:rowOff>87691</xdr:rowOff>
    </xdr:to>
    <xdr:sp macro="" textlink="">
      <xdr:nvSpPr>
        <xdr:cNvPr id="344" name="楕円 343">
          <a:extLst>
            <a:ext uri="{FF2B5EF4-FFF2-40B4-BE49-F238E27FC236}">
              <a16:creationId xmlns:a16="http://schemas.microsoft.com/office/drawing/2014/main" id="{80C2EEEA-B8D5-4D72-9346-974DBA7D6CBD}"/>
            </a:ext>
          </a:extLst>
        </xdr:cNvPr>
        <xdr:cNvSpPr/>
      </xdr:nvSpPr>
      <xdr:spPr>
        <a:xfrm>
          <a:off x="14665960" y="1004830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97868</xdr:rowOff>
    </xdr:from>
    <xdr:ext cx="736600" cy="259045"/>
    <xdr:sp macro="" textlink="">
      <xdr:nvSpPr>
        <xdr:cNvPr id="345" name="テキスト ボックス 344">
          <a:extLst>
            <a:ext uri="{FF2B5EF4-FFF2-40B4-BE49-F238E27FC236}">
              <a16:creationId xmlns:a16="http://schemas.microsoft.com/office/drawing/2014/main" id="{9C2C99D4-8B06-4894-B895-A1CD8DFBD151}"/>
            </a:ext>
          </a:extLst>
        </xdr:cNvPr>
        <xdr:cNvSpPr txBox="1"/>
      </xdr:nvSpPr>
      <xdr:spPr>
        <a:xfrm>
          <a:off x="14370050" y="9820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144901</xdr:rowOff>
    </xdr:from>
    <xdr:to>
      <xdr:col>73</xdr:col>
      <xdr:colOff>44450</xdr:colOff>
      <xdr:row>60</xdr:row>
      <xdr:rowOff>75051</xdr:rowOff>
    </xdr:to>
    <xdr:sp macro="" textlink="">
      <xdr:nvSpPr>
        <xdr:cNvPr id="346" name="楕円 345">
          <a:extLst>
            <a:ext uri="{FF2B5EF4-FFF2-40B4-BE49-F238E27FC236}">
              <a16:creationId xmlns:a16="http://schemas.microsoft.com/office/drawing/2014/main" id="{10F392D6-6C60-4CFF-9985-1CF36BFE2377}"/>
            </a:ext>
          </a:extLst>
        </xdr:cNvPr>
        <xdr:cNvSpPr/>
      </xdr:nvSpPr>
      <xdr:spPr>
        <a:xfrm>
          <a:off x="13868400" y="1003566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85228</xdr:rowOff>
    </xdr:from>
    <xdr:ext cx="762000" cy="259045"/>
    <xdr:sp macro="" textlink="">
      <xdr:nvSpPr>
        <xdr:cNvPr id="347" name="テキスト ボックス 346">
          <a:extLst>
            <a:ext uri="{FF2B5EF4-FFF2-40B4-BE49-F238E27FC236}">
              <a16:creationId xmlns:a16="http://schemas.microsoft.com/office/drawing/2014/main" id="{FCD5F7F0-6C63-44A7-BB23-C0A6AD5464DB}"/>
            </a:ext>
          </a:extLst>
        </xdr:cNvPr>
        <xdr:cNvSpPr txBox="1"/>
      </xdr:nvSpPr>
      <xdr:spPr>
        <a:xfrm>
          <a:off x="13557250" y="980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118473</xdr:rowOff>
    </xdr:from>
    <xdr:to>
      <xdr:col>68</xdr:col>
      <xdr:colOff>203200</xdr:colOff>
      <xdr:row>60</xdr:row>
      <xdr:rowOff>48623</xdr:rowOff>
    </xdr:to>
    <xdr:sp macro="" textlink="">
      <xdr:nvSpPr>
        <xdr:cNvPr id="348" name="楕円 347">
          <a:extLst>
            <a:ext uri="{FF2B5EF4-FFF2-40B4-BE49-F238E27FC236}">
              <a16:creationId xmlns:a16="http://schemas.microsoft.com/office/drawing/2014/main" id="{A51630D8-7555-49EA-9EB2-B6CBA7EBD215}"/>
            </a:ext>
          </a:extLst>
        </xdr:cNvPr>
        <xdr:cNvSpPr/>
      </xdr:nvSpPr>
      <xdr:spPr>
        <a:xfrm>
          <a:off x="13055600" y="1000923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58800</xdr:rowOff>
    </xdr:from>
    <xdr:ext cx="762000" cy="259045"/>
    <xdr:sp macro="" textlink="">
      <xdr:nvSpPr>
        <xdr:cNvPr id="349" name="テキスト ボックス 348">
          <a:extLst>
            <a:ext uri="{FF2B5EF4-FFF2-40B4-BE49-F238E27FC236}">
              <a16:creationId xmlns:a16="http://schemas.microsoft.com/office/drawing/2014/main" id="{1501E2A0-273E-42DF-A17A-D8D2E04A1B50}"/>
            </a:ext>
          </a:extLst>
        </xdr:cNvPr>
        <xdr:cNvSpPr txBox="1"/>
      </xdr:nvSpPr>
      <xdr:spPr>
        <a:xfrm>
          <a:off x="12763500" y="978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95492</xdr:rowOff>
    </xdr:from>
    <xdr:to>
      <xdr:col>64</xdr:col>
      <xdr:colOff>152400</xdr:colOff>
      <xdr:row>60</xdr:row>
      <xdr:rowOff>25642</xdr:rowOff>
    </xdr:to>
    <xdr:sp macro="" textlink="">
      <xdr:nvSpPr>
        <xdr:cNvPr id="350" name="楕円 349">
          <a:extLst>
            <a:ext uri="{FF2B5EF4-FFF2-40B4-BE49-F238E27FC236}">
              <a16:creationId xmlns:a16="http://schemas.microsoft.com/office/drawing/2014/main" id="{D557E59D-4F62-4E8A-9179-25597B54DAB3}"/>
            </a:ext>
          </a:extLst>
        </xdr:cNvPr>
        <xdr:cNvSpPr/>
      </xdr:nvSpPr>
      <xdr:spPr>
        <a:xfrm>
          <a:off x="12242800" y="9986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35819</xdr:rowOff>
    </xdr:from>
    <xdr:ext cx="762000" cy="259045"/>
    <xdr:sp macro="" textlink="">
      <xdr:nvSpPr>
        <xdr:cNvPr id="351" name="テキスト ボックス 350">
          <a:extLst>
            <a:ext uri="{FF2B5EF4-FFF2-40B4-BE49-F238E27FC236}">
              <a16:creationId xmlns:a16="http://schemas.microsoft.com/office/drawing/2014/main" id="{FE2CA570-53FA-425E-8167-79C33FC9ED09}"/>
            </a:ext>
          </a:extLst>
        </xdr:cNvPr>
        <xdr:cNvSpPr txBox="1"/>
      </xdr:nvSpPr>
      <xdr:spPr>
        <a:xfrm>
          <a:off x="11950700" y="97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1629F5C9-3561-4A3D-9D9F-CE9716FD4423}"/>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1D320ED9-2B06-4CA9-891F-763AE6C010F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41313623-9C5D-493F-BE1A-7F7138A2C7F9}"/>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601A9830-C9C2-4071-9847-3E975CF10A05}"/>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3F2329EC-1E61-47D1-A998-EE9E7FD2301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21A337C5-BAAE-437C-AA41-0D2512D718B9}"/>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6FEE2434-A51E-4D95-A1DC-8A73173E15A1}"/>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D4BDC7A-2360-4172-8C67-26A0B9B19CD9}"/>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9175D76C-A2BC-480D-A939-CA9B85D5951E}"/>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6D9500C0-8163-4003-A565-D655416316B1}"/>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75EC7624-93FF-477E-B810-01C3FAA6E998}"/>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54D371AB-AC28-4283-B8BF-74115B4CD902}"/>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911688A2-C757-441F-9CD1-5A31FDA41AC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100"/>
            </a:lnSpc>
          </a:pPr>
          <a:r>
            <a:rPr kumimoji="1" lang="ja-JP" altLang="ja-JP" sz="1000" b="0" i="0" baseline="0">
              <a:solidFill>
                <a:sysClr val="windowText" lastClr="000000"/>
              </a:solidFill>
              <a:effectLst/>
              <a:latin typeface="+mn-lt"/>
              <a:ea typeface="+mn-ea"/>
              <a:cs typeface="+mn-cs"/>
            </a:rPr>
            <a:t>　実質公債費比率は、前年度数値と比較すると</a:t>
          </a:r>
          <a:r>
            <a:rPr kumimoji="1" lang="en-US" altLang="ja-JP" sz="1000" b="0" i="0" baseline="0">
              <a:solidFill>
                <a:sysClr val="windowText" lastClr="000000"/>
              </a:solidFill>
              <a:effectLst/>
              <a:latin typeface="+mn-lt"/>
              <a:ea typeface="+mn-ea"/>
              <a:cs typeface="+mn-cs"/>
            </a:rPr>
            <a:t>0.3</a:t>
          </a:r>
          <a:r>
            <a:rPr kumimoji="1" lang="ja-JP" altLang="ja-JP" sz="1000" b="0" i="0" baseline="0">
              <a:solidFill>
                <a:sysClr val="windowText" lastClr="000000"/>
              </a:solidFill>
              <a:effectLst/>
              <a:latin typeface="+mn-lt"/>
              <a:ea typeface="+mn-ea"/>
              <a:cs typeface="+mn-cs"/>
            </a:rPr>
            <a:t>ポイント上昇し、類似団体内平均、全国平均値及び県平均値を大きく上回り推移している。　</a:t>
          </a:r>
          <a:endParaRPr lang="ja-JP" altLang="ja-JP" sz="1000">
            <a:solidFill>
              <a:sysClr val="windowText" lastClr="000000"/>
            </a:solidFill>
            <a:effectLst/>
          </a:endParaRPr>
        </a:p>
        <a:p>
          <a:pPr eaLnBrk="1" fontAlgn="auto" latinLnBrk="0" hangingPunct="1">
            <a:lnSpc>
              <a:spcPts val="1100"/>
            </a:lnSpc>
          </a:pPr>
          <a:r>
            <a:rPr kumimoji="1" lang="ja-JP" altLang="ja-JP" sz="1000" b="0" i="0" baseline="0">
              <a:solidFill>
                <a:sysClr val="windowText" lastClr="000000"/>
              </a:solidFill>
              <a:effectLst/>
              <a:latin typeface="+mn-lt"/>
              <a:ea typeface="+mn-ea"/>
              <a:cs typeface="+mn-cs"/>
            </a:rPr>
            <a:t>　</a:t>
          </a:r>
          <a:r>
            <a:rPr kumimoji="1" lang="ja-JP" altLang="en-US" sz="1000" b="0" i="0" baseline="0">
              <a:solidFill>
                <a:sysClr val="windowText" lastClr="000000"/>
              </a:solidFill>
              <a:effectLst/>
              <a:latin typeface="+mn-lt"/>
              <a:ea typeface="+mn-ea"/>
              <a:cs typeface="+mn-cs"/>
            </a:rPr>
            <a:t>実質公債費比率の分母要因である標準財政規模について、令和３年度のみ措置された普通交付税の追加交付分および臨時財政対策債発行可能額が減額となったことにより、分母に対する分子の割合が大きくなり、数値を引き上げる要因となっている。</a:t>
          </a:r>
          <a:endParaRPr kumimoji="1" lang="en-US" altLang="ja-JP" sz="1000" b="0" i="0" baseline="0">
            <a:solidFill>
              <a:sysClr val="windowText" lastClr="000000"/>
            </a:solidFill>
            <a:effectLst/>
            <a:latin typeface="+mn-lt"/>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baseline="0">
              <a:solidFill>
                <a:sysClr val="windowText" lastClr="000000"/>
              </a:solidFill>
              <a:effectLst/>
              <a:latin typeface="+mn-lt"/>
              <a:ea typeface="+mn-ea"/>
              <a:cs typeface="+mn-cs"/>
            </a:rPr>
            <a:t>　また、既発債の元利償還金については、合併後継続的に進めてきた</a:t>
          </a:r>
          <a:r>
            <a:rPr kumimoji="1" lang="ja-JP" altLang="ja-JP" sz="1000" b="0" i="0" baseline="0">
              <a:solidFill>
                <a:sysClr val="windowText" lastClr="000000"/>
              </a:solidFill>
              <a:effectLst/>
              <a:latin typeface="+mn-lt"/>
              <a:ea typeface="+mn-ea"/>
              <a:cs typeface="+mn-cs"/>
            </a:rPr>
            <a:t>公共投資</a:t>
          </a:r>
          <a:r>
            <a:rPr kumimoji="1" lang="ja-JP" altLang="en-US" sz="1000" b="0" i="0" baseline="0">
              <a:solidFill>
                <a:sysClr val="windowText" lastClr="000000"/>
              </a:solidFill>
              <a:effectLst/>
              <a:latin typeface="+mn-lt"/>
              <a:ea typeface="+mn-ea"/>
              <a:cs typeface="+mn-cs"/>
            </a:rPr>
            <a:t>によ</a:t>
          </a:r>
          <a:r>
            <a:rPr kumimoji="1" lang="ja-JP" altLang="ja-JP" sz="1000" b="0" i="0" baseline="0">
              <a:solidFill>
                <a:sysClr val="windowText" lastClr="000000"/>
              </a:solidFill>
              <a:effectLst/>
              <a:latin typeface="+mn-lt"/>
              <a:ea typeface="+mn-ea"/>
              <a:cs typeface="+mn-cs"/>
            </a:rPr>
            <a:t>り</a:t>
          </a:r>
          <a:r>
            <a:rPr kumimoji="1" lang="ja-JP" altLang="en-US" sz="1000" b="0" i="0" baseline="0">
              <a:solidFill>
                <a:sysClr val="windowText" lastClr="000000"/>
              </a:solidFill>
              <a:effectLst/>
              <a:latin typeface="+mn-lt"/>
              <a:ea typeface="+mn-ea"/>
              <a:cs typeface="+mn-cs"/>
            </a:rPr>
            <a:t>増加傾向にあり、分子の増加要因となっている。</a:t>
          </a:r>
          <a:r>
            <a:rPr kumimoji="1" lang="ja-JP" altLang="ja-JP" sz="1000" b="0" i="0" baseline="0">
              <a:solidFill>
                <a:sysClr val="windowText" lastClr="000000"/>
              </a:solidFill>
              <a:effectLst/>
              <a:latin typeface="+mn-lt"/>
              <a:ea typeface="+mn-ea"/>
              <a:cs typeface="+mn-cs"/>
            </a:rPr>
            <a:t>実質公債費比率</a:t>
          </a:r>
          <a:r>
            <a:rPr kumimoji="1" lang="ja-JP" altLang="en-US" sz="1000" b="0" i="0" baseline="0">
              <a:solidFill>
                <a:sysClr val="windowText" lastClr="000000"/>
              </a:solidFill>
              <a:effectLst/>
              <a:latin typeface="+mn-lt"/>
              <a:ea typeface="+mn-ea"/>
              <a:cs typeface="+mn-cs"/>
            </a:rPr>
            <a:t>は</a:t>
          </a:r>
          <a:r>
            <a:rPr kumimoji="1" lang="ja-JP" altLang="ja-JP" sz="1100" b="0" i="0" baseline="0">
              <a:solidFill>
                <a:sysClr val="windowText" lastClr="000000"/>
              </a:solidFill>
              <a:effectLst/>
              <a:latin typeface="+mn-lt"/>
              <a:ea typeface="+mn-ea"/>
              <a:cs typeface="+mn-cs"/>
            </a:rPr>
            <a:t>令和</a:t>
          </a:r>
          <a:r>
            <a:rPr kumimoji="1" lang="en-US" altLang="ja-JP" sz="1100" b="0" i="0" baseline="0">
              <a:solidFill>
                <a:sysClr val="windowText" lastClr="000000"/>
              </a:solidFill>
              <a:effectLst/>
              <a:latin typeface="+mn-lt"/>
              <a:ea typeface="+mn-ea"/>
              <a:cs typeface="+mn-cs"/>
            </a:rPr>
            <a:t>4</a:t>
          </a:r>
          <a:r>
            <a:rPr kumimoji="1" lang="ja-JP" altLang="ja-JP" sz="1100" b="0" i="0" baseline="0">
              <a:solidFill>
                <a:sysClr val="windowText" lastClr="000000"/>
              </a:solidFill>
              <a:effectLst/>
              <a:latin typeface="+mn-lt"/>
              <a:ea typeface="+mn-ea"/>
              <a:cs typeface="+mn-cs"/>
            </a:rPr>
            <a:t>年度をピークに減少に転</a:t>
          </a:r>
          <a:r>
            <a:rPr kumimoji="1" lang="ja-JP" altLang="en-US" sz="1100" b="0" i="0" baseline="0">
              <a:solidFill>
                <a:sysClr val="windowText" lastClr="000000"/>
              </a:solidFill>
              <a:effectLst/>
              <a:latin typeface="+mn-lt"/>
              <a:ea typeface="+mn-ea"/>
              <a:cs typeface="+mn-cs"/>
            </a:rPr>
            <a:t>じ</a:t>
          </a:r>
          <a:r>
            <a:rPr kumimoji="1" lang="ja-JP" altLang="ja-JP" sz="1100" b="0" i="0" baseline="0">
              <a:solidFill>
                <a:sysClr val="windowText" lastClr="000000"/>
              </a:solidFill>
              <a:effectLst/>
              <a:latin typeface="+mn-lt"/>
              <a:ea typeface="+mn-ea"/>
              <a:cs typeface="+mn-cs"/>
            </a:rPr>
            <a:t>る</a:t>
          </a:r>
          <a:r>
            <a:rPr kumimoji="1" lang="ja-JP" altLang="en-US" sz="1100" b="0" i="0" baseline="0">
              <a:solidFill>
                <a:sysClr val="windowText" lastClr="000000"/>
              </a:solidFill>
              <a:effectLst/>
              <a:latin typeface="+mn-lt"/>
              <a:ea typeface="+mn-ea"/>
              <a:cs typeface="+mn-cs"/>
            </a:rPr>
            <a:t>見込みである</a:t>
          </a:r>
          <a:r>
            <a:rPr kumimoji="1" lang="ja-JP" altLang="ja-JP" sz="1100" b="0" i="0" baseline="0">
              <a:solidFill>
                <a:sysClr val="windowText" lastClr="000000"/>
              </a:solidFill>
              <a:effectLst/>
              <a:latin typeface="+mn-lt"/>
              <a:ea typeface="+mn-ea"/>
              <a:cs typeface="+mn-cs"/>
            </a:rPr>
            <a:t>が、</a:t>
          </a:r>
          <a:r>
            <a:rPr kumimoji="1" lang="ja-JP" altLang="en-US" sz="1100" b="0" i="0" baseline="0">
              <a:solidFill>
                <a:sysClr val="windowText" lastClr="000000"/>
              </a:solidFill>
              <a:effectLst/>
              <a:latin typeface="+mn-lt"/>
              <a:ea typeface="+mn-ea"/>
              <a:cs typeface="+mn-cs"/>
            </a:rPr>
            <a:t>市債残高は</a:t>
          </a:r>
          <a:r>
            <a:rPr kumimoji="1" lang="ja-JP" altLang="ja-JP" sz="1100" b="0" i="0" baseline="0">
              <a:solidFill>
                <a:sysClr val="windowText" lastClr="000000"/>
              </a:solidFill>
              <a:effectLst/>
              <a:latin typeface="+mn-lt"/>
              <a:ea typeface="+mn-ea"/>
              <a:cs typeface="+mn-cs"/>
            </a:rPr>
            <a:t>他自治体と比較しても依然として高い状況であるため、</a:t>
          </a:r>
          <a:r>
            <a:rPr kumimoji="1" lang="ja-JP" altLang="en-US" sz="1100" b="0" i="0" baseline="0">
              <a:solidFill>
                <a:sysClr val="windowText" lastClr="000000"/>
              </a:solidFill>
              <a:effectLst/>
              <a:latin typeface="+mn-lt"/>
              <a:ea typeface="+mn-ea"/>
              <a:cs typeface="+mn-cs"/>
            </a:rPr>
            <a:t>今後も引き続き高い水準で推移することが見込まれる</a:t>
          </a:r>
          <a:r>
            <a:rPr kumimoji="1" lang="ja-JP" altLang="en-US" sz="1000" b="0" i="0" baseline="0">
              <a:solidFill>
                <a:sysClr val="windowText" lastClr="000000"/>
              </a:solidFill>
              <a:effectLst/>
              <a:latin typeface="+mn-lt"/>
              <a:ea typeface="+mn-ea"/>
              <a:cs typeface="+mn-cs"/>
            </a:rPr>
            <a:t>。</a:t>
          </a:r>
          <a:endParaRPr lang="ja-JP" altLang="ja-JP" sz="1000">
            <a:solidFill>
              <a:sysClr val="windowText" lastClr="000000"/>
            </a:solidFill>
            <a:effectLst/>
          </a:endParaRPr>
        </a:p>
        <a:p>
          <a:pPr eaLnBrk="1" fontAlgn="auto" latinLnBrk="0" hangingPunct="1">
            <a:lnSpc>
              <a:spcPts val="1100"/>
            </a:lnSpc>
          </a:pPr>
          <a:r>
            <a:rPr kumimoji="1" lang="ja-JP" altLang="ja-JP" sz="1000" b="0" i="0" baseline="0">
              <a:solidFill>
                <a:sysClr val="windowText" lastClr="000000"/>
              </a:solidFill>
              <a:effectLst/>
              <a:latin typeface="+mn-lt"/>
              <a:ea typeface="+mn-ea"/>
              <a:cs typeface="+mn-cs"/>
            </a:rPr>
            <a:t>　今後も住民ニーズに即した事業の優先度を総合的に判断し、基本的には地方債償還額以上の借入を行わない方針で市債発行額の抑制を図り、一般会計、特別会計及び公営企業会計のいずれにおいても公債費抑制に努めていく。</a:t>
          </a:r>
          <a:endParaRPr lang="ja-JP" altLang="ja-JP" sz="10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952B65BB-F664-4888-860C-C537F7D06EC3}"/>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C80DD122-A1D3-4CF0-960A-3E086EE05DC5}"/>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D2CCE027-2A0F-400B-B263-179E41097278}"/>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B0D0094E-F094-4B88-BB68-C1C78E4504C0}"/>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43B21C14-8281-44A4-B488-62702B7E5CD5}"/>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19DD79C7-BA6C-44B9-AA6D-0DED65DDC45D}"/>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97E99833-F9BB-44D1-92B7-5F11B85F5944}"/>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61CF5EA6-6856-440D-AA81-C75B74111219}"/>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2500736E-62E6-413B-BC77-890B644A4749}"/>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989B4B32-0DC3-47B2-8093-20730F5C28E5}"/>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481A49BA-6F65-489D-8A64-195FCDE32E68}"/>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D7869033-9D36-493E-B6D9-FB48E4A7E3FE}"/>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4917DCF2-80AA-46A5-8497-C81905F343D0}"/>
            </a:ext>
          </a:extLst>
        </xdr:cNvPr>
        <xdr:cNvSpPr txBox="1"/>
      </xdr:nvSpPr>
      <xdr:spPr>
        <a:xfrm>
          <a:off x="1097915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503D27C6-8EA2-45E5-AD1E-91EAA8C26EDF}"/>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C7F127AF-DAC0-4B1B-B270-BB99CEEFC2EF}"/>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576559E6-15D7-440B-A596-E9B8D937A646}"/>
            </a:ext>
          </a:extLst>
        </xdr:cNvPr>
        <xdr:cNvCxnSpPr/>
      </xdr:nvCxnSpPr>
      <xdr:spPr>
        <a:xfrm flipV="1">
          <a:off x="15474950" y="5948786"/>
          <a:ext cx="0" cy="1423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DB7B08F8-2DF2-4867-938D-D491EBEBDAAF}"/>
            </a:ext>
          </a:extLst>
        </xdr:cNvPr>
        <xdr:cNvSpPr txBox="1"/>
      </xdr:nvSpPr>
      <xdr:spPr>
        <a:xfrm>
          <a:off x="15563850" y="734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7EC56EB6-DE68-48A3-875C-330F4FE62FAB}"/>
            </a:ext>
          </a:extLst>
        </xdr:cNvPr>
        <xdr:cNvCxnSpPr/>
      </xdr:nvCxnSpPr>
      <xdr:spPr>
        <a:xfrm>
          <a:off x="15405100" y="7372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FCA59A9C-42A2-4D3E-9B40-F1E0C67A10AF}"/>
            </a:ext>
          </a:extLst>
        </xdr:cNvPr>
        <xdr:cNvSpPr txBox="1"/>
      </xdr:nvSpPr>
      <xdr:spPr>
        <a:xfrm>
          <a:off x="15563850" y="569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1523239E-03D6-439F-BAAB-6BB67EA748A1}"/>
            </a:ext>
          </a:extLst>
        </xdr:cNvPr>
        <xdr:cNvCxnSpPr/>
      </xdr:nvCxnSpPr>
      <xdr:spPr>
        <a:xfrm>
          <a:off x="15405100" y="5948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68263</xdr:rowOff>
    </xdr:from>
    <xdr:to>
      <xdr:col>81</xdr:col>
      <xdr:colOff>44450</xdr:colOff>
      <xdr:row>37</xdr:row>
      <xdr:rowOff>74295</xdr:rowOff>
    </xdr:to>
    <xdr:cxnSp macro="">
      <xdr:nvCxnSpPr>
        <xdr:cNvPr id="385" name="直線コネクタ 384">
          <a:extLst>
            <a:ext uri="{FF2B5EF4-FFF2-40B4-BE49-F238E27FC236}">
              <a16:creationId xmlns:a16="http://schemas.microsoft.com/office/drawing/2014/main" id="{653F0E02-DB79-41A1-933B-EC9346CE035D}"/>
            </a:ext>
          </a:extLst>
        </xdr:cNvPr>
        <xdr:cNvCxnSpPr/>
      </xdr:nvCxnSpPr>
      <xdr:spPr>
        <a:xfrm>
          <a:off x="14712950" y="6270943"/>
          <a:ext cx="762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86DB5BBA-8D73-43D5-B058-4E6E9FF80EF8}"/>
            </a:ext>
          </a:extLst>
        </xdr:cNvPr>
        <xdr:cNvSpPr txBox="1"/>
      </xdr:nvSpPr>
      <xdr:spPr>
        <a:xfrm>
          <a:off x="15563850" y="602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5DA9C92F-9495-478A-B1DF-F3D3CEF8BA7C}"/>
            </a:ext>
          </a:extLst>
        </xdr:cNvPr>
        <xdr:cNvSpPr/>
      </xdr:nvSpPr>
      <xdr:spPr>
        <a:xfrm>
          <a:off x="15427960" y="617167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66252</xdr:rowOff>
    </xdr:from>
    <xdr:to>
      <xdr:col>77</xdr:col>
      <xdr:colOff>44450</xdr:colOff>
      <xdr:row>37</xdr:row>
      <xdr:rowOff>68263</xdr:rowOff>
    </xdr:to>
    <xdr:cxnSp macro="">
      <xdr:nvCxnSpPr>
        <xdr:cNvPr id="388" name="直線コネクタ 387">
          <a:extLst>
            <a:ext uri="{FF2B5EF4-FFF2-40B4-BE49-F238E27FC236}">
              <a16:creationId xmlns:a16="http://schemas.microsoft.com/office/drawing/2014/main" id="{79C8A115-AB37-47CA-B802-389C322972F2}"/>
            </a:ext>
          </a:extLst>
        </xdr:cNvPr>
        <xdr:cNvCxnSpPr/>
      </xdr:nvCxnSpPr>
      <xdr:spPr>
        <a:xfrm>
          <a:off x="13903960" y="6268932"/>
          <a:ext cx="80899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ECD3AC5B-E210-4333-A5DC-12909D51EDCC}"/>
            </a:ext>
          </a:extLst>
        </xdr:cNvPr>
        <xdr:cNvSpPr/>
      </xdr:nvSpPr>
      <xdr:spPr>
        <a:xfrm>
          <a:off x="14665960" y="617167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D13F557F-AF7B-472B-87E5-108B25102F55}"/>
            </a:ext>
          </a:extLst>
        </xdr:cNvPr>
        <xdr:cNvSpPr txBox="1"/>
      </xdr:nvSpPr>
      <xdr:spPr>
        <a:xfrm>
          <a:off x="14370050" y="594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58208</xdr:rowOff>
    </xdr:from>
    <xdr:to>
      <xdr:col>72</xdr:col>
      <xdr:colOff>203200</xdr:colOff>
      <xdr:row>37</xdr:row>
      <xdr:rowOff>66252</xdr:rowOff>
    </xdr:to>
    <xdr:cxnSp macro="">
      <xdr:nvCxnSpPr>
        <xdr:cNvPr id="391" name="直線コネクタ 390">
          <a:extLst>
            <a:ext uri="{FF2B5EF4-FFF2-40B4-BE49-F238E27FC236}">
              <a16:creationId xmlns:a16="http://schemas.microsoft.com/office/drawing/2014/main" id="{833F2E9A-D728-4449-ACD0-281F427FCA5A}"/>
            </a:ext>
          </a:extLst>
        </xdr:cNvPr>
        <xdr:cNvCxnSpPr/>
      </xdr:nvCxnSpPr>
      <xdr:spPr>
        <a:xfrm>
          <a:off x="13106400" y="6260888"/>
          <a:ext cx="79756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19D9EF48-E77B-4229-9165-A964E8C45686}"/>
            </a:ext>
          </a:extLst>
        </xdr:cNvPr>
        <xdr:cNvSpPr/>
      </xdr:nvSpPr>
      <xdr:spPr>
        <a:xfrm>
          <a:off x="13868400" y="61777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D3505C8F-1E03-480C-8350-C5510EE51B0F}"/>
            </a:ext>
          </a:extLst>
        </xdr:cNvPr>
        <xdr:cNvSpPr txBox="1"/>
      </xdr:nvSpPr>
      <xdr:spPr>
        <a:xfrm>
          <a:off x="13557250" y="59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58208</xdr:rowOff>
    </xdr:from>
    <xdr:to>
      <xdr:col>68</xdr:col>
      <xdr:colOff>152400</xdr:colOff>
      <xdr:row>37</xdr:row>
      <xdr:rowOff>58208</xdr:rowOff>
    </xdr:to>
    <xdr:cxnSp macro="">
      <xdr:nvCxnSpPr>
        <xdr:cNvPr id="394" name="直線コネクタ 393">
          <a:extLst>
            <a:ext uri="{FF2B5EF4-FFF2-40B4-BE49-F238E27FC236}">
              <a16:creationId xmlns:a16="http://schemas.microsoft.com/office/drawing/2014/main" id="{D78DC0EA-EF1F-4FBE-8BAB-81A3A10DAE1D}"/>
            </a:ext>
          </a:extLst>
        </xdr:cNvPr>
        <xdr:cNvCxnSpPr/>
      </xdr:nvCxnSpPr>
      <xdr:spPr>
        <a:xfrm>
          <a:off x="12293600" y="626088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789B7B99-290A-45F9-8FE6-02EFE4F5D48A}"/>
            </a:ext>
          </a:extLst>
        </xdr:cNvPr>
        <xdr:cNvSpPr/>
      </xdr:nvSpPr>
      <xdr:spPr>
        <a:xfrm>
          <a:off x="13055600" y="618373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05732EF0-C83E-4875-8CDA-F1C80D2959EB}"/>
            </a:ext>
          </a:extLst>
        </xdr:cNvPr>
        <xdr:cNvSpPr txBox="1"/>
      </xdr:nvSpPr>
      <xdr:spPr>
        <a:xfrm>
          <a:off x="12763500" y="595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90BF695-0374-4E65-95B5-7DC8E621BE18}"/>
            </a:ext>
          </a:extLst>
        </xdr:cNvPr>
        <xdr:cNvSpPr/>
      </xdr:nvSpPr>
      <xdr:spPr>
        <a:xfrm>
          <a:off x="12242800" y="61857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a:extLst>
            <a:ext uri="{FF2B5EF4-FFF2-40B4-BE49-F238E27FC236}">
              <a16:creationId xmlns:a16="http://schemas.microsoft.com/office/drawing/2014/main" id="{3624C0AF-C3A5-4E76-908C-DF1F9596F02F}"/>
            </a:ext>
          </a:extLst>
        </xdr:cNvPr>
        <xdr:cNvSpPr txBox="1"/>
      </xdr:nvSpPr>
      <xdr:spPr>
        <a:xfrm>
          <a:off x="11950700" y="595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EF52BBB6-4E38-4721-8D91-F41093CCD156}"/>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526E3AEE-C49E-42B8-B5F5-B1B266F3F2A9}"/>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B5F85F76-D25B-48A1-8A38-D64965F0D719}"/>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114AA151-6B5E-4536-A759-5C8F9BA71C89}"/>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5A9A2A47-E76B-44DA-BA71-7617A04B84F7}"/>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23495</xdr:rowOff>
    </xdr:from>
    <xdr:to>
      <xdr:col>81</xdr:col>
      <xdr:colOff>95250</xdr:colOff>
      <xdr:row>37</xdr:row>
      <xdr:rowOff>125095</xdr:rowOff>
    </xdr:to>
    <xdr:sp macro="" textlink="">
      <xdr:nvSpPr>
        <xdr:cNvPr id="404" name="楕円 403">
          <a:extLst>
            <a:ext uri="{FF2B5EF4-FFF2-40B4-BE49-F238E27FC236}">
              <a16:creationId xmlns:a16="http://schemas.microsoft.com/office/drawing/2014/main" id="{4B2D3B8F-6EB0-4146-9E68-9A11382E59A8}"/>
            </a:ext>
          </a:extLst>
        </xdr:cNvPr>
        <xdr:cNvSpPr/>
      </xdr:nvSpPr>
      <xdr:spPr>
        <a:xfrm>
          <a:off x="15427960" y="62261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167022</xdr:rowOff>
    </xdr:from>
    <xdr:ext cx="762000" cy="259045"/>
    <xdr:sp macro="" textlink="">
      <xdr:nvSpPr>
        <xdr:cNvPr id="405" name="公債費負担の状況該当値テキスト">
          <a:extLst>
            <a:ext uri="{FF2B5EF4-FFF2-40B4-BE49-F238E27FC236}">
              <a16:creationId xmlns:a16="http://schemas.microsoft.com/office/drawing/2014/main" id="{B1CFC575-430F-4001-9379-86586A786846}"/>
            </a:ext>
          </a:extLst>
        </xdr:cNvPr>
        <xdr:cNvSpPr txBox="1"/>
      </xdr:nvSpPr>
      <xdr:spPr>
        <a:xfrm>
          <a:off x="15563850" y="620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17463</xdr:rowOff>
    </xdr:from>
    <xdr:to>
      <xdr:col>77</xdr:col>
      <xdr:colOff>95250</xdr:colOff>
      <xdr:row>37</xdr:row>
      <xdr:rowOff>119063</xdr:rowOff>
    </xdr:to>
    <xdr:sp macro="" textlink="">
      <xdr:nvSpPr>
        <xdr:cNvPr id="406" name="楕円 405">
          <a:extLst>
            <a:ext uri="{FF2B5EF4-FFF2-40B4-BE49-F238E27FC236}">
              <a16:creationId xmlns:a16="http://schemas.microsoft.com/office/drawing/2014/main" id="{217B25F2-C57B-42A1-9894-515D79F3C9EB}"/>
            </a:ext>
          </a:extLst>
        </xdr:cNvPr>
        <xdr:cNvSpPr/>
      </xdr:nvSpPr>
      <xdr:spPr>
        <a:xfrm>
          <a:off x="14665960" y="622014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103840</xdr:rowOff>
    </xdr:from>
    <xdr:ext cx="736600" cy="259045"/>
    <xdr:sp macro="" textlink="">
      <xdr:nvSpPr>
        <xdr:cNvPr id="407" name="テキスト ボックス 406">
          <a:extLst>
            <a:ext uri="{FF2B5EF4-FFF2-40B4-BE49-F238E27FC236}">
              <a16:creationId xmlns:a16="http://schemas.microsoft.com/office/drawing/2014/main" id="{EBB0870B-31B2-419F-AB88-9AAB672360EA}"/>
            </a:ext>
          </a:extLst>
        </xdr:cNvPr>
        <xdr:cNvSpPr txBox="1"/>
      </xdr:nvSpPr>
      <xdr:spPr>
        <a:xfrm>
          <a:off x="14370050" y="630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15452</xdr:rowOff>
    </xdr:from>
    <xdr:to>
      <xdr:col>73</xdr:col>
      <xdr:colOff>44450</xdr:colOff>
      <xdr:row>37</xdr:row>
      <xdr:rowOff>117052</xdr:rowOff>
    </xdr:to>
    <xdr:sp macro="" textlink="">
      <xdr:nvSpPr>
        <xdr:cNvPr id="408" name="楕円 407">
          <a:extLst>
            <a:ext uri="{FF2B5EF4-FFF2-40B4-BE49-F238E27FC236}">
              <a16:creationId xmlns:a16="http://schemas.microsoft.com/office/drawing/2014/main" id="{C97C0D97-D3C9-42F1-BE5B-04A3BE0A21E5}"/>
            </a:ext>
          </a:extLst>
        </xdr:cNvPr>
        <xdr:cNvSpPr/>
      </xdr:nvSpPr>
      <xdr:spPr>
        <a:xfrm>
          <a:off x="13868400" y="62181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101829</xdr:rowOff>
    </xdr:from>
    <xdr:ext cx="762000" cy="259045"/>
    <xdr:sp macro="" textlink="">
      <xdr:nvSpPr>
        <xdr:cNvPr id="409" name="テキスト ボックス 408">
          <a:extLst>
            <a:ext uri="{FF2B5EF4-FFF2-40B4-BE49-F238E27FC236}">
              <a16:creationId xmlns:a16="http://schemas.microsoft.com/office/drawing/2014/main" id="{74A55C55-5869-46ED-8A1D-39B3C2143FBD}"/>
            </a:ext>
          </a:extLst>
        </xdr:cNvPr>
        <xdr:cNvSpPr txBox="1"/>
      </xdr:nvSpPr>
      <xdr:spPr>
        <a:xfrm>
          <a:off x="13557250" y="630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7408</xdr:rowOff>
    </xdr:from>
    <xdr:to>
      <xdr:col>68</xdr:col>
      <xdr:colOff>203200</xdr:colOff>
      <xdr:row>37</xdr:row>
      <xdr:rowOff>109008</xdr:rowOff>
    </xdr:to>
    <xdr:sp macro="" textlink="">
      <xdr:nvSpPr>
        <xdr:cNvPr id="410" name="楕円 409">
          <a:extLst>
            <a:ext uri="{FF2B5EF4-FFF2-40B4-BE49-F238E27FC236}">
              <a16:creationId xmlns:a16="http://schemas.microsoft.com/office/drawing/2014/main" id="{E5BE72A9-D155-421A-A7B4-6D8E9F61A0BD}"/>
            </a:ext>
          </a:extLst>
        </xdr:cNvPr>
        <xdr:cNvSpPr/>
      </xdr:nvSpPr>
      <xdr:spPr>
        <a:xfrm>
          <a:off x="13055600" y="621008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93785</xdr:rowOff>
    </xdr:from>
    <xdr:ext cx="762000" cy="259045"/>
    <xdr:sp macro="" textlink="">
      <xdr:nvSpPr>
        <xdr:cNvPr id="411" name="テキスト ボックス 410">
          <a:extLst>
            <a:ext uri="{FF2B5EF4-FFF2-40B4-BE49-F238E27FC236}">
              <a16:creationId xmlns:a16="http://schemas.microsoft.com/office/drawing/2014/main" id="{2510DE6F-BF93-498A-9054-27F29422357A}"/>
            </a:ext>
          </a:extLst>
        </xdr:cNvPr>
        <xdr:cNvSpPr txBox="1"/>
      </xdr:nvSpPr>
      <xdr:spPr>
        <a:xfrm>
          <a:off x="12763500" y="62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7408</xdr:rowOff>
    </xdr:from>
    <xdr:to>
      <xdr:col>64</xdr:col>
      <xdr:colOff>152400</xdr:colOff>
      <xdr:row>37</xdr:row>
      <xdr:rowOff>109008</xdr:rowOff>
    </xdr:to>
    <xdr:sp macro="" textlink="">
      <xdr:nvSpPr>
        <xdr:cNvPr id="412" name="楕円 411">
          <a:extLst>
            <a:ext uri="{FF2B5EF4-FFF2-40B4-BE49-F238E27FC236}">
              <a16:creationId xmlns:a16="http://schemas.microsoft.com/office/drawing/2014/main" id="{47BA32B6-DA3E-4857-8F22-F7C00F74820E}"/>
            </a:ext>
          </a:extLst>
        </xdr:cNvPr>
        <xdr:cNvSpPr/>
      </xdr:nvSpPr>
      <xdr:spPr>
        <a:xfrm>
          <a:off x="12242800" y="621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93785</xdr:rowOff>
    </xdr:from>
    <xdr:ext cx="762000" cy="259045"/>
    <xdr:sp macro="" textlink="">
      <xdr:nvSpPr>
        <xdr:cNvPr id="413" name="テキスト ボックス 412">
          <a:extLst>
            <a:ext uri="{FF2B5EF4-FFF2-40B4-BE49-F238E27FC236}">
              <a16:creationId xmlns:a16="http://schemas.microsoft.com/office/drawing/2014/main" id="{FDCC021E-0FE9-4FB6-A61C-63976D66CEAE}"/>
            </a:ext>
          </a:extLst>
        </xdr:cNvPr>
        <xdr:cNvSpPr txBox="1"/>
      </xdr:nvSpPr>
      <xdr:spPr>
        <a:xfrm>
          <a:off x="11950700" y="62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714B24F0-3325-4827-8128-A3DC3ED8233E}"/>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D111D68C-EE4E-4AF7-B815-15B181A98735}"/>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62430978-CE93-4BA0-B84C-B74C9D442109}"/>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B7FBAC4F-0A22-4D00-9CFC-778E59E32795}"/>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71A5C189-278A-4E84-821E-33F3A01F0B41}"/>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DF28FF08-6B9C-476E-8E28-D844CC45EE5D}"/>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A8C3E283-8EE9-47CD-9093-B8F07DE851EC}"/>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8C99DDD6-91D9-4D96-840E-BD7998D16C43}"/>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82AD0110-7342-4D35-B14F-92DB1AA021F9}"/>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156F538B-061A-40E8-9343-0E79742A36F4}"/>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8198F430-821F-4C63-9BAB-FCDB18A2B92C}"/>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6FA2F893-F134-4701-B5C0-8AC3EF3B66C7}"/>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23CD79EB-5B4F-4223-ABD9-15BDBB381428}"/>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100"/>
            </a:lnSpc>
          </a:pPr>
          <a:r>
            <a:rPr kumimoji="1" lang="ja-JP" altLang="ja-JP" sz="1000" b="0" i="0" baseline="0">
              <a:solidFill>
                <a:schemeClr val="dk1"/>
              </a:solidFill>
              <a:effectLst/>
              <a:latin typeface="+mn-lt"/>
              <a:ea typeface="+mn-ea"/>
              <a:cs typeface="+mn-cs"/>
            </a:rPr>
            <a:t>　将来負担比率は、前年度数値と比較すると</a:t>
          </a:r>
          <a:r>
            <a:rPr kumimoji="1" lang="en-US" altLang="ja-JP" sz="1000" b="0" i="0" baseline="0">
              <a:solidFill>
                <a:schemeClr val="dk1"/>
              </a:solidFill>
              <a:effectLst/>
              <a:latin typeface="+mn-lt"/>
              <a:ea typeface="+mn-ea"/>
              <a:cs typeface="+mn-cs"/>
            </a:rPr>
            <a:t>19.1</a:t>
          </a:r>
          <a:r>
            <a:rPr kumimoji="1" lang="ja-JP" altLang="ja-JP" sz="1000" b="0" i="0" baseline="0">
              <a:solidFill>
                <a:schemeClr val="dk1"/>
              </a:solidFill>
              <a:effectLst/>
              <a:latin typeface="+mn-lt"/>
              <a:ea typeface="+mn-ea"/>
              <a:cs typeface="+mn-cs"/>
            </a:rPr>
            <a:t>ポイント下降し、年々改善傾向にあるが、未だ類似団体内平均、全国平均値及び県平均値を大きく上回っている。</a:t>
          </a:r>
          <a:endParaRPr lang="ja-JP" altLang="ja-JP" sz="1000">
            <a:effectLst/>
          </a:endParaRPr>
        </a:p>
        <a:p>
          <a:pPr eaLnBrk="1" fontAlgn="auto" latinLnBrk="0" hangingPunct="1">
            <a:lnSpc>
              <a:spcPts val="1200"/>
            </a:lnSpc>
          </a:pPr>
          <a:r>
            <a:rPr kumimoji="1" lang="ja-JP" altLang="ja-JP" sz="1000" b="0" i="0" baseline="0">
              <a:solidFill>
                <a:schemeClr val="dk1"/>
              </a:solidFill>
              <a:effectLst/>
              <a:latin typeface="+mn-lt"/>
              <a:ea typeface="+mn-ea"/>
              <a:cs typeface="+mn-cs"/>
            </a:rPr>
            <a:t>　数値が高い主な要因としては、近年、山梨市駅南地域整備事業など大型の普通建設事業を集中的に実施したことにより、地方債残高が高止まりしていることが挙げられる。</a:t>
          </a:r>
          <a:endParaRPr lang="ja-JP" altLang="ja-JP" sz="1000">
            <a:effectLst/>
          </a:endParaRPr>
        </a:p>
        <a:p>
          <a:pPr eaLnBrk="1" fontAlgn="auto" latinLnBrk="0" hangingPunct="1">
            <a:lnSpc>
              <a:spcPts val="1200"/>
            </a:lnSpc>
          </a:pPr>
          <a:r>
            <a:rPr kumimoji="1" lang="ja-JP" altLang="ja-JP" sz="1000" b="0" i="0" baseline="0">
              <a:solidFill>
                <a:schemeClr val="dk1"/>
              </a:solidFill>
              <a:effectLst/>
              <a:latin typeface="+mn-lt"/>
              <a:ea typeface="+mn-ea"/>
              <a:cs typeface="+mn-cs"/>
            </a:rPr>
            <a:t>　今後は、</a:t>
          </a:r>
          <a:r>
            <a:rPr lang="ja-JP" altLang="ja-JP" sz="1000">
              <a:solidFill>
                <a:schemeClr val="dk1"/>
              </a:solidFill>
              <a:effectLst/>
              <a:latin typeface="+mn-lt"/>
              <a:ea typeface="+mn-ea"/>
              <a:cs typeface="+mn-cs"/>
            </a:rPr>
            <a:t>地方債残高及び公営企業債等繰入見込額の減少や充当可能基金の増加などにより、いったんは下降傾向が続くことが見込まれるが、令和</a:t>
          </a:r>
          <a:r>
            <a:rPr lang="en-US" altLang="ja-JP" sz="1000">
              <a:solidFill>
                <a:schemeClr val="dk1"/>
              </a:solidFill>
              <a:effectLst/>
              <a:latin typeface="+mn-lt"/>
              <a:ea typeface="+mn-ea"/>
              <a:cs typeface="+mn-cs"/>
            </a:rPr>
            <a:t>5</a:t>
          </a:r>
          <a:r>
            <a:rPr lang="ja-JP" altLang="ja-JP" sz="1000">
              <a:solidFill>
                <a:schemeClr val="dk1"/>
              </a:solidFill>
              <a:effectLst/>
              <a:latin typeface="+mn-lt"/>
              <a:ea typeface="+mn-ea"/>
              <a:cs typeface="+mn-cs"/>
            </a:rPr>
            <a:t>年度以降は、地方債現在高等に係る基準財政需要額算入見込額の減少、ふるさと納税寄附金を原資とした特定目的基金等のほか、基金残高の急伸は見込めないことから、数値は緩やかに上昇していくこと予想される。</a:t>
          </a:r>
          <a:r>
            <a:rPr kumimoji="1" lang="ja-JP" altLang="ja-JP" sz="1000" b="0" i="0" baseline="0">
              <a:solidFill>
                <a:schemeClr val="dk1"/>
              </a:solidFill>
              <a:effectLst/>
              <a:latin typeface="+mn-lt"/>
              <a:ea typeface="+mn-ea"/>
              <a:cs typeface="+mn-cs"/>
            </a:rPr>
            <a:t>市債発行額抑制による地方債残高及び公債費の減少や事業実施の適正化を図ることにより、少しでも数値の上昇を抑制し、安全領域を堅持しつつ効率的な財政運営に努めていく。</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4A4DF0CE-3A7D-4CAE-8ACD-DA41A217253D}"/>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9C046898-B417-4E1F-B1F4-D4C5E039B9E1}"/>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4DB79EC3-B65C-4275-BE85-F65E11782DEB}"/>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FBAD14DB-75B7-4C83-BBEC-BD98D5C05B0D}"/>
            </a:ext>
          </a:extLst>
        </xdr:cNvPr>
        <xdr:cNvCxnSpPr/>
      </xdr:nvCxnSpPr>
      <xdr:spPr>
        <a:xfrm>
          <a:off x="11664950" y="3694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298CC188-398C-45BD-BB20-6C75312782E4}"/>
            </a:ext>
          </a:extLst>
        </xdr:cNvPr>
        <xdr:cNvSpPr txBox="1"/>
      </xdr:nvSpPr>
      <xdr:spPr>
        <a:xfrm>
          <a:off x="10979150" y="355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C7901DB2-BD82-40C8-A620-9151E1C188E0}"/>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BCFCB6E8-CEF2-4618-9F33-3FD7EBBD881A}"/>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15771D11-4190-41A1-81D6-5E4634F11DCD}"/>
            </a:ext>
          </a:extLst>
        </xdr:cNvPr>
        <xdr:cNvCxnSpPr/>
      </xdr:nvCxnSpPr>
      <xdr:spPr>
        <a:xfrm>
          <a:off x="11664950" y="2514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2C26C199-DEB8-490C-800C-136CB13B2B8D}"/>
            </a:ext>
          </a:extLst>
        </xdr:cNvPr>
        <xdr:cNvSpPr txBox="1"/>
      </xdr:nvSpPr>
      <xdr:spPr>
        <a:xfrm>
          <a:off x="10979150" y="237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81B683E5-EC08-47F9-9F1A-8CEB4444C4A9}"/>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327522F2-A3C3-431A-9B86-B63CD4432BDA}"/>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8D9658DD-0E88-46A1-8920-BE849C4815E3}"/>
            </a:ext>
          </a:extLst>
        </xdr:cNvPr>
        <xdr:cNvCxnSpPr/>
      </xdr:nvCxnSpPr>
      <xdr:spPr>
        <a:xfrm flipV="1">
          <a:off x="15474950" y="2514600"/>
          <a:ext cx="0" cy="1304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F31C692C-9A93-43E1-A0F2-9D291BB14D71}"/>
            </a:ext>
          </a:extLst>
        </xdr:cNvPr>
        <xdr:cNvSpPr txBox="1"/>
      </xdr:nvSpPr>
      <xdr:spPr>
        <a:xfrm>
          <a:off x="15563850" y="379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FC362C6F-4FB3-41C4-A92D-83B9ED527E9D}"/>
            </a:ext>
          </a:extLst>
        </xdr:cNvPr>
        <xdr:cNvCxnSpPr/>
      </xdr:nvCxnSpPr>
      <xdr:spPr>
        <a:xfrm>
          <a:off x="15405100" y="38193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F7B240E6-7F97-498F-B05E-53C082F33E23}"/>
            </a:ext>
          </a:extLst>
        </xdr:cNvPr>
        <xdr:cNvSpPr txBox="1"/>
      </xdr:nvSpPr>
      <xdr:spPr>
        <a:xfrm>
          <a:off x="15563850" y="226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E351AA1E-CF19-4A14-8E68-7A6290965AF8}"/>
            </a:ext>
          </a:extLst>
        </xdr:cNvPr>
        <xdr:cNvCxnSpPr/>
      </xdr:nvCxnSpPr>
      <xdr:spPr>
        <a:xfrm>
          <a:off x="15405100" y="2514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87344</xdr:rowOff>
    </xdr:from>
    <xdr:to>
      <xdr:col>81</xdr:col>
      <xdr:colOff>44450</xdr:colOff>
      <xdr:row>17</xdr:row>
      <xdr:rowOff>31115</xdr:rowOff>
    </xdr:to>
    <xdr:cxnSp macro="">
      <xdr:nvCxnSpPr>
        <xdr:cNvPr id="443" name="直線コネクタ 442">
          <a:extLst>
            <a:ext uri="{FF2B5EF4-FFF2-40B4-BE49-F238E27FC236}">
              <a16:creationId xmlns:a16="http://schemas.microsoft.com/office/drawing/2014/main" id="{BB5BBE16-FE19-4693-A7A4-0D93CA1FB5A0}"/>
            </a:ext>
          </a:extLst>
        </xdr:cNvPr>
        <xdr:cNvCxnSpPr/>
      </xdr:nvCxnSpPr>
      <xdr:spPr>
        <a:xfrm flipV="1">
          <a:off x="14712950" y="2769584"/>
          <a:ext cx="762000" cy="1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6CDBE312-0467-4400-AFC2-B62931511011}"/>
            </a:ext>
          </a:extLst>
        </xdr:cNvPr>
        <xdr:cNvSpPr txBox="1"/>
      </xdr:nvSpPr>
      <xdr:spPr>
        <a:xfrm>
          <a:off x="15563850" y="2407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661FC98C-FBE3-4A50-B5C0-653E052B861C}"/>
            </a:ext>
          </a:extLst>
        </xdr:cNvPr>
        <xdr:cNvSpPr/>
      </xdr:nvSpPr>
      <xdr:spPr>
        <a:xfrm>
          <a:off x="15427960" y="25585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31115</xdr:rowOff>
    </xdr:from>
    <xdr:to>
      <xdr:col>77</xdr:col>
      <xdr:colOff>44450</xdr:colOff>
      <xdr:row>18</xdr:row>
      <xdr:rowOff>11684</xdr:rowOff>
    </xdr:to>
    <xdr:cxnSp macro="">
      <xdr:nvCxnSpPr>
        <xdr:cNvPr id="446" name="直線コネクタ 445">
          <a:extLst>
            <a:ext uri="{FF2B5EF4-FFF2-40B4-BE49-F238E27FC236}">
              <a16:creationId xmlns:a16="http://schemas.microsoft.com/office/drawing/2014/main" id="{8AA683F2-E6C5-4222-ADFF-9D0F98C01426}"/>
            </a:ext>
          </a:extLst>
        </xdr:cNvPr>
        <xdr:cNvCxnSpPr/>
      </xdr:nvCxnSpPr>
      <xdr:spPr>
        <a:xfrm flipV="1">
          <a:off x="13903960" y="2880995"/>
          <a:ext cx="80899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1D1291AF-6352-4F7A-B28E-214A695B263F}"/>
            </a:ext>
          </a:extLst>
        </xdr:cNvPr>
        <xdr:cNvSpPr/>
      </xdr:nvSpPr>
      <xdr:spPr>
        <a:xfrm>
          <a:off x="14665960" y="261581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78E279A4-DCC9-4449-9A38-AB35F5287E17}"/>
            </a:ext>
          </a:extLst>
        </xdr:cNvPr>
        <xdr:cNvSpPr txBox="1"/>
      </xdr:nvSpPr>
      <xdr:spPr>
        <a:xfrm>
          <a:off x="14370050" y="238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11684</xdr:rowOff>
    </xdr:from>
    <xdr:to>
      <xdr:col>72</xdr:col>
      <xdr:colOff>203200</xdr:colOff>
      <xdr:row>19</xdr:row>
      <xdr:rowOff>20606</xdr:rowOff>
    </xdr:to>
    <xdr:cxnSp macro="">
      <xdr:nvCxnSpPr>
        <xdr:cNvPr id="449" name="直線コネクタ 448">
          <a:extLst>
            <a:ext uri="{FF2B5EF4-FFF2-40B4-BE49-F238E27FC236}">
              <a16:creationId xmlns:a16="http://schemas.microsoft.com/office/drawing/2014/main" id="{46833C49-73B8-4C27-BF7D-D6A86B692DB7}"/>
            </a:ext>
          </a:extLst>
        </xdr:cNvPr>
        <xdr:cNvCxnSpPr/>
      </xdr:nvCxnSpPr>
      <xdr:spPr>
        <a:xfrm flipV="1">
          <a:off x="13106400" y="3029204"/>
          <a:ext cx="797560" cy="17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9A735BEB-B14C-44F8-BD72-C4485C3B10FC}"/>
            </a:ext>
          </a:extLst>
        </xdr:cNvPr>
        <xdr:cNvSpPr/>
      </xdr:nvSpPr>
      <xdr:spPr>
        <a:xfrm>
          <a:off x="13868400" y="27103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60595741-A066-4C18-8F59-837DD0C4752D}"/>
            </a:ext>
          </a:extLst>
        </xdr:cNvPr>
        <xdr:cNvSpPr txBox="1"/>
      </xdr:nvSpPr>
      <xdr:spPr>
        <a:xfrm>
          <a:off x="13557250" y="248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20606</xdr:rowOff>
    </xdr:from>
    <xdr:to>
      <xdr:col>68</xdr:col>
      <xdr:colOff>152400</xdr:colOff>
      <xdr:row>19</xdr:row>
      <xdr:rowOff>28448</xdr:rowOff>
    </xdr:to>
    <xdr:cxnSp macro="">
      <xdr:nvCxnSpPr>
        <xdr:cNvPr id="452" name="直線コネクタ 451">
          <a:extLst>
            <a:ext uri="{FF2B5EF4-FFF2-40B4-BE49-F238E27FC236}">
              <a16:creationId xmlns:a16="http://schemas.microsoft.com/office/drawing/2014/main" id="{E4F90443-8AAE-4EB3-B6C4-08C4CD420F12}"/>
            </a:ext>
          </a:extLst>
        </xdr:cNvPr>
        <xdr:cNvCxnSpPr/>
      </xdr:nvCxnSpPr>
      <xdr:spPr>
        <a:xfrm flipV="1">
          <a:off x="12293600" y="3205766"/>
          <a:ext cx="8128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2B7DA529-B697-42FA-A90D-9A1A7791FD2F}"/>
            </a:ext>
          </a:extLst>
        </xdr:cNvPr>
        <xdr:cNvSpPr/>
      </xdr:nvSpPr>
      <xdr:spPr>
        <a:xfrm>
          <a:off x="13055600" y="275618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E8644A41-AB99-42F1-B0D3-BC250539CC64}"/>
            </a:ext>
          </a:extLst>
        </xdr:cNvPr>
        <xdr:cNvSpPr txBox="1"/>
      </xdr:nvSpPr>
      <xdr:spPr>
        <a:xfrm>
          <a:off x="12763500" y="252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B87CD4B7-E14C-4498-B2B0-2FEBE3EDF067}"/>
            </a:ext>
          </a:extLst>
        </xdr:cNvPr>
        <xdr:cNvSpPr/>
      </xdr:nvSpPr>
      <xdr:spPr>
        <a:xfrm>
          <a:off x="12242800" y="274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ACDC7640-56AC-47FF-B0D8-EE3594D4089B}"/>
            </a:ext>
          </a:extLst>
        </xdr:cNvPr>
        <xdr:cNvSpPr txBox="1"/>
      </xdr:nvSpPr>
      <xdr:spPr>
        <a:xfrm>
          <a:off x="11950700" y="25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63BB7A6D-8E26-4A0D-AE8B-B31FFC3E3432}"/>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B1270637-8349-4038-A759-11505CA9975A}"/>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61FEDF33-4E48-4978-AA24-3FD6418860A1}"/>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9C334926-8B62-4955-ADDD-7737533F37F4}"/>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CA47E6AD-A289-4A98-8EDB-534F55CACE3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36544</xdr:rowOff>
    </xdr:from>
    <xdr:to>
      <xdr:col>81</xdr:col>
      <xdr:colOff>95250</xdr:colOff>
      <xdr:row>16</xdr:row>
      <xdr:rowOff>138144</xdr:rowOff>
    </xdr:to>
    <xdr:sp macro="" textlink="">
      <xdr:nvSpPr>
        <xdr:cNvPr id="462" name="楕円 461">
          <a:extLst>
            <a:ext uri="{FF2B5EF4-FFF2-40B4-BE49-F238E27FC236}">
              <a16:creationId xmlns:a16="http://schemas.microsoft.com/office/drawing/2014/main" id="{D9E2208C-D217-4190-A118-2A0D372D240A}"/>
            </a:ext>
          </a:extLst>
        </xdr:cNvPr>
        <xdr:cNvSpPr/>
      </xdr:nvSpPr>
      <xdr:spPr>
        <a:xfrm>
          <a:off x="15427960" y="271878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8621</xdr:rowOff>
    </xdr:from>
    <xdr:ext cx="762000" cy="259045"/>
    <xdr:sp macro="" textlink="">
      <xdr:nvSpPr>
        <xdr:cNvPr id="463" name="将来負担の状況該当値テキスト">
          <a:extLst>
            <a:ext uri="{FF2B5EF4-FFF2-40B4-BE49-F238E27FC236}">
              <a16:creationId xmlns:a16="http://schemas.microsoft.com/office/drawing/2014/main" id="{007B0933-50DA-4E9D-A46D-2F83A86B5AF8}"/>
            </a:ext>
          </a:extLst>
        </xdr:cNvPr>
        <xdr:cNvSpPr txBox="1"/>
      </xdr:nvSpPr>
      <xdr:spPr>
        <a:xfrm>
          <a:off x="15563850" y="269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151765</xdr:rowOff>
    </xdr:from>
    <xdr:to>
      <xdr:col>77</xdr:col>
      <xdr:colOff>95250</xdr:colOff>
      <xdr:row>17</xdr:row>
      <xdr:rowOff>81915</xdr:rowOff>
    </xdr:to>
    <xdr:sp macro="" textlink="">
      <xdr:nvSpPr>
        <xdr:cNvPr id="464" name="楕円 463">
          <a:extLst>
            <a:ext uri="{FF2B5EF4-FFF2-40B4-BE49-F238E27FC236}">
              <a16:creationId xmlns:a16="http://schemas.microsoft.com/office/drawing/2014/main" id="{D410CA1A-9E61-47FD-8191-39B9A56F4A68}"/>
            </a:ext>
          </a:extLst>
        </xdr:cNvPr>
        <xdr:cNvSpPr/>
      </xdr:nvSpPr>
      <xdr:spPr>
        <a:xfrm>
          <a:off x="14665960" y="28340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66692</xdr:rowOff>
    </xdr:from>
    <xdr:ext cx="736600" cy="259045"/>
    <xdr:sp macro="" textlink="">
      <xdr:nvSpPr>
        <xdr:cNvPr id="465" name="テキスト ボックス 464">
          <a:extLst>
            <a:ext uri="{FF2B5EF4-FFF2-40B4-BE49-F238E27FC236}">
              <a16:creationId xmlns:a16="http://schemas.microsoft.com/office/drawing/2014/main" id="{64990645-986B-4245-AE7D-4A5B32544289}"/>
            </a:ext>
          </a:extLst>
        </xdr:cNvPr>
        <xdr:cNvSpPr txBox="1"/>
      </xdr:nvSpPr>
      <xdr:spPr>
        <a:xfrm>
          <a:off x="14370050" y="2916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132334</xdr:rowOff>
    </xdr:from>
    <xdr:to>
      <xdr:col>73</xdr:col>
      <xdr:colOff>44450</xdr:colOff>
      <xdr:row>18</xdr:row>
      <xdr:rowOff>62484</xdr:rowOff>
    </xdr:to>
    <xdr:sp macro="" textlink="">
      <xdr:nvSpPr>
        <xdr:cNvPr id="466" name="楕円 465">
          <a:extLst>
            <a:ext uri="{FF2B5EF4-FFF2-40B4-BE49-F238E27FC236}">
              <a16:creationId xmlns:a16="http://schemas.microsoft.com/office/drawing/2014/main" id="{58D73E42-217D-4810-99B3-E4145ED9DBC9}"/>
            </a:ext>
          </a:extLst>
        </xdr:cNvPr>
        <xdr:cNvSpPr/>
      </xdr:nvSpPr>
      <xdr:spPr>
        <a:xfrm>
          <a:off x="13868400" y="298221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47261</xdr:rowOff>
    </xdr:from>
    <xdr:ext cx="762000" cy="259045"/>
    <xdr:sp macro="" textlink="">
      <xdr:nvSpPr>
        <xdr:cNvPr id="467" name="テキスト ボックス 466">
          <a:extLst>
            <a:ext uri="{FF2B5EF4-FFF2-40B4-BE49-F238E27FC236}">
              <a16:creationId xmlns:a16="http://schemas.microsoft.com/office/drawing/2014/main" id="{36805AC8-79C2-4B2E-BB0A-1068B2C21B0E}"/>
            </a:ext>
          </a:extLst>
        </xdr:cNvPr>
        <xdr:cNvSpPr txBox="1"/>
      </xdr:nvSpPr>
      <xdr:spPr>
        <a:xfrm>
          <a:off x="13557250" y="306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141256</xdr:rowOff>
    </xdr:from>
    <xdr:to>
      <xdr:col>68</xdr:col>
      <xdr:colOff>203200</xdr:colOff>
      <xdr:row>19</xdr:row>
      <xdr:rowOff>71406</xdr:rowOff>
    </xdr:to>
    <xdr:sp macro="" textlink="">
      <xdr:nvSpPr>
        <xdr:cNvPr id="468" name="楕円 467">
          <a:extLst>
            <a:ext uri="{FF2B5EF4-FFF2-40B4-BE49-F238E27FC236}">
              <a16:creationId xmlns:a16="http://schemas.microsoft.com/office/drawing/2014/main" id="{657834A6-D64F-45BA-B271-E55702AAE7D6}"/>
            </a:ext>
          </a:extLst>
        </xdr:cNvPr>
        <xdr:cNvSpPr/>
      </xdr:nvSpPr>
      <xdr:spPr>
        <a:xfrm>
          <a:off x="13055600" y="315877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56183</xdr:rowOff>
    </xdr:from>
    <xdr:ext cx="762000" cy="259045"/>
    <xdr:sp macro="" textlink="">
      <xdr:nvSpPr>
        <xdr:cNvPr id="469" name="テキスト ボックス 468">
          <a:extLst>
            <a:ext uri="{FF2B5EF4-FFF2-40B4-BE49-F238E27FC236}">
              <a16:creationId xmlns:a16="http://schemas.microsoft.com/office/drawing/2014/main" id="{116A7DC4-0A70-4695-B45A-8AD37B3A51FD}"/>
            </a:ext>
          </a:extLst>
        </xdr:cNvPr>
        <xdr:cNvSpPr txBox="1"/>
      </xdr:nvSpPr>
      <xdr:spPr>
        <a:xfrm>
          <a:off x="12763500" y="324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149098</xdr:rowOff>
    </xdr:from>
    <xdr:to>
      <xdr:col>64</xdr:col>
      <xdr:colOff>152400</xdr:colOff>
      <xdr:row>19</xdr:row>
      <xdr:rowOff>79248</xdr:rowOff>
    </xdr:to>
    <xdr:sp macro="" textlink="">
      <xdr:nvSpPr>
        <xdr:cNvPr id="470" name="楕円 469">
          <a:extLst>
            <a:ext uri="{FF2B5EF4-FFF2-40B4-BE49-F238E27FC236}">
              <a16:creationId xmlns:a16="http://schemas.microsoft.com/office/drawing/2014/main" id="{8C9E2DEC-75A9-4B47-906D-0A1FCA07DB8C}"/>
            </a:ext>
          </a:extLst>
        </xdr:cNvPr>
        <xdr:cNvSpPr/>
      </xdr:nvSpPr>
      <xdr:spPr>
        <a:xfrm>
          <a:off x="12242800" y="31666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64025</xdr:rowOff>
    </xdr:from>
    <xdr:ext cx="762000" cy="259045"/>
    <xdr:sp macro="" textlink="">
      <xdr:nvSpPr>
        <xdr:cNvPr id="471" name="テキスト ボックス 470">
          <a:extLst>
            <a:ext uri="{FF2B5EF4-FFF2-40B4-BE49-F238E27FC236}">
              <a16:creationId xmlns:a16="http://schemas.microsoft.com/office/drawing/2014/main" id="{8E27F90F-1003-459C-BE55-B4F0DBD1B6E4}"/>
            </a:ext>
          </a:extLst>
        </xdr:cNvPr>
        <xdr:cNvSpPr txBox="1"/>
      </xdr:nvSpPr>
      <xdr:spPr>
        <a:xfrm>
          <a:off x="11950700" y="32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33,511
33,233
289.80
26,380,188
24,331,963
1,916,182
10,651,324
21,551,562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200"/>
            </a:lnSpc>
          </a:pPr>
          <a:r>
            <a:rPr kumimoji="1" lang="ja-JP" altLang="ja-JP" sz="1000" b="0" i="0" baseline="0">
              <a:solidFill>
                <a:schemeClr val="dk1"/>
              </a:solidFill>
              <a:effectLst/>
              <a:latin typeface="+mn-lt"/>
              <a:ea typeface="+mn-ea"/>
              <a:cs typeface="+mn-cs"/>
            </a:rPr>
            <a:t>　人件費経常収支比率は、</a:t>
          </a:r>
          <a:r>
            <a:rPr kumimoji="1" lang="en-US" altLang="ja-JP" sz="1000" b="0" i="0" baseline="0">
              <a:solidFill>
                <a:schemeClr val="dk1"/>
              </a:solidFill>
              <a:effectLst/>
              <a:latin typeface="+mn-lt"/>
              <a:ea typeface="+mn-ea"/>
              <a:cs typeface="+mn-cs"/>
            </a:rPr>
            <a:t>R2</a:t>
          </a:r>
          <a:r>
            <a:rPr kumimoji="1" lang="ja-JP" altLang="ja-JP" sz="1000" b="0" i="0" baseline="0">
              <a:solidFill>
                <a:schemeClr val="dk1"/>
              </a:solidFill>
              <a:effectLst/>
              <a:latin typeface="+mn-lt"/>
              <a:ea typeface="+mn-ea"/>
              <a:cs typeface="+mn-cs"/>
            </a:rPr>
            <a:t>年度において会計年度任用職員制度導入による影響から上昇したが、</a:t>
          </a:r>
          <a:r>
            <a:rPr kumimoji="1" lang="en-US" altLang="ja-JP" sz="1000" b="0" i="0" baseline="0">
              <a:solidFill>
                <a:schemeClr val="dk1"/>
              </a:solidFill>
              <a:effectLst/>
              <a:latin typeface="+mn-lt"/>
              <a:ea typeface="+mn-ea"/>
              <a:cs typeface="+mn-cs"/>
            </a:rPr>
            <a:t>R4</a:t>
          </a:r>
          <a:r>
            <a:rPr kumimoji="1" lang="ja-JP" altLang="en-US" sz="1000" b="0" i="0" baseline="0">
              <a:solidFill>
                <a:schemeClr val="dk1"/>
              </a:solidFill>
              <a:effectLst/>
              <a:latin typeface="+mn-lt"/>
              <a:ea typeface="+mn-ea"/>
              <a:cs typeface="+mn-cs"/>
            </a:rPr>
            <a:t>は前年度比</a:t>
          </a:r>
          <a:r>
            <a:rPr kumimoji="1" lang="en-US" altLang="ja-JP" sz="1000" b="0" i="0" baseline="0">
              <a:solidFill>
                <a:schemeClr val="dk1"/>
              </a:solidFill>
              <a:effectLst/>
              <a:latin typeface="+mn-lt"/>
              <a:ea typeface="+mn-ea"/>
              <a:cs typeface="+mn-cs"/>
            </a:rPr>
            <a:t>0.5</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減少し、</a:t>
          </a:r>
          <a:r>
            <a:rPr kumimoji="1" lang="ja-JP" altLang="ja-JP" sz="1000" b="0" i="0" baseline="0">
              <a:solidFill>
                <a:schemeClr val="dk1"/>
              </a:solidFill>
              <a:effectLst/>
              <a:latin typeface="+mn-lt"/>
              <a:ea typeface="+mn-ea"/>
              <a:cs typeface="+mn-cs"/>
            </a:rPr>
            <a:t>前年度に引き続き</a:t>
          </a:r>
          <a:r>
            <a:rPr kumimoji="1" lang="ja-JP" altLang="en-US" sz="1000" b="0" i="0" baseline="0">
              <a:solidFill>
                <a:schemeClr val="dk1"/>
              </a:solidFill>
              <a:effectLst/>
              <a:latin typeface="+mn-lt"/>
              <a:ea typeface="+mn-ea"/>
              <a:cs typeface="+mn-cs"/>
            </a:rPr>
            <a:t>減少した。</a:t>
          </a:r>
          <a:r>
            <a:rPr kumimoji="1" lang="ja-JP" altLang="ja-JP" sz="1000" b="0" i="0" baseline="0">
              <a:solidFill>
                <a:schemeClr val="dk1"/>
              </a:solidFill>
              <a:effectLst/>
              <a:latin typeface="+mn-lt"/>
              <a:ea typeface="+mn-ea"/>
              <a:cs typeface="+mn-cs"/>
            </a:rPr>
            <a:t>全国平均</a:t>
          </a:r>
          <a:r>
            <a:rPr kumimoji="1" lang="ja-JP" altLang="en-US" sz="1000" b="0" i="0" baseline="0">
              <a:solidFill>
                <a:schemeClr val="dk1"/>
              </a:solidFill>
              <a:effectLst/>
              <a:latin typeface="+mn-lt"/>
              <a:ea typeface="+mn-ea"/>
              <a:cs typeface="+mn-cs"/>
            </a:rPr>
            <a:t>は下回ったものの、</a:t>
          </a:r>
          <a:r>
            <a:rPr kumimoji="1" lang="ja-JP" altLang="ja-JP" sz="1000" b="0" i="0" baseline="0">
              <a:solidFill>
                <a:schemeClr val="dk1"/>
              </a:solidFill>
              <a:effectLst/>
              <a:latin typeface="+mn-lt"/>
              <a:ea typeface="+mn-ea"/>
              <a:cs typeface="+mn-cs"/>
            </a:rPr>
            <a:t>類似団体内平均値及び県平均値のいずれも上回っている状況である。</a:t>
          </a:r>
          <a:endParaRPr lang="ja-JP" altLang="ja-JP" sz="1000">
            <a:effectLst/>
          </a:endParaRPr>
        </a:p>
        <a:p>
          <a:pPr eaLnBrk="1" fontAlgn="auto" latinLnBrk="0" hangingPunct="1">
            <a:lnSpc>
              <a:spcPts val="1200"/>
            </a:lnSpc>
          </a:pPr>
          <a:r>
            <a:rPr kumimoji="1" lang="ja-JP" altLang="ja-JP" sz="1000" b="0" i="0" baseline="0">
              <a:solidFill>
                <a:schemeClr val="dk1"/>
              </a:solidFill>
              <a:effectLst/>
              <a:latin typeface="+mn-lt"/>
              <a:ea typeface="+mn-ea"/>
              <a:cs typeface="+mn-cs"/>
            </a:rPr>
            <a:t>　これまでも、行政改革大綱に基づく事務事業の見直し、指定管理者制度の導入を含めた民間委託等の推進、市民との協働事業・人材育成など効率的な職員配置を進めながら総職員数の縮減及び定員適正化の推進に取り組んできたが、今後も財政的見地から、会計年度任用職員も含めた中で定員適正化を図るとともに、</a:t>
          </a:r>
          <a:r>
            <a:rPr kumimoji="1" lang="en-US" altLang="ja-JP" sz="1000" b="0" i="0" baseline="0">
              <a:solidFill>
                <a:schemeClr val="dk1"/>
              </a:solidFill>
              <a:effectLst/>
              <a:latin typeface="+mn-lt"/>
              <a:ea typeface="+mn-ea"/>
              <a:cs typeface="+mn-cs"/>
            </a:rPr>
            <a:t>DX</a:t>
          </a:r>
          <a:r>
            <a:rPr kumimoji="1" lang="ja-JP" altLang="ja-JP" sz="1000" b="0" i="0" baseline="0">
              <a:solidFill>
                <a:schemeClr val="dk1"/>
              </a:solidFill>
              <a:effectLst/>
              <a:latin typeface="+mn-lt"/>
              <a:ea typeface="+mn-ea"/>
              <a:cs typeface="+mn-cs"/>
            </a:rPr>
            <a:t>や</a:t>
          </a:r>
          <a:r>
            <a:rPr kumimoji="1" lang="en-US" altLang="ja-JP" sz="1000" b="0" i="0" baseline="0">
              <a:solidFill>
                <a:schemeClr val="dk1"/>
              </a:solidFill>
              <a:effectLst/>
              <a:latin typeface="+mn-lt"/>
              <a:ea typeface="+mn-ea"/>
              <a:cs typeface="+mn-cs"/>
            </a:rPr>
            <a:t>ICT</a:t>
          </a:r>
          <a:r>
            <a:rPr kumimoji="1" lang="ja-JP" altLang="ja-JP" sz="1000" b="0" i="0" baseline="0">
              <a:solidFill>
                <a:schemeClr val="dk1"/>
              </a:solidFill>
              <a:effectLst/>
              <a:latin typeface="+mn-lt"/>
              <a:ea typeface="+mn-ea"/>
              <a:cs typeface="+mn-cs"/>
            </a:rPr>
            <a:t>の活用等により行政サービスを維持し、多様化する行政需要に柔軟に対応できる体制づくりを行っていく。</a:t>
          </a:r>
          <a:endParaRPr lang="ja-JP" altLang="ja-JP" sz="10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36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38</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7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38</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230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200"/>
            </a:lnSpc>
          </a:pPr>
          <a:r>
            <a:rPr kumimoji="1" lang="ja-JP" altLang="ja-JP" sz="1000" b="0" i="0" baseline="0">
              <a:solidFill>
                <a:schemeClr val="dk1"/>
              </a:solidFill>
              <a:effectLst/>
              <a:latin typeface="+mn-lt"/>
              <a:ea typeface="+mn-ea"/>
              <a:cs typeface="+mn-cs"/>
            </a:rPr>
            <a:t>　物件費経常収支比率は、前年度数値と比較すると</a:t>
          </a:r>
          <a:r>
            <a:rPr kumimoji="1" lang="en-US" altLang="ja-JP" sz="1000" b="0" i="0" baseline="0">
              <a:solidFill>
                <a:schemeClr val="dk1"/>
              </a:solidFill>
              <a:effectLst/>
              <a:latin typeface="+mn-lt"/>
              <a:ea typeface="+mn-ea"/>
              <a:cs typeface="+mn-cs"/>
            </a:rPr>
            <a:t>1.1</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上昇</a:t>
          </a:r>
          <a:r>
            <a:rPr kumimoji="1" lang="ja-JP" altLang="ja-JP" sz="1000" b="0" i="0" baseline="0">
              <a:solidFill>
                <a:schemeClr val="dk1"/>
              </a:solidFill>
              <a:effectLst/>
              <a:latin typeface="+mn-lt"/>
              <a:ea typeface="+mn-ea"/>
              <a:cs typeface="+mn-cs"/>
            </a:rPr>
            <a:t>し、類似団体内平均値、全国平均値及び県平均値</a:t>
          </a:r>
          <a:r>
            <a:rPr kumimoji="1" lang="ja-JP" altLang="en-US" sz="1000" b="0" i="0" baseline="0">
              <a:solidFill>
                <a:schemeClr val="dk1"/>
              </a:solidFill>
              <a:effectLst/>
              <a:latin typeface="+mn-lt"/>
              <a:ea typeface="+mn-ea"/>
              <a:cs typeface="+mn-cs"/>
            </a:rPr>
            <a:t>のいずれも</a:t>
          </a:r>
          <a:r>
            <a:rPr kumimoji="1" lang="ja-JP" altLang="ja-JP" sz="1000" b="0" i="0" baseline="0">
              <a:solidFill>
                <a:schemeClr val="dk1"/>
              </a:solidFill>
              <a:effectLst/>
              <a:latin typeface="+mn-lt"/>
              <a:ea typeface="+mn-ea"/>
              <a:cs typeface="+mn-cs"/>
            </a:rPr>
            <a:t>も上回っている状況である。</a:t>
          </a:r>
          <a:endParaRPr lang="ja-JP" altLang="ja-JP" sz="1000">
            <a:effectLst/>
          </a:endParaRPr>
        </a:p>
        <a:p>
          <a:pPr eaLnBrk="1" fontAlgn="auto" latinLnBrk="0" hangingPunct="1">
            <a:lnSpc>
              <a:spcPts val="1200"/>
            </a:lnSpc>
          </a:pPr>
          <a:r>
            <a:rPr kumimoji="1" lang="ja-JP" altLang="ja-JP" sz="1000" b="0" i="0" baseline="0">
              <a:solidFill>
                <a:schemeClr val="dk1"/>
              </a:solidFill>
              <a:effectLst/>
              <a:latin typeface="+mn-lt"/>
              <a:ea typeface="+mn-ea"/>
              <a:cs typeface="+mn-cs"/>
            </a:rPr>
            <a:t>　今後もふるさと納税事業に係る委託料、ＤＸ・ＩＣＴ化の推進に伴うシステム保守・使用料等固定経費の増加が見込まれるが、引き続き公共施設の民間委託を進めるとともに、「公共施設等総合管理計画」及び「公共施設マネジメント計画」に基づき、公共施設の解体・統廃合等を検討することにより、更なる経費の削減に努める。</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18</xdr:row>
      <xdr:rowOff>72571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38929"/>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17</xdr:row>
      <xdr:rowOff>135164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389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135164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84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167821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845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21771</xdr:rowOff>
    </xdr:from>
    <xdr:to>
      <xdr:col>82</xdr:col>
      <xdr:colOff>158750</xdr:colOff>
      <xdr:row>18</xdr:row>
      <xdr:rowOff>123371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165298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7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73479</xdr:rowOff>
    </xdr:from>
    <xdr:to>
      <xdr:col>78</xdr:col>
      <xdr:colOff>120650</xdr:colOff>
      <xdr:row>18</xdr:row>
      <xdr:rowOff>3629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159856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84364</xdr:rowOff>
    </xdr:from>
    <xdr:to>
      <xdr:col>74</xdr:col>
      <xdr:colOff>31750</xdr:colOff>
      <xdr:row>18</xdr:row>
      <xdr:rowOff>14514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117021</xdr:rowOff>
    </xdr:from>
    <xdr:to>
      <xdr:col>65</xdr:col>
      <xdr:colOff>53975</xdr:colOff>
      <xdr:row>18</xdr:row>
      <xdr:rowOff>47171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31948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200"/>
            </a:lnSpc>
          </a:pPr>
          <a:r>
            <a:rPr kumimoji="1" lang="ja-JP" altLang="ja-JP" sz="1000" b="0" i="0" baseline="0">
              <a:solidFill>
                <a:schemeClr val="dk1"/>
              </a:solidFill>
              <a:effectLst/>
              <a:latin typeface="+mn-lt"/>
              <a:ea typeface="+mn-ea"/>
              <a:cs typeface="+mn-cs"/>
            </a:rPr>
            <a:t>　扶助費経常収支比率は、前年度数値と比較すると</a:t>
          </a:r>
          <a:r>
            <a:rPr kumimoji="1" lang="en-US" altLang="ja-JP" sz="1000" b="0" i="0" baseline="0">
              <a:solidFill>
                <a:schemeClr val="dk1"/>
              </a:solidFill>
              <a:effectLst/>
              <a:latin typeface="+mn-lt"/>
              <a:ea typeface="+mn-ea"/>
              <a:cs typeface="+mn-cs"/>
            </a:rPr>
            <a:t>0.7</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上</a:t>
          </a:r>
          <a:r>
            <a:rPr kumimoji="1" lang="ja-JP" altLang="ja-JP" sz="1000" b="0" i="0" baseline="0">
              <a:solidFill>
                <a:schemeClr val="dk1"/>
              </a:solidFill>
              <a:effectLst/>
              <a:latin typeface="+mn-lt"/>
              <a:ea typeface="+mn-ea"/>
              <a:cs typeface="+mn-cs"/>
            </a:rPr>
            <a:t>回り、全国平均値は下回っている</a:t>
          </a:r>
          <a:r>
            <a:rPr kumimoji="1" lang="ja-JP" altLang="en-US" sz="1000" b="0" i="0" baseline="0">
              <a:solidFill>
                <a:schemeClr val="dk1"/>
              </a:solidFill>
              <a:effectLst/>
              <a:latin typeface="+mn-lt"/>
              <a:ea typeface="+mn-ea"/>
              <a:cs typeface="+mn-cs"/>
            </a:rPr>
            <a:t>ものの</a:t>
          </a:r>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山梨県平均及び</a:t>
          </a:r>
          <a:r>
            <a:rPr kumimoji="1" lang="ja-JP" altLang="ja-JP" sz="1000" b="0" i="0" baseline="0">
              <a:solidFill>
                <a:schemeClr val="dk1"/>
              </a:solidFill>
              <a:effectLst/>
              <a:latin typeface="+mn-lt"/>
              <a:ea typeface="+mn-ea"/>
              <a:cs typeface="+mn-cs"/>
            </a:rPr>
            <a:t>類似団体内平均値は上回っている状況である。</a:t>
          </a:r>
          <a:endParaRPr lang="ja-JP" altLang="ja-JP" sz="1000">
            <a:effectLst/>
          </a:endParaRPr>
        </a:p>
        <a:p>
          <a:pPr eaLnBrk="1" fontAlgn="auto" latinLnBrk="0" hangingPunct="1">
            <a:lnSpc>
              <a:spcPts val="1200"/>
            </a:lnSpc>
          </a:pPr>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R3</a:t>
          </a:r>
          <a:r>
            <a:rPr kumimoji="1" lang="ja-JP" altLang="ja-JP" sz="1000" b="0" i="0" baseline="0">
              <a:solidFill>
                <a:schemeClr val="dk1"/>
              </a:solidFill>
              <a:effectLst/>
              <a:latin typeface="+mn-lt"/>
              <a:ea typeface="+mn-ea"/>
              <a:cs typeface="+mn-cs"/>
            </a:rPr>
            <a:t>年度</a:t>
          </a:r>
          <a:r>
            <a:rPr kumimoji="1" lang="ja-JP" altLang="en-US" sz="1000" b="0" i="0" baseline="0">
              <a:solidFill>
                <a:schemeClr val="dk1"/>
              </a:solidFill>
              <a:effectLst/>
              <a:latin typeface="+mn-lt"/>
              <a:ea typeface="+mn-ea"/>
              <a:cs typeface="+mn-cs"/>
            </a:rPr>
            <a:t>は</a:t>
          </a:r>
          <a:r>
            <a:rPr kumimoji="1" lang="ja-JP" altLang="ja-JP" sz="1000" b="0" i="0" baseline="0">
              <a:solidFill>
                <a:schemeClr val="dk1"/>
              </a:solidFill>
              <a:effectLst/>
              <a:latin typeface="+mn-lt"/>
              <a:ea typeface="+mn-ea"/>
              <a:cs typeface="+mn-cs"/>
            </a:rPr>
            <a:t>、</a:t>
          </a:r>
          <a:r>
            <a:rPr kumimoji="1" lang="ja-JP" altLang="ja-JP" sz="1000" b="0" i="0" baseline="0">
              <a:solidFill>
                <a:sysClr val="windowText" lastClr="000000"/>
              </a:solidFill>
              <a:effectLst/>
              <a:latin typeface="+mn-lt"/>
              <a:ea typeface="+mn-ea"/>
              <a:cs typeface="+mn-cs"/>
            </a:rPr>
            <a:t>経常一般財源が増大したため数値が</a:t>
          </a:r>
          <a:r>
            <a:rPr kumimoji="1" lang="ja-JP" altLang="en-US" sz="1000" b="0" i="0" baseline="0">
              <a:solidFill>
                <a:sysClr val="windowText" lastClr="000000"/>
              </a:solidFill>
              <a:effectLst/>
              <a:latin typeface="+mn-lt"/>
              <a:ea typeface="+mn-ea"/>
              <a:cs typeface="+mn-cs"/>
            </a:rPr>
            <a:t>一時的に</a:t>
          </a:r>
          <a:r>
            <a:rPr kumimoji="1" lang="ja-JP" altLang="ja-JP" sz="1000" b="0" i="0" baseline="0">
              <a:solidFill>
                <a:sysClr val="windowText" lastClr="000000"/>
              </a:solidFill>
              <a:effectLst/>
              <a:latin typeface="+mn-lt"/>
              <a:ea typeface="+mn-ea"/>
              <a:cs typeface="+mn-cs"/>
            </a:rPr>
            <a:t>改善し</a:t>
          </a:r>
          <a:r>
            <a:rPr kumimoji="1" lang="ja-JP" altLang="en-US" sz="1000" b="0" i="0" baseline="0">
              <a:solidFill>
                <a:sysClr val="windowText" lastClr="000000"/>
              </a:solidFill>
              <a:effectLst/>
              <a:latin typeface="+mn-lt"/>
              <a:ea typeface="+mn-ea"/>
              <a:cs typeface="+mn-cs"/>
            </a:rPr>
            <a:t>た</a:t>
          </a:r>
          <a:r>
            <a:rPr kumimoji="1" lang="ja-JP" altLang="ja-JP" sz="1000" b="0" i="0" baseline="0">
              <a:solidFill>
                <a:sysClr val="windowText" lastClr="000000"/>
              </a:solidFill>
              <a:effectLst/>
              <a:latin typeface="+mn-lt"/>
              <a:ea typeface="+mn-ea"/>
              <a:cs typeface="+mn-cs"/>
            </a:rPr>
            <a:t>が、近年は、障害児通所支援費及び障害者自立支援介護給付費が増加傾向</a:t>
          </a:r>
          <a:r>
            <a:rPr kumimoji="1" lang="ja-JP" altLang="en-US" sz="1000" b="0" i="0" baseline="0">
              <a:solidFill>
                <a:sysClr val="windowText" lastClr="000000"/>
              </a:solidFill>
              <a:effectLst/>
              <a:latin typeface="+mn-lt"/>
              <a:ea typeface="+mn-ea"/>
              <a:cs typeface="+mn-cs"/>
            </a:rPr>
            <a:t>で</a:t>
          </a:r>
          <a:r>
            <a:rPr kumimoji="1" lang="ja-JP" altLang="ja-JP" sz="1000" b="0" i="0" baseline="0">
              <a:solidFill>
                <a:sysClr val="windowText" lastClr="000000"/>
              </a:solidFill>
              <a:effectLst/>
              <a:latin typeface="+mn-lt"/>
              <a:ea typeface="+mn-ea"/>
              <a:cs typeface="+mn-cs"/>
            </a:rPr>
            <a:t>あるため、注視</a:t>
          </a:r>
          <a:r>
            <a:rPr kumimoji="1" lang="ja-JP" altLang="en-US" sz="1000" b="0" i="0" baseline="0">
              <a:solidFill>
                <a:sysClr val="windowText" lastClr="000000"/>
              </a:solidFill>
              <a:effectLst/>
              <a:latin typeface="+mn-lt"/>
              <a:ea typeface="+mn-ea"/>
              <a:cs typeface="+mn-cs"/>
            </a:rPr>
            <a:t>が</a:t>
          </a:r>
          <a:r>
            <a:rPr kumimoji="1" lang="ja-JP" altLang="ja-JP" sz="1000" b="0" i="0" baseline="0">
              <a:solidFill>
                <a:sysClr val="windowText" lastClr="000000"/>
              </a:solidFill>
              <a:effectLst/>
              <a:latin typeface="+mn-lt"/>
              <a:ea typeface="+mn-ea"/>
              <a:cs typeface="+mn-cs"/>
            </a:rPr>
            <a:t>必要</a:t>
          </a:r>
          <a:r>
            <a:rPr kumimoji="1" lang="ja-JP" altLang="en-US" sz="1000" b="0" i="0" baseline="0">
              <a:solidFill>
                <a:sysClr val="windowText" lastClr="000000"/>
              </a:solidFill>
              <a:effectLst/>
              <a:latin typeface="+mn-lt"/>
              <a:ea typeface="+mn-ea"/>
              <a:cs typeface="+mn-cs"/>
            </a:rPr>
            <a:t>で</a:t>
          </a:r>
          <a:r>
            <a:rPr kumimoji="1" lang="ja-JP" altLang="ja-JP" sz="1000" b="0" i="0" baseline="0">
              <a:solidFill>
                <a:sysClr val="windowText" lastClr="000000"/>
              </a:solidFill>
              <a:effectLst/>
              <a:latin typeface="+mn-lt"/>
              <a:ea typeface="+mn-ea"/>
              <a:cs typeface="+mn-cs"/>
            </a:rPr>
            <a:t>ある。この他、医療機関に恵まれた条件下にあるため、医療扶助費が比較的高くなっており、特に重要施策</a:t>
          </a:r>
          <a:r>
            <a:rPr kumimoji="1" lang="ja-JP" altLang="en-US" sz="1000" b="0" i="0" baseline="0">
              <a:solidFill>
                <a:sysClr val="windowText" lastClr="000000"/>
              </a:solidFill>
              <a:effectLst/>
              <a:latin typeface="+mn-lt"/>
              <a:ea typeface="+mn-ea"/>
              <a:cs typeface="+mn-cs"/>
            </a:rPr>
            <a:t>である</a:t>
          </a:r>
          <a:r>
            <a:rPr kumimoji="1" lang="ja-JP" altLang="ja-JP" sz="1000" b="0" i="0" baseline="0">
              <a:solidFill>
                <a:sysClr val="windowText" lastClr="000000"/>
              </a:solidFill>
              <a:effectLst/>
              <a:latin typeface="+mn-lt"/>
              <a:ea typeface="+mn-ea"/>
              <a:cs typeface="+mn-cs"/>
            </a:rPr>
            <a:t>子ども医療費助成制度については、</a:t>
          </a:r>
          <a:r>
            <a:rPr kumimoji="1" lang="ja-JP" altLang="en-US" sz="1000" b="0" i="0" baseline="0">
              <a:solidFill>
                <a:sysClr val="windowText" lastClr="000000"/>
              </a:solidFill>
              <a:effectLst/>
              <a:latin typeface="+mn-lt"/>
              <a:ea typeface="+mn-ea"/>
              <a:cs typeface="+mn-cs"/>
            </a:rPr>
            <a:t>助成対象の拡大などで</a:t>
          </a:r>
          <a:r>
            <a:rPr kumimoji="1" lang="ja-JP" altLang="ja-JP" sz="1000" b="0" i="0" baseline="0">
              <a:solidFill>
                <a:sysClr val="windowText" lastClr="000000"/>
              </a:solidFill>
              <a:effectLst/>
              <a:latin typeface="+mn-lt"/>
              <a:ea typeface="+mn-ea"/>
              <a:cs typeface="+mn-cs"/>
            </a:rPr>
            <a:t>児童数</a:t>
          </a:r>
          <a:r>
            <a:rPr kumimoji="1" lang="ja-JP" altLang="ja-JP" sz="1000" b="0" i="0" baseline="0">
              <a:solidFill>
                <a:schemeClr val="dk1"/>
              </a:solidFill>
              <a:effectLst/>
              <a:latin typeface="+mn-lt"/>
              <a:ea typeface="+mn-ea"/>
              <a:cs typeface="+mn-cs"/>
            </a:rPr>
            <a:t>の減少と反比例し、今後も増加が想定される。重層的支援体制整備事業や高齢者保健事業・介護予防一体的実施事業等</a:t>
          </a:r>
          <a:r>
            <a:rPr kumimoji="1" lang="ja-JP" altLang="en-US" sz="1000" b="0" i="0" baseline="0">
              <a:solidFill>
                <a:schemeClr val="dk1"/>
              </a:solidFill>
              <a:effectLst/>
              <a:latin typeface="+mn-lt"/>
              <a:ea typeface="+mn-ea"/>
              <a:cs typeface="+mn-cs"/>
            </a:rPr>
            <a:t>の</a:t>
          </a:r>
          <a:r>
            <a:rPr kumimoji="1" lang="ja-JP" altLang="ja-JP" sz="1000" b="0" i="0" baseline="0">
              <a:solidFill>
                <a:schemeClr val="dk1"/>
              </a:solidFill>
              <a:effectLst/>
              <a:latin typeface="+mn-lt"/>
              <a:ea typeface="+mn-ea"/>
              <a:cs typeface="+mn-cs"/>
            </a:rPr>
            <a:t>実施により、疾病予防及び重症化予防を図り、給付の抑制・適正化に努める。</a:t>
          </a:r>
          <a:endParaRPr lang="ja-JP" altLang="ja-JP" sz="10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57150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40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44450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57</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17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5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165100</xdr:rowOff>
    </xdr:from>
    <xdr:to>
      <xdr:col>15</xdr:col>
      <xdr:colOff>149225</xdr:colOff>
      <xdr:row>57</xdr:row>
      <xdr:rowOff>95250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200"/>
            </a:lnSpc>
          </a:pPr>
          <a:r>
            <a:rPr kumimoji="1" lang="ja-JP" altLang="ja-JP" sz="1000" b="0" i="0" baseline="0">
              <a:solidFill>
                <a:schemeClr val="dk1"/>
              </a:solidFill>
              <a:effectLst/>
              <a:latin typeface="+mn-lt"/>
              <a:ea typeface="+mn-ea"/>
              <a:cs typeface="+mn-cs"/>
            </a:rPr>
            <a:t>　その他経常収支比率は、前年度数値と比較すると</a:t>
          </a:r>
          <a:r>
            <a:rPr kumimoji="1" lang="en-US" altLang="ja-JP" sz="1000" b="0" i="0" baseline="0">
              <a:solidFill>
                <a:schemeClr val="dk1"/>
              </a:solidFill>
              <a:effectLst/>
              <a:latin typeface="+mn-lt"/>
              <a:ea typeface="+mn-ea"/>
              <a:cs typeface="+mn-cs"/>
            </a:rPr>
            <a:t>0.6</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上昇</a:t>
          </a:r>
          <a:r>
            <a:rPr kumimoji="1" lang="ja-JP" altLang="ja-JP" sz="1000" b="0" i="0" baseline="0">
              <a:solidFill>
                <a:schemeClr val="dk1"/>
              </a:solidFill>
              <a:effectLst/>
              <a:latin typeface="+mn-lt"/>
              <a:ea typeface="+mn-ea"/>
              <a:cs typeface="+mn-cs"/>
            </a:rPr>
            <a:t>し、類似団体内平均値及び全国平均は下回っているが、</a:t>
          </a:r>
          <a:r>
            <a:rPr kumimoji="1" lang="ja-JP" altLang="en-US" sz="1000" b="0" i="0" baseline="0">
              <a:solidFill>
                <a:schemeClr val="dk1"/>
              </a:solidFill>
              <a:effectLst/>
              <a:latin typeface="+mn-lt"/>
              <a:ea typeface="+mn-ea"/>
              <a:cs typeface="+mn-cs"/>
            </a:rPr>
            <a:t>山梨</a:t>
          </a:r>
          <a:r>
            <a:rPr kumimoji="1" lang="ja-JP" altLang="ja-JP" sz="1000" b="0" i="0" baseline="0">
              <a:solidFill>
                <a:schemeClr val="dk1"/>
              </a:solidFill>
              <a:effectLst/>
              <a:latin typeface="+mn-lt"/>
              <a:ea typeface="+mn-ea"/>
              <a:cs typeface="+mn-cs"/>
            </a:rPr>
            <a:t>県平均を上回っている状況である。</a:t>
          </a:r>
          <a:endParaRPr lang="ja-JP" altLang="ja-JP" sz="1000">
            <a:effectLst/>
          </a:endParaRPr>
        </a:p>
        <a:p>
          <a:pPr eaLnBrk="1" fontAlgn="auto" latinLnBrk="0" hangingPunct="1">
            <a:lnSpc>
              <a:spcPts val="1200"/>
            </a:lnSpc>
          </a:pPr>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R2</a:t>
          </a:r>
          <a:r>
            <a:rPr kumimoji="1" lang="ja-JP" altLang="en-US" sz="1000" b="0" i="0" baseline="0">
              <a:solidFill>
                <a:schemeClr val="dk1"/>
              </a:solidFill>
              <a:effectLst/>
              <a:latin typeface="+mn-lt"/>
              <a:ea typeface="+mn-ea"/>
              <a:cs typeface="+mn-cs"/>
            </a:rPr>
            <a:t>年度以降、</a:t>
          </a:r>
          <a:r>
            <a:rPr kumimoji="1" lang="ja-JP" altLang="ja-JP" sz="1000" b="0" i="0" baseline="0">
              <a:solidFill>
                <a:schemeClr val="dk1"/>
              </a:solidFill>
              <a:effectLst/>
              <a:latin typeface="+mn-lt"/>
              <a:ea typeface="+mn-ea"/>
              <a:cs typeface="+mn-cs"/>
            </a:rPr>
            <a:t>数値が改善された主な要因は、各特別会計への繰入金が減少したことが挙げられるが、これは</a:t>
          </a:r>
          <a:r>
            <a:rPr kumimoji="1" lang="ja-JP" altLang="en-US" sz="1000" b="0" i="0" baseline="0">
              <a:solidFill>
                <a:schemeClr val="dk1"/>
              </a:solidFill>
              <a:effectLst/>
              <a:latin typeface="+mn-lt"/>
              <a:ea typeface="+mn-ea"/>
              <a:cs typeface="+mn-cs"/>
            </a:rPr>
            <a:t>コロナ禍</a:t>
          </a:r>
          <a:r>
            <a:rPr kumimoji="1" lang="ja-JP" altLang="ja-JP" sz="1000" b="0" i="0" baseline="0">
              <a:solidFill>
                <a:schemeClr val="dk1"/>
              </a:solidFill>
              <a:effectLst/>
              <a:latin typeface="+mn-lt"/>
              <a:ea typeface="+mn-ea"/>
              <a:cs typeface="+mn-cs"/>
            </a:rPr>
            <a:t>における生活様式の変容が医療・介護に関係する特別会計にも影響を及ぼし</a:t>
          </a:r>
          <a:r>
            <a:rPr kumimoji="1" lang="ja-JP" altLang="en-US" sz="1000" b="0" i="0" baseline="0">
              <a:solidFill>
                <a:schemeClr val="dk1"/>
              </a:solidFill>
              <a:effectLst/>
              <a:latin typeface="+mn-lt"/>
              <a:ea typeface="+mn-ea"/>
              <a:cs typeface="+mn-cs"/>
            </a:rPr>
            <a:t>たもの</a:t>
          </a:r>
          <a:r>
            <a:rPr kumimoji="1" lang="ja-JP" altLang="ja-JP" sz="1000" b="0" i="0" baseline="0">
              <a:solidFill>
                <a:schemeClr val="dk1"/>
              </a:solidFill>
              <a:effectLst/>
              <a:latin typeface="+mn-lt"/>
              <a:ea typeface="+mn-ea"/>
              <a:cs typeface="+mn-cs"/>
            </a:rPr>
            <a:t>と考えられる。</a:t>
          </a:r>
          <a:endParaRPr lang="ja-JP" altLang="ja-JP" sz="1000">
            <a:effectLst/>
          </a:endParaRPr>
        </a:p>
        <a:p>
          <a:pPr eaLnBrk="1" fontAlgn="auto" latinLnBrk="0" hangingPunct="1">
            <a:lnSpc>
              <a:spcPts val="1200"/>
            </a:lnSpc>
          </a:pPr>
          <a:r>
            <a:rPr kumimoji="1" lang="ja-JP" altLang="ja-JP" sz="1000" b="0" i="0" baseline="0">
              <a:solidFill>
                <a:schemeClr val="dk1"/>
              </a:solidFill>
              <a:effectLst/>
              <a:latin typeface="+mn-lt"/>
              <a:ea typeface="+mn-ea"/>
              <a:cs typeface="+mn-cs"/>
            </a:rPr>
            <a:t>　公営事業会計については、</a:t>
          </a:r>
          <a:r>
            <a:rPr kumimoji="1" lang="ja-JP" altLang="en-US" sz="1000" b="0" i="0" baseline="0">
              <a:solidFill>
                <a:schemeClr val="dk1"/>
              </a:solidFill>
              <a:effectLst/>
              <a:latin typeface="+mn-lt"/>
              <a:ea typeface="+mn-ea"/>
              <a:cs typeface="+mn-cs"/>
            </a:rPr>
            <a:t>引き続き</a:t>
          </a:r>
          <a:r>
            <a:rPr kumimoji="1" lang="ja-JP" altLang="ja-JP" sz="1000" b="0" i="0" baseline="0">
              <a:solidFill>
                <a:schemeClr val="dk1"/>
              </a:solidFill>
              <a:effectLst/>
              <a:latin typeface="+mn-lt"/>
              <a:ea typeface="+mn-ea"/>
              <a:cs typeface="+mn-cs"/>
            </a:rPr>
            <a:t>経費節減に努め</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独立採算の原則に</a:t>
          </a:r>
          <a:r>
            <a:rPr kumimoji="1" lang="ja-JP" altLang="en-US" sz="1000" b="0" i="0" baseline="0">
              <a:solidFill>
                <a:schemeClr val="dk1"/>
              </a:solidFill>
              <a:effectLst/>
              <a:latin typeface="+mn-lt"/>
              <a:ea typeface="+mn-ea"/>
              <a:cs typeface="+mn-cs"/>
            </a:rPr>
            <a:t>根差した</a:t>
          </a:r>
          <a:r>
            <a:rPr kumimoji="1" lang="ja-JP" altLang="ja-JP" sz="1000" b="0" i="0" baseline="0">
              <a:solidFill>
                <a:schemeClr val="dk1"/>
              </a:solidFill>
              <a:effectLst/>
              <a:latin typeface="+mn-lt"/>
              <a:ea typeface="+mn-ea"/>
              <a:cs typeface="+mn-cs"/>
            </a:rPr>
            <a:t>料金の見直し等による健全化を図り、介護保険、国民健康保険及び後期高齢者医療特別会計については、給付費の適正化を図るな</a:t>
          </a:r>
          <a:r>
            <a:rPr kumimoji="1" lang="ja-JP" altLang="en-US" sz="1000" b="0" i="0" baseline="0">
              <a:solidFill>
                <a:schemeClr val="dk1"/>
              </a:solidFill>
              <a:effectLst/>
              <a:latin typeface="+mn-lt"/>
              <a:ea typeface="+mn-ea"/>
              <a:cs typeface="+mn-cs"/>
            </a:rPr>
            <a:t>ど</a:t>
          </a:r>
          <a:r>
            <a:rPr kumimoji="1" lang="ja-JP" altLang="ja-JP" sz="1000" b="0" i="0" baseline="0">
              <a:solidFill>
                <a:schemeClr val="dk1"/>
              </a:solidFill>
              <a:effectLst/>
              <a:latin typeface="+mn-lt"/>
              <a:ea typeface="+mn-ea"/>
              <a:cs typeface="+mn-cs"/>
            </a:rPr>
            <a:t>、一般会計の負担額を減らしていくよう努める。</a:t>
          </a:r>
          <a:endParaRPr lang="ja-JP" altLang="ja-JP" sz="10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153670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37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96520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13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96520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200"/>
            </a:lnSpc>
          </a:pPr>
          <a:r>
            <a:rPr kumimoji="1" lang="ja-JP" altLang="ja-JP" sz="1000" b="0" i="0" baseline="0">
              <a:solidFill>
                <a:schemeClr val="dk1"/>
              </a:solidFill>
              <a:effectLst/>
              <a:latin typeface="+mn-lt"/>
              <a:ea typeface="+mn-ea"/>
              <a:cs typeface="+mn-cs"/>
            </a:rPr>
            <a:t>　補助費等経常収支比率は、前年度数値と比較すると</a:t>
          </a:r>
          <a:r>
            <a:rPr kumimoji="1" lang="en-US" altLang="ja-JP" sz="1000" b="0" i="0" baseline="0">
              <a:solidFill>
                <a:schemeClr val="dk1"/>
              </a:solidFill>
              <a:effectLst/>
              <a:latin typeface="+mn-lt"/>
              <a:ea typeface="+mn-ea"/>
              <a:cs typeface="+mn-cs"/>
            </a:rPr>
            <a:t>0.3</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上昇</a:t>
          </a:r>
          <a:r>
            <a:rPr kumimoji="1" lang="ja-JP" altLang="ja-JP" sz="1000" b="0" i="0" baseline="0">
              <a:solidFill>
                <a:schemeClr val="dk1"/>
              </a:solidFill>
              <a:effectLst/>
              <a:latin typeface="+mn-lt"/>
              <a:ea typeface="+mn-ea"/>
              <a:cs typeface="+mn-cs"/>
            </a:rPr>
            <a:t>し、全国平均値は上回っているが、県平均値及び類似団体内平均値は下回っている状況である。</a:t>
          </a:r>
          <a:endParaRPr lang="ja-JP" altLang="ja-JP" sz="1000">
            <a:effectLst/>
          </a:endParaRPr>
        </a:p>
        <a:p>
          <a:pPr eaLnBrk="1" fontAlgn="auto" latinLnBrk="0" hangingPunct="1">
            <a:lnSpc>
              <a:spcPts val="1200"/>
            </a:lnSpc>
          </a:pPr>
          <a:r>
            <a:rPr kumimoji="1" lang="ja-JP" altLang="ja-JP" sz="1000" b="0" i="0" baseline="0">
              <a:solidFill>
                <a:schemeClr val="dk1"/>
              </a:solidFill>
              <a:effectLst/>
              <a:latin typeface="+mn-lt"/>
              <a:ea typeface="+mn-ea"/>
              <a:cs typeface="+mn-cs"/>
            </a:rPr>
            <a:t>　</a:t>
          </a:r>
          <a:r>
            <a:rPr kumimoji="1" lang="en-US" altLang="ja-JP" sz="1000" b="0" i="0" baseline="0">
              <a:solidFill>
                <a:schemeClr val="dk1"/>
              </a:solidFill>
              <a:effectLst/>
              <a:latin typeface="+mn-lt"/>
              <a:ea typeface="+mn-ea"/>
              <a:cs typeface="+mn-cs"/>
            </a:rPr>
            <a:t>R3</a:t>
          </a:r>
          <a:r>
            <a:rPr kumimoji="1" lang="ja-JP" altLang="ja-JP" sz="1000" b="0" i="0" baseline="0">
              <a:solidFill>
                <a:schemeClr val="dk1"/>
              </a:solidFill>
              <a:effectLst/>
              <a:latin typeface="+mn-lt"/>
              <a:ea typeface="+mn-ea"/>
              <a:cs typeface="+mn-cs"/>
            </a:rPr>
            <a:t>年度は数値が下降したが、これは</a:t>
          </a:r>
          <a:r>
            <a:rPr kumimoji="1" lang="ja-JP" altLang="en-US" sz="1000" b="0" i="0" baseline="0">
              <a:solidFill>
                <a:schemeClr val="dk1"/>
              </a:solidFill>
              <a:effectLst/>
              <a:latin typeface="+mn-lt"/>
              <a:ea typeface="+mn-ea"/>
              <a:cs typeface="+mn-cs"/>
            </a:rPr>
            <a:t>地方交付税等の</a:t>
          </a:r>
          <a:r>
            <a:rPr kumimoji="1" lang="ja-JP" altLang="ja-JP" sz="1000" b="0" i="0" baseline="0">
              <a:solidFill>
                <a:schemeClr val="dk1"/>
              </a:solidFill>
              <a:effectLst/>
              <a:latin typeface="+mn-lt"/>
              <a:ea typeface="+mn-ea"/>
              <a:cs typeface="+mn-cs"/>
            </a:rPr>
            <a:t>経常一般財源の増加が要因として挙げられ、下水道事業への負担金から補助費等への性質替え分が増加していること等により、</a:t>
          </a:r>
          <a:r>
            <a:rPr kumimoji="1" lang="ja-JP" altLang="en-US" sz="1000" b="0" i="0" baseline="0">
              <a:solidFill>
                <a:schemeClr val="dk1"/>
              </a:solidFill>
              <a:effectLst/>
              <a:latin typeface="+mn-lt"/>
              <a:ea typeface="+mn-ea"/>
              <a:cs typeface="+mn-cs"/>
            </a:rPr>
            <a:t>引き続き</a:t>
          </a:r>
          <a:r>
            <a:rPr kumimoji="1" lang="ja-JP" altLang="ja-JP" sz="1000" b="0" i="0" baseline="0">
              <a:solidFill>
                <a:schemeClr val="dk1"/>
              </a:solidFill>
              <a:effectLst/>
              <a:latin typeface="+mn-lt"/>
              <a:ea typeface="+mn-ea"/>
              <a:cs typeface="+mn-cs"/>
            </a:rPr>
            <a:t>高止まりすることが見込まれる。</a:t>
          </a:r>
          <a:endParaRPr lang="ja-JP" altLang="ja-JP" sz="1000">
            <a:effectLst/>
          </a:endParaRPr>
        </a:p>
        <a:p>
          <a:pPr eaLnBrk="1" fontAlgn="auto" latinLnBrk="0" hangingPunct="1">
            <a:lnSpc>
              <a:spcPts val="1200"/>
            </a:lnSpc>
          </a:pPr>
          <a:r>
            <a:rPr kumimoji="1" lang="ja-JP" altLang="ja-JP" sz="1000" b="0" i="0" baseline="0">
              <a:solidFill>
                <a:schemeClr val="dk1"/>
              </a:solidFill>
              <a:effectLst/>
              <a:latin typeface="+mn-lt"/>
              <a:ea typeface="+mn-ea"/>
              <a:cs typeface="+mn-cs"/>
            </a:rPr>
            <a:t>　また、補助費等経常経費に係る市単独助成金事業等については、今後も事務事業評価等の結果を踏まえ、実施効果等を見極める中で補助金の整理統合を推し進めていく考えである。</a:t>
          </a:r>
          <a:endParaRPr lang="ja-JP" altLang="ja-JP" sz="10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108712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671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67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127000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489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76708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200"/>
            </a:lnSpc>
          </a:pPr>
          <a:r>
            <a:rPr kumimoji="1" lang="ja-JP" altLang="ja-JP" sz="1000" b="0" i="0" baseline="0">
              <a:solidFill>
                <a:schemeClr val="dk1"/>
              </a:solidFill>
              <a:effectLst/>
              <a:latin typeface="+mn-lt"/>
              <a:ea typeface="+mn-ea"/>
              <a:cs typeface="+mn-cs"/>
            </a:rPr>
            <a:t>　公債費経常収支比率は、前年度数値と比較すると</a:t>
          </a:r>
          <a:r>
            <a:rPr kumimoji="1" lang="en-US" altLang="ja-JP" sz="1000" b="0" i="0" baseline="0">
              <a:solidFill>
                <a:schemeClr val="dk1"/>
              </a:solidFill>
              <a:effectLst/>
              <a:latin typeface="+mn-lt"/>
              <a:ea typeface="+mn-ea"/>
              <a:cs typeface="+mn-cs"/>
            </a:rPr>
            <a:t>1.2</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上昇</a:t>
          </a:r>
          <a:r>
            <a:rPr kumimoji="1" lang="ja-JP" altLang="ja-JP" sz="1000" b="0" i="0" baseline="0">
              <a:solidFill>
                <a:schemeClr val="dk1"/>
              </a:solidFill>
              <a:effectLst/>
              <a:latin typeface="+mn-lt"/>
              <a:ea typeface="+mn-ea"/>
              <a:cs typeface="+mn-cs"/>
            </a:rPr>
            <a:t>し</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類似団体内、全国及び県平均値のいずれも大きく上回っている状況である。</a:t>
          </a:r>
          <a:endParaRPr lang="ja-JP" altLang="ja-JP" sz="1000">
            <a:effectLst/>
          </a:endParaRPr>
        </a:p>
        <a:p>
          <a:pPr eaLnBrk="1" fontAlgn="auto" latinLnBrk="0" hangingPunct="1">
            <a:lnSpc>
              <a:spcPts val="1200"/>
            </a:lnSpc>
          </a:pPr>
          <a:r>
            <a:rPr kumimoji="1" lang="ja-JP" altLang="ja-JP" sz="1000" b="0" i="0" baseline="0">
              <a:solidFill>
                <a:schemeClr val="dk1"/>
              </a:solidFill>
              <a:effectLst/>
              <a:latin typeface="+mn-lt"/>
              <a:ea typeface="+mn-ea"/>
              <a:cs typeface="+mn-cs"/>
            </a:rPr>
            <a:t>　近年、大型の普通建設事業を集中して実施したことにより、地方債の元利償還金が増加</a:t>
          </a:r>
          <a:r>
            <a:rPr kumimoji="1" lang="ja-JP" altLang="en-US" sz="1000" b="0" i="0" baseline="0">
              <a:solidFill>
                <a:schemeClr val="dk1"/>
              </a:solidFill>
              <a:effectLst/>
              <a:latin typeface="+mn-lt"/>
              <a:ea typeface="+mn-ea"/>
              <a:cs typeface="+mn-cs"/>
            </a:rPr>
            <a:t>し、</a:t>
          </a:r>
          <a:r>
            <a:rPr kumimoji="1" lang="ja-JP" altLang="ja-JP" sz="1000" b="0" i="0" baseline="0">
              <a:solidFill>
                <a:schemeClr val="dk1"/>
              </a:solidFill>
              <a:effectLst/>
              <a:latin typeface="+mn-lt"/>
              <a:ea typeface="+mn-ea"/>
              <a:cs typeface="+mn-cs"/>
            </a:rPr>
            <a:t>令和</a:t>
          </a:r>
          <a:r>
            <a:rPr kumimoji="1" lang="en-US" altLang="ja-JP" sz="1000" b="0" i="0" baseline="0">
              <a:solidFill>
                <a:schemeClr val="dk1"/>
              </a:solidFill>
              <a:effectLst/>
              <a:latin typeface="+mn-lt"/>
              <a:ea typeface="+mn-ea"/>
              <a:cs typeface="+mn-cs"/>
            </a:rPr>
            <a:t>4</a:t>
          </a:r>
          <a:r>
            <a:rPr kumimoji="1" lang="ja-JP" altLang="ja-JP" sz="1000" b="0" i="0" baseline="0">
              <a:solidFill>
                <a:schemeClr val="dk1"/>
              </a:solidFill>
              <a:effectLst/>
              <a:latin typeface="+mn-lt"/>
              <a:ea typeface="+mn-ea"/>
              <a:cs typeface="+mn-cs"/>
            </a:rPr>
            <a:t>年度</a:t>
          </a:r>
          <a:r>
            <a:rPr kumimoji="1" lang="ja-JP" altLang="en-US" sz="1000" b="0" i="0" baseline="0">
              <a:solidFill>
                <a:schemeClr val="dk1"/>
              </a:solidFill>
              <a:effectLst/>
              <a:latin typeface="+mn-lt"/>
              <a:ea typeface="+mn-ea"/>
              <a:cs typeface="+mn-cs"/>
            </a:rPr>
            <a:t>がピークになる。</a:t>
          </a:r>
          <a:endParaRPr kumimoji="1" lang="en-US" altLang="ja-JP" sz="1000" b="0" i="0" baseline="0">
            <a:solidFill>
              <a:schemeClr val="dk1"/>
            </a:solidFill>
            <a:effectLst/>
            <a:latin typeface="+mn-lt"/>
            <a:ea typeface="+mn-ea"/>
            <a:cs typeface="+mn-cs"/>
          </a:endParaRPr>
        </a:p>
        <a:p>
          <a:pPr eaLnBrk="1" fontAlgn="auto" latinLnBrk="0" hangingPunct="1">
            <a:lnSpc>
              <a:spcPts val="1200"/>
            </a:lnSpc>
          </a:pPr>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今後</a:t>
          </a:r>
          <a:r>
            <a:rPr kumimoji="1" lang="ja-JP" altLang="en-US" sz="1000" b="0" i="0" baseline="0">
              <a:solidFill>
                <a:schemeClr val="dk1"/>
              </a:solidFill>
              <a:effectLst/>
              <a:latin typeface="+mn-lt"/>
              <a:ea typeface="+mn-ea"/>
              <a:cs typeface="+mn-cs"/>
            </a:rPr>
            <a:t>しばらくの間</a:t>
          </a:r>
          <a:r>
            <a:rPr kumimoji="1" lang="ja-JP" altLang="ja-JP" sz="1000" b="0" i="0" baseline="0">
              <a:solidFill>
                <a:schemeClr val="dk1"/>
              </a:solidFill>
              <a:effectLst/>
              <a:latin typeface="+mn-lt"/>
              <a:ea typeface="+mn-ea"/>
              <a:cs typeface="+mn-cs"/>
            </a:rPr>
            <a:t>は、</a:t>
          </a:r>
          <a:r>
            <a:rPr kumimoji="1" lang="ja-JP" altLang="en-US" sz="1000" b="0" i="0" baseline="0">
              <a:solidFill>
                <a:schemeClr val="dk1"/>
              </a:solidFill>
              <a:effectLst/>
              <a:latin typeface="+mn-lt"/>
              <a:ea typeface="+mn-ea"/>
              <a:cs typeface="+mn-cs"/>
            </a:rPr>
            <a:t>暫時減少していくことが見込まれるが、</a:t>
          </a:r>
          <a:r>
            <a:rPr kumimoji="1" lang="ja-JP" altLang="ja-JP" sz="1000" b="0" i="0" baseline="0">
              <a:solidFill>
                <a:schemeClr val="dk1"/>
              </a:solidFill>
              <a:effectLst/>
              <a:latin typeface="+mn-lt"/>
              <a:ea typeface="+mn-ea"/>
              <a:cs typeface="+mn-cs"/>
            </a:rPr>
            <a:t>住民ニーズにあった緊急度・優先度を的確に把握し、第</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次まちづくり総合計画に即した事業の選別と実施年度の平準化を図る中で市債発行額を抑制するとともに、地方債償還額以上の借入を行わない方針を堅持し、健全な財政運営に努める</a:t>
          </a:r>
          <a:r>
            <a:rPr kumimoji="1" lang="ja-JP" altLang="en-US" sz="1000" b="0" i="0" baseline="0">
              <a:solidFill>
                <a:schemeClr val="dk1"/>
              </a:solidFill>
              <a:effectLst/>
              <a:latin typeface="+mn-lt"/>
              <a:ea typeface="+mn-ea"/>
              <a:cs typeface="+mn-cs"/>
            </a:rPr>
            <a:t>必要がある</a:t>
          </a:r>
          <a:r>
            <a:rPr kumimoji="1" lang="ja-JP" altLang="ja-JP" sz="1000" b="0" i="0" baseline="0">
              <a:solidFill>
                <a:schemeClr val="dk1"/>
              </a:solidFill>
              <a:effectLst/>
              <a:latin typeface="+mn-lt"/>
              <a:ea typeface="+mn-ea"/>
              <a:cs typeface="+mn-cs"/>
            </a:rPr>
            <a:t>。</a:t>
          </a:r>
          <a:endParaRPr kumimoji="1" lang="en-US" altLang="ja-JP" sz="1000" b="0" i="0" baseline="0">
            <a:solidFill>
              <a:schemeClr val="dk1"/>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66040</xdr:rowOff>
    </xdr:from>
    <xdr:to>
      <xdr:col>24</xdr:col>
      <xdr:colOff>25400</xdr:colOff>
      <xdr:row>75</xdr:row>
      <xdr:rowOff>88900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247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66040</xdr:rowOff>
    </xdr:from>
    <xdr:to>
      <xdr:col>19</xdr:col>
      <xdr:colOff>187325</xdr:colOff>
      <xdr:row>75</xdr:row>
      <xdr:rowOff>85090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9247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60325</xdr:rowOff>
    </xdr:from>
    <xdr:to>
      <xdr:col>15</xdr:col>
      <xdr:colOff>98425</xdr:colOff>
      <xdr:row>75</xdr:row>
      <xdr:rowOff>85090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9190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60325</xdr:rowOff>
    </xdr:from>
    <xdr:to>
      <xdr:col>11</xdr:col>
      <xdr:colOff>9525</xdr:colOff>
      <xdr:row>75</xdr:row>
      <xdr:rowOff>60325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919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38100</xdr:rowOff>
    </xdr:from>
    <xdr:to>
      <xdr:col>24</xdr:col>
      <xdr:colOff>76200</xdr:colOff>
      <xdr:row>75</xdr:row>
      <xdr:rowOff>139700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10177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6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15240</xdr:rowOff>
    </xdr:from>
    <xdr:to>
      <xdr:col>20</xdr:col>
      <xdr:colOff>38100</xdr:colOff>
      <xdr:row>75</xdr:row>
      <xdr:rowOff>116840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101616</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6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120666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xdr:rowOff>
    </xdr:from>
    <xdr:to>
      <xdr:col>11</xdr:col>
      <xdr:colOff>60325</xdr:colOff>
      <xdr:row>75</xdr:row>
      <xdr:rowOff>111125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95902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xdr:rowOff>
    </xdr:from>
    <xdr:to>
      <xdr:col>6</xdr:col>
      <xdr:colOff>171450</xdr:colOff>
      <xdr:row>75</xdr:row>
      <xdr:rowOff>111125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95902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200"/>
            </a:lnSpc>
          </a:pPr>
          <a:r>
            <a:rPr kumimoji="1" lang="ja-JP" altLang="ja-JP" sz="1000" b="0" i="0" baseline="0">
              <a:solidFill>
                <a:sysClr val="windowText" lastClr="000000"/>
              </a:solidFill>
              <a:effectLst/>
              <a:latin typeface="+mn-lt"/>
              <a:ea typeface="+mn-ea"/>
              <a:cs typeface="+mn-cs"/>
            </a:rPr>
            <a:t>　公債費を除く全体の経常収支比率は、前年度と比較すると</a:t>
          </a:r>
          <a:r>
            <a:rPr kumimoji="1" lang="en-US" altLang="ja-JP" sz="1000" b="0" i="0" baseline="0">
              <a:solidFill>
                <a:sysClr val="windowText" lastClr="000000"/>
              </a:solidFill>
              <a:effectLst/>
              <a:latin typeface="+mn-lt"/>
              <a:ea typeface="+mn-ea"/>
              <a:cs typeface="+mn-cs"/>
            </a:rPr>
            <a:t>2.2</a:t>
          </a:r>
          <a:r>
            <a:rPr kumimoji="1" lang="ja-JP" altLang="ja-JP" sz="1000" b="0" i="0" baseline="0">
              <a:solidFill>
                <a:sysClr val="windowText" lastClr="000000"/>
              </a:solidFill>
              <a:effectLst/>
              <a:latin typeface="+mn-lt"/>
              <a:ea typeface="+mn-ea"/>
              <a:cs typeface="+mn-cs"/>
            </a:rPr>
            <a:t>ポイント</a:t>
          </a:r>
          <a:r>
            <a:rPr kumimoji="1" lang="ja-JP" altLang="en-US" sz="1000" b="0" i="0" baseline="0">
              <a:solidFill>
                <a:sysClr val="windowText" lastClr="000000"/>
              </a:solidFill>
              <a:effectLst/>
              <a:latin typeface="+mn-lt"/>
              <a:ea typeface="+mn-ea"/>
              <a:cs typeface="+mn-cs"/>
            </a:rPr>
            <a:t>上昇</a:t>
          </a:r>
          <a:r>
            <a:rPr kumimoji="1" lang="ja-JP" altLang="ja-JP" sz="1000" b="0" i="0" baseline="0">
              <a:solidFill>
                <a:sysClr val="windowText" lastClr="000000"/>
              </a:solidFill>
              <a:effectLst/>
              <a:latin typeface="+mn-lt"/>
              <a:ea typeface="+mn-ea"/>
              <a:cs typeface="+mn-cs"/>
            </a:rPr>
            <a:t>し、全国平均は下回っているが、類似団体内平均値及び</a:t>
          </a:r>
          <a:r>
            <a:rPr kumimoji="1" lang="ja-JP" altLang="en-US" sz="1000" b="0" i="0" baseline="0">
              <a:solidFill>
                <a:sysClr val="windowText" lastClr="000000"/>
              </a:solidFill>
              <a:effectLst/>
              <a:latin typeface="+mn-lt"/>
              <a:ea typeface="+mn-ea"/>
              <a:cs typeface="+mn-cs"/>
            </a:rPr>
            <a:t>山梨</a:t>
          </a:r>
          <a:r>
            <a:rPr kumimoji="1" lang="ja-JP" altLang="ja-JP" sz="1000" b="0" i="0" baseline="0">
              <a:solidFill>
                <a:sysClr val="windowText" lastClr="000000"/>
              </a:solidFill>
              <a:effectLst/>
              <a:latin typeface="+mn-lt"/>
              <a:ea typeface="+mn-ea"/>
              <a:cs typeface="+mn-cs"/>
            </a:rPr>
            <a:t>県平均は上回っている状況である。</a:t>
          </a:r>
          <a:endParaRPr lang="ja-JP" altLang="ja-JP" sz="1000">
            <a:solidFill>
              <a:sysClr val="windowText" lastClr="000000"/>
            </a:solidFill>
            <a:effectLst/>
          </a:endParaRPr>
        </a:p>
        <a:p>
          <a:pPr eaLnBrk="1" fontAlgn="auto" latinLnBrk="0" hangingPunct="1">
            <a:lnSpc>
              <a:spcPts val="1200"/>
            </a:lnSpc>
          </a:pPr>
          <a:r>
            <a:rPr kumimoji="1" lang="ja-JP" altLang="en-US" sz="1000" b="0" i="0" baseline="0">
              <a:solidFill>
                <a:sysClr val="windowText" lastClr="000000"/>
              </a:solidFill>
              <a:effectLst/>
              <a:latin typeface="+mn-lt"/>
              <a:ea typeface="+mn-ea"/>
              <a:cs typeface="+mn-cs"/>
            </a:rPr>
            <a:t>　</a:t>
          </a:r>
          <a:r>
            <a:rPr kumimoji="1" lang="en-US" altLang="ja-JP" sz="1000" b="0" i="0" baseline="0">
              <a:solidFill>
                <a:sysClr val="windowText" lastClr="000000"/>
              </a:solidFill>
              <a:effectLst/>
              <a:latin typeface="+mn-lt"/>
              <a:ea typeface="+mn-ea"/>
              <a:cs typeface="+mn-cs"/>
            </a:rPr>
            <a:t>R3</a:t>
          </a:r>
          <a:r>
            <a:rPr kumimoji="1" lang="ja-JP" altLang="ja-JP" sz="1000" b="0" i="0" baseline="0">
              <a:solidFill>
                <a:sysClr val="windowText" lastClr="000000"/>
              </a:solidFill>
              <a:effectLst/>
              <a:latin typeface="+mn-lt"/>
              <a:ea typeface="+mn-ea"/>
              <a:cs typeface="+mn-cs"/>
            </a:rPr>
            <a:t>年度</a:t>
          </a:r>
          <a:r>
            <a:rPr kumimoji="1" lang="ja-JP" altLang="en-US" sz="1000" b="0" i="0" baseline="0">
              <a:solidFill>
                <a:sysClr val="windowText" lastClr="000000"/>
              </a:solidFill>
              <a:effectLst/>
              <a:latin typeface="+mn-lt"/>
              <a:ea typeface="+mn-ea"/>
              <a:cs typeface="+mn-cs"/>
            </a:rPr>
            <a:t>は</a:t>
          </a:r>
          <a:r>
            <a:rPr kumimoji="1" lang="ja-JP" altLang="ja-JP" sz="1000" b="0" i="0" baseline="0">
              <a:solidFill>
                <a:sysClr val="windowText" lastClr="000000"/>
              </a:solidFill>
              <a:effectLst/>
              <a:latin typeface="+mn-lt"/>
              <a:ea typeface="+mn-ea"/>
              <a:cs typeface="+mn-cs"/>
            </a:rPr>
            <a:t>、地方交付税等の増大による経常一般財源総額が増大したこと</a:t>
          </a:r>
          <a:r>
            <a:rPr kumimoji="1" lang="ja-JP" altLang="en-US" sz="1000" b="0" i="0" baseline="0">
              <a:solidFill>
                <a:sysClr val="windowText" lastClr="000000"/>
              </a:solidFill>
              <a:effectLst/>
              <a:latin typeface="+mn-lt"/>
              <a:ea typeface="+mn-ea"/>
              <a:cs typeface="+mn-cs"/>
            </a:rPr>
            <a:t>により数値が一時的に下降したが</a:t>
          </a:r>
          <a:r>
            <a:rPr kumimoji="1" lang="ja-JP" altLang="ja-JP" sz="1000" b="0" i="0" baseline="0">
              <a:solidFill>
                <a:sysClr val="windowText" lastClr="000000"/>
              </a:solidFill>
              <a:effectLst/>
              <a:latin typeface="+mn-lt"/>
              <a:ea typeface="+mn-ea"/>
              <a:cs typeface="+mn-cs"/>
            </a:rPr>
            <a:t>、</a:t>
          </a:r>
          <a:r>
            <a:rPr kumimoji="1" lang="en-US" altLang="ja-JP" sz="1000" b="0" i="0" baseline="0">
              <a:solidFill>
                <a:sysClr val="windowText" lastClr="000000"/>
              </a:solidFill>
              <a:effectLst/>
              <a:latin typeface="+mn-lt"/>
              <a:ea typeface="+mn-ea"/>
              <a:cs typeface="+mn-cs"/>
            </a:rPr>
            <a:t>R4</a:t>
          </a:r>
          <a:r>
            <a:rPr kumimoji="1" lang="ja-JP" altLang="en-US" sz="1000" b="0" i="0" baseline="0">
              <a:solidFill>
                <a:sysClr val="windowText" lastClr="000000"/>
              </a:solidFill>
              <a:effectLst/>
              <a:latin typeface="+mn-lt"/>
              <a:ea typeface="+mn-ea"/>
              <a:cs typeface="+mn-cs"/>
            </a:rPr>
            <a:t>年度は</a:t>
          </a:r>
          <a:r>
            <a:rPr kumimoji="1" lang="ja-JP" altLang="ja-JP" sz="1000" b="0" i="0" baseline="0">
              <a:solidFill>
                <a:sysClr val="windowText" lastClr="000000"/>
              </a:solidFill>
              <a:effectLst/>
              <a:latin typeface="+mn-lt"/>
              <a:ea typeface="+mn-ea"/>
              <a:cs typeface="+mn-cs"/>
            </a:rPr>
            <a:t>繰出金充当の経常一般財源が</a:t>
          </a:r>
          <a:r>
            <a:rPr kumimoji="1" lang="ja-JP" altLang="en-US" sz="1000" b="0" i="0" baseline="0">
              <a:solidFill>
                <a:sysClr val="windowText" lastClr="000000"/>
              </a:solidFill>
              <a:effectLst/>
              <a:latin typeface="+mn-lt"/>
              <a:ea typeface="+mn-ea"/>
              <a:cs typeface="+mn-cs"/>
            </a:rPr>
            <a:t>前年度比</a:t>
          </a:r>
          <a:r>
            <a:rPr kumimoji="1" lang="en-US" altLang="ja-JP" sz="1000" b="0" i="0" baseline="0">
              <a:solidFill>
                <a:sysClr val="windowText" lastClr="000000"/>
              </a:solidFill>
              <a:effectLst/>
              <a:latin typeface="+mn-lt"/>
              <a:ea typeface="+mn-ea"/>
              <a:cs typeface="+mn-cs"/>
            </a:rPr>
            <a:t>14</a:t>
          </a:r>
          <a:r>
            <a:rPr kumimoji="1" lang="ja-JP" altLang="ja-JP" sz="1000" b="0" i="0" baseline="0">
              <a:solidFill>
                <a:sysClr val="windowText" lastClr="000000"/>
              </a:solidFill>
              <a:effectLst/>
              <a:latin typeface="+mn-lt"/>
              <a:ea typeface="+mn-ea"/>
              <a:cs typeface="+mn-cs"/>
            </a:rPr>
            <a:t>百万円</a:t>
          </a:r>
          <a:r>
            <a:rPr kumimoji="1" lang="ja-JP" altLang="en-US" sz="1000" b="0" i="0" baseline="0">
              <a:solidFill>
                <a:sysClr val="windowText" lastClr="000000"/>
              </a:solidFill>
              <a:effectLst/>
              <a:latin typeface="+mn-lt"/>
              <a:ea typeface="+mn-ea"/>
              <a:cs typeface="+mn-cs"/>
            </a:rPr>
            <a:t>増加するなど</a:t>
          </a:r>
          <a:r>
            <a:rPr kumimoji="1" lang="en-US" altLang="ja-JP" sz="1000" b="0" i="0" baseline="0">
              <a:solidFill>
                <a:sysClr val="windowText" lastClr="000000"/>
              </a:solidFill>
              <a:effectLst/>
              <a:latin typeface="+mn-lt"/>
              <a:ea typeface="+mn-ea"/>
              <a:cs typeface="+mn-cs"/>
            </a:rPr>
            <a:t>R2</a:t>
          </a:r>
          <a:r>
            <a:rPr kumimoji="1" lang="ja-JP" altLang="en-US" sz="1000" b="0" i="0" baseline="0">
              <a:solidFill>
                <a:sysClr val="windowText" lastClr="000000"/>
              </a:solidFill>
              <a:effectLst/>
              <a:latin typeface="+mn-lt"/>
              <a:ea typeface="+mn-ea"/>
              <a:cs typeface="+mn-cs"/>
            </a:rPr>
            <a:t>年度と同等の水準となっている。</a:t>
          </a:r>
          <a:r>
            <a:rPr kumimoji="1" lang="ja-JP" altLang="ja-JP" sz="1000" b="0" i="0" baseline="0">
              <a:solidFill>
                <a:sysClr val="windowText" lastClr="000000"/>
              </a:solidFill>
              <a:effectLst/>
              <a:latin typeface="+mn-lt"/>
              <a:ea typeface="+mn-ea"/>
              <a:cs typeface="+mn-cs"/>
            </a:rPr>
            <a:t>物件費</a:t>
          </a:r>
          <a:r>
            <a:rPr kumimoji="1" lang="ja-JP" altLang="en-US" sz="1000" b="0" i="0" baseline="0">
              <a:solidFill>
                <a:sysClr val="windowText" lastClr="000000"/>
              </a:solidFill>
              <a:effectLst/>
              <a:latin typeface="+mn-lt"/>
              <a:ea typeface="+mn-ea"/>
              <a:cs typeface="+mn-cs"/>
            </a:rPr>
            <a:t>や</a:t>
          </a:r>
          <a:r>
            <a:rPr kumimoji="1" lang="ja-JP" altLang="ja-JP" sz="1000" b="0" i="0" baseline="0">
              <a:solidFill>
                <a:sysClr val="windowText" lastClr="000000"/>
              </a:solidFill>
              <a:effectLst/>
              <a:latin typeface="+mn-lt"/>
              <a:ea typeface="+mn-ea"/>
              <a:cs typeface="+mn-cs"/>
            </a:rPr>
            <a:t>補助費等は</a:t>
          </a:r>
          <a:r>
            <a:rPr kumimoji="1" lang="ja-JP" altLang="en-US" sz="1000" b="0" i="0" baseline="0">
              <a:solidFill>
                <a:sysClr val="windowText" lastClr="000000"/>
              </a:solidFill>
              <a:effectLst/>
              <a:latin typeface="+mn-lt"/>
              <a:ea typeface="+mn-ea"/>
              <a:cs typeface="+mn-cs"/>
            </a:rPr>
            <a:t>依然として</a:t>
          </a:r>
          <a:r>
            <a:rPr kumimoji="1" lang="ja-JP" altLang="ja-JP" sz="1000" b="0" i="0" baseline="0">
              <a:solidFill>
                <a:sysClr val="windowText" lastClr="000000"/>
              </a:solidFill>
              <a:effectLst/>
              <a:latin typeface="+mn-lt"/>
              <a:ea typeface="+mn-ea"/>
              <a:cs typeface="+mn-cs"/>
            </a:rPr>
            <a:t>増加</a:t>
          </a:r>
          <a:r>
            <a:rPr kumimoji="1" lang="ja-JP" altLang="en-US" sz="1000" b="0" i="0" baseline="0">
              <a:solidFill>
                <a:sysClr val="windowText" lastClr="000000"/>
              </a:solidFill>
              <a:effectLst/>
              <a:latin typeface="+mn-lt"/>
              <a:ea typeface="+mn-ea"/>
              <a:cs typeface="+mn-cs"/>
            </a:rPr>
            <a:t>傾向</a:t>
          </a:r>
          <a:r>
            <a:rPr kumimoji="1" lang="ja-JP" altLang="ja-JP" sz="1000" b="0" i="0" baseline="0">
              <a:solidFill>
                <a:sysClr val="windowText" lastClr="000000"/>
              </a:solidFill>
              <a:effectLst/>
              <a:latin typeface="+mn-lt"/>
              <a:ea typeface="+mn-ea"/>
              <a:cs typeface="+mn-cs"/>
            </a:rPr>
            <a:t>にあることから、今後数値が悪化することも想定される。</a:t>
          </a:r>
          <a:endParaRPr kumimoji="1" lang="en-US" altLang="ja-JP" sz="1000" b="0" i="0" baseline="0">
            <a:solidFill>
              <a:sysClr val="windowText" lastClr="000000"/>
            </a:solidFill>
            <a:effectLst/>
            <a:latin typeface="+mn-lt"/>
            <a:ea typeface="+mn-ea"/>
            <a:cs typeface="+mn-cs"/>
          </a:endParaRPr>
        </a:p>
        <a:p>
          <a:pPr eaLnBrk="1" fontAlgn="auto" latinLnBrk="0" hangingPunct="1">
            <a:lnSpc>
              <a:spcPts val="1200"/>
            </a:lnSpc>
          </a:pPr>
          <a:r>
            <a:rPr kumimoji="1" lang="ja-JP" altLang="ja-JP" sz="1000" b="0" i="0" baseline="0">
              <a:solidFill>
                <a:sysClr val="windowText" lastClr="000000"/>
              </a:solidFill>
              <a:effectLst/>
              <a:latin typeface="+mn-lt"/>
              <a:ea typeface="+mn-ea"/>
              <a:cs typeface="+mn-cs"/>
            </a:rPr>
            <a:t>　また、総合的にみると本市の経常収支比率を押し上げているのは公債費にあると考えられるため、引き続き将来推計を見据えた健全な財政運営を行うこととする。　</a:t>
          </a:r>
          <a:endParaRPr lang="ja-JP" altLang="ja-JP" sz="10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76</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79476"/>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77</xdr:row>
      <xdr:rowOff>14987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79476"/>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77</xdr:row>
      <xdr:rowOff>14987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033756"/>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3556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06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140455</xdr:rowOff>
    </xdr:from>
    <xdr:to>
      <xdr:col>29</xdr:col>
      <xdr:colOff>127000</xdr:colOff>
      <xdr:row>17</xdr:row>
      <xdr:rowOff>145332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02730"/>
          <a:ext cx="647700" cy="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145332</xdr:rowOff>
    </xdr:from>
    <xdr:to>
      <xdr:col>26</xdr:col>
      <xdr:colOff>50800</xdr:colOff>
      <xdr:row>17</xdr:row>
      <xdr:rowOff>158481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07607"/>
          <a:ext cx="698500" cy="13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158481</xdr:rowOff>
    </xdr:from>
    <xdr:to>
      <xdr:col>22</xdr:col>
      <xdr:colOff>114300</xdr:colOff>
      <xdr:row>18</xdr:row>
      <xdr:rowOff>43169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20756"/>
          <a:ext cx="698500" cy="56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43169</xdr:rowOff>
    </xdr:from>
    <xdr:to>
      <xdr:col>18</xdr:col>
      <xdr:colOff>177800</xdr:colOff>
      <xdr:row>18</xdr:row>
      <xdr:rowOff>73638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76894"/>
          <a:ext cx="698500" cy="30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89655</xdr:rowOff>
    </xdr:from>
    <xdr:to>
      <xdr:col>29</xdr:col>
      <xdr:colOff>177800</xdr:colOff>
      <xdr:row>18</xdr:row>
      <xdr:rowOff>19805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51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61732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2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94532</xdr:rowOff>
    </xdr:from>
    <xdr:to>
      <xdr:col>26</xdr:col>
      <xdr:colOff>101600</xdr:colOff>
      <xdr:row>18</xdr:row>
      <xdr:rowOff>24682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56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9459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4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107681</xdr:rowOff>
    </xdr:from>
    <xdr:to>
      <xdr:col>22</xdr:col>
      <xdr:colOff>165100</xdr:colOff>
      <xdr:row>18</xdr:row>
      <xdr:rowOff>37831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69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22608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5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163819</xdr:rowOff>
    </xdr:from>
    <xdr:to>
      <xdr:col>19</xdr:col>
      <xdr:colOff>38100</xdr:colOff>
      <xdr:row>18</xdr:row>
      <xdr:rowOff>93969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26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78746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1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22838</xdr:rowOff>
    </xdr:from>
    <xdr:to>
      <xdr:col>15</xdr:col>
      <xdr:colOff>101600</xdr:colOff>
      <xdr:row>18</xdr:row>
      <xdr:rowOff>124438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6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109215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4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308844</xdr:rowOff>
    </xdr:from>
    <xdr:to>
      <xdr:col>29</xdr:col>
      <xdr:colOff>127000</xdr:colOff>
      <xdr:row>37</xdr:row>
      <xdr:rowOff>317359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33544"/>
          <a:ext cx="647700" cy="8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293621</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18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317359</xdr:rowOff>
    </xdr:from>
    <xdr:to>
      <xdr:col>26</xdr:col>
      <xdr:colOff>50800</xdr:colOff>
      <xdr:row>37</xdr:row>
      <xdr:rowOff>321794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42059"/>
          <a:ext cx="698500" cy="4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321794</xdr:rowOff>
    </xdr:from>
    <xdr:to>
      <xdr:col>22</xdr:col>
      <xdr:colOff>114300</xdr:colOff>
      <xdr:row>37</xdr:row>
      <xdr:rowOff>328621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46494"/>
          <a:ext cx="698500" cy="6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328621</xdr:rowOff>
    </xdr:from>
    <xdr:to>
      <xdr:col>18</xdr:col>
      <xdr:colOff>177800</xdr:colOff>
      <xdr:row>37</xdr:row>
      <xdr:rowOff>332484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53321"/>
          <a:ext cx="698500" cy="3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258044</xdr:rowOff>
    </xdr:from>
    <xdr:to>
      <xdr:col>29</xdr:col>
      <xdr:colOff>177800</xdr:colOff>
      <xdr:row>38</xdr:row>
      <xdr:rowOff>16744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8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103121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2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266559</xdr:rowOff>
    </xdr:from>
    <xdr:to>
      <xdr:col>26</xdr:col>
      <xdr:colOff>101600</xdr:colOff>
      <xdr:row>38</xdr:row>
      <xdr:rowOff>25259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91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35436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6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270994</xdr:rowOff>
    </xdr:from>
    <xdr:to>
      <xdr:col>22</xdr:col>
      <xdr:colOff>165100</xdr:colOff>
      <xdr:row>38</xdr:row>
      <xdr:rowOff>29694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95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39871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6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277821</xdr:rowOff>
    </xdr:from>
    <xdr:to>
      <xdr:col>19</xdr:col>
      <xdr:colOff>38100</xdr:colOff>
      <xdr:row>38</xdr:row>
      <xdr:rowOff>36521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0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46698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7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281684</xdr:rowOff>
    </xdr:from>
    <xdr:to>
      <xdr:col>15</xdr:col>
      <xdr:colOff>101600</xdr:colOff>
      <xdr:row>38</xdr:row>
      <xdr:rowOff>40384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06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50561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7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33,511
33,233
289.80
26,380,188
24,331,963
1,916,182
10,651,324
21,551,562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123698</xdr:rowOff>
    </xdr:from>
    <xdr:to>
      <xdr:col>24</xdr:col>
      <xdr:colOff>63500</xdr:colOff>
      <xdr:row>36</xdr:row>
      <xdr:rowOff>163703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95898"/>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123698</xdr:rowOff>
    </xdr:from>
    <xdr:to>
      <xdr:col>19</xdr:col>
      <xdr:colOff>177800</xdr:colOff>
      <xdr:row>37</xdr:row>
      <xdr:rowOff>2591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5898"/>
          <a:ext cx="889000" cy="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2591</xdr:rowOff>
    </xdr:from>
    <xdr:to>
      <xdr:col>15</xdr:col>
      <xdr:colOff>50800</xdr:colOff>
      <xdr:row>38</xdr:row>
      <xdr:rowOff>49797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46241"/>
          <a:ext cx="889000" cy="21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49797</xdr:rowOff>
    </xdr:from>
    <xdr:to>
      <xdr:col>10</xdr:col>
      <xdr:colOff>114300</xdr:colOff>
      <xdr:row>38</xdr:row>
      <xdr:rowOff>67602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64897"/>
          <a:ext cx="889000" cy="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112903</xdr:rowOff>
    </xdr:from>
    <xdr:to>
      <xdr:col>24</xdr:col>
      <xdr:colOff>114300</xdr:colOff>
      <xdr:row>37</xdr:row>
      <xdr:rowOff>43053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91330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72898</xdr:rowOff>
    </xdr:from>
    <xdr:to>
      <xdr:col>20</xdr:col>
      <xdr:colOff>38100</xdr:colOff>
      <xdr:row>37</xdr:row>
      <xdr:rowOff>3048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165625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3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123241</xdr:rowOff>
    </xdr:from>
    <xdr:to>
      <xdr:col>15</xdr:col>
      <xdr:colOff>101600</xdr:colOff>
      <xdr:row>37</xdr:row>
      <xdr:rowOff>53391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44518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170447</xdr:rowOff>
    </xdr:from>
    <xdr:to>
      <xdr:col>10</xdr:col>
      <xdr:colOff>165100</xdr:colOff>
      <xdr:row>38</xdr:row>
      <xdr:rowOff>100597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1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91724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0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16802</xdr:rowOff>
    </xdr:from>
    <xdr:to>
      <xdr:col>6</xdr:col>
      <xdr:colOff>38100</xdr:colOff>
      <xdr:row>38</xdr:row>
      <xdr:rowOff>118402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109529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28636</xdr:rowOff>
    </xdr:from>
    <xdr:to>
      <xdr:col>24</xdr:col>
      <xdr:colOff>63500</xdr:colOff>
      <xdr:row>58</xdr:row>
      <xdr:rowOff>44659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72736"/>
          <a:ext cx="838200" cy="1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44659</xdr:rowOff>
    </xdr:from>
    <xdr:to>
      <xdr:col>19</xdr:col>
      <xdr:colOff>177800</xdr:colOff>
      <xdr:row>58</xdr:row>
      <xdr:rowOff>60337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88759"/>
          <a:ext cx="8890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54280</xdr:rowOff>
    </xdr:from>
    <xdr:to>
      <xdr:col>15</xdr:col>
      <xdr:colOff>50800</xdr:colOff>
      <xdr:row>58</xdr:row>
      <xdr:rowOff>60337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98380"/>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54280</xdr:rowOff>
    </xdr:from>
    <xdr:to>
      <xdr:col>10</xdr:col>
      <xdr:colOff>114300</xdr:colOff>
      <xdr:row>58</xdr:row>
      <xdr:rowOff>66403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98380"/>
          <a:ext cx="889000" cy="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149286</xdr:rowOff>
    </xdr:from>
    <xdr:to>
      <xdr:col>24</xdr:col>
      <xdr:colOff>114300</xdr:colOff>
      <xdr:row>58</xdr:row>
      <xdr:rowOff>79436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165309</xdr:rowOff>
    </xdr:from>
    <xdr:to>
      <xdr:col>20</xdr:col>
      <xdr:colOff>38100</xdr:colOff>
      <xdr:row>58</xdr:row>
      <xdr:rowOff>95459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3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86586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3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9537</xdr:rowOff>
    </xdr:from>
    <xdr:to>
      <xdr:col>15</xdr:col>
      <xdr:colOff>101600</xdr:colOff>
      <xdr:row>58</xdr:row>
      <xdr:rowOff>111137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102264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4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3480</xdr:rowOff>
    </xdr:from>
    <xdr:to>
      <xdr:col>10</xdr:col>
      <xdr:colOff>165100</xdr:colOff>
      <xdr:row>58</xdr:row>
      <xdr:rowOff>105080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96207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4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15603</xdr:rowOff>
    </xdr:from>
    <xdr:to>
      <xdr:col>6</xdr:col>
      <xdr:colOff>38100</xdr:colOff>
      <xdr:row>58</xdr:row>
      <xdr:rowOff>117203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5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108330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5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56817</xdr:rowOff>
    </xdr:from>
    <xdr:to>
      <xdr:col>24</xdr:col>
      <xdr:colOff>63500</xdr:colOff>
      <xdr:row>79</xdr:row>
      <xdr:rowOff>63331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601367"/>
          <a:ext cx="8382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63331</xdr:rowOff>
    </xdr:from>
    <xdr:to>
      <xdr:col>19</xdr:col>
      <xdr:colOff>177800</xdr:colOff>
      <xdr:row>79</xdr:row>
      <xdr:rowOff>64883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607881"/>
          <a:ext cx="8890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64883</xdr:rowOff>
    </xdr:from>
    <xdr:to>
      <xdr:col>15</xdr:col>
      <xdr:colOff>50800</xdr:colOff>
      <xdr:row>79</xdr:row>
      <xdr:rowOff>66793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609433"/>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57469</xdr:rowOff>
    </xdr:from>
    <xdr:to>
      <xdr:col>10</xdr:col>
      <xdr:colOff>114300</xdr:colOff>
      <xdr:row>79</xdr:row>
      <xdr:rowOff>66793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602019"/>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6017</xdr:rowOff>
    </xdr:from>
    <xdr:to>
      <xdr:col>24</xdr:col>
      <xdr:colOff>114300</xdr:colOff>
      <xdr:row>79</xdr:row>
      <xdr:rowOff>107617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5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92394</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6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12531</xdr:rowOff>
    </xdr:from>
    <xdr:to>
      <xdr:col>20</xdr:col>
      <xdr:colOff>38100</xdr:colOff>
      <xdr:row>79</xdr:row>
      <xdr:rowOff>114131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105258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4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14083</xdr:rowOff>
    </xdr:from>
    <xdr:to>
      <xdr:col>15</xdr:col>
      <xdr:colOff>101600</xdr:colOff>
      <xdr:row>79</xdr:row>
      <xdr:rowOff>115683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5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106810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5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15993</xdr:rowOff>
    </xdr:from>
    <xdr:to>
      <xdr:col>10</xdr:col>
      <xdr:colOff>165100</xdr:colOff>
      <xdr:row>79</xdr:row>
      <xdr:rowOff>117593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6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108720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5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6669</xdr:rowOff>
    </xdr:from>
    <xdr:to>
      <xdr:col>6</xdr:col>
      <xdr:colOff>38100</xdr:colOff>
      <xdr:row>79</xdr:row>
      <xdr:rowOff>108269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99396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129663</xdr:rowOff>
    </xdr:from>
    <xdr:to>
      <xdr:col>24</xdr:col>
      <xdr:colOff>63500</xdr:colOff>
      <xdr:row>96</xdr:row>
      <xdr:rowOff>50175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417413"/>
          <a:ext cx="838200" cy="9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50175</xdr:rowOff>
    </xdr:from>
    <xdr:to>
      <xdr:col>19</xdr:col>
      <xdr:colOff>177800</xdr:colOff>
      <xdr:row>97</xdr:row>
      <xdr:rowOff>120138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09375"/>
          <a:ext cx="889000" cy="24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120138</xdr:rowOff>
    </xdr:from>
    <xdr:to>
      <xdr:col>15</xdr:col>
      <xdr:colOff>50800</xdr:colOff>
      <xdr:row>97</xdr:row>
      <xdr:rowOff>166010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50788"/>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166010</xdr:rowOff>
    </xdr:from>
    <xdr:to>
      <xdr:col>10</xdr:col>
      <xdr:colOff>114300</xdr:colOff>
      <xdr:row>98</xdr:row>
      <xdr:rowOff>35775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96660"/>
          <a:ext cx="889000" cy="4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78863</xdr:rowOff>
    </xdr:from>
    <xdr:to>
      <xdr:col>24</xdr:col>
      <xdr:colOff>114300</xdr:colOff>
      <xdr:row>96</xdr:row>
      <xdr:rowOff>9013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36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101740</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18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170825</xdr:rowOff>
    </xdr:from>
    <xdr:to>
      <xdr:col>20</xdr:col>
      <xdr:colOff>38100</xdr:colOff>
      <xdr:row>96</xdr:row>
      <xdr:rowOff>100975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5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92102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55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69338</xdr:rowOff>
    </xdr:from>
    <xdr:to>
      <xdr:col>15</xdr:col>
      <xdr:colOff>101600</xdr:colOff>
      <xdr:row>97</xdr:row>
      <xdr:rowOff>170938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9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162065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9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115210</xdr:rowOff>
    </xdr:from>
    <xdr:to>
      <xdr:col>10</xdr:col>
      <xdr:colOff>165100</xdr:colOff>
      <xdr:row>98</xdr:row>
      <xdr:rowOff>45360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36487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3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156425</xdr:rowOff>
    </xdr:from>
    <xdr:to>
      <xdr:col>6</xdr:col>
      <xdr:colOff>38100</xdr:colOff>
      <xdr:row>98</xdr:row>
      <xdr:rowOff>86575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8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77702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7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69164</xdr:rowOff>
    </xdr:from>
    <xdr:to>
      <xdr:col>55</xdr:col>
      <xdr:colOff>0</xdr:colOff>
      <xdr:row>37</xdr:row>
      <xdr:rowOff>137538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12814"/>
          <a:ext cx="838200" cy="6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170542</xdr:rowOff>
    </xdr:from>
    <xdr:to>
      <xdr:col>50</xdr:col>
      <xdr:colOff>114300</xdr:colOff>
      <xdr:row>37</xdr:row>
      <xdr:rowOff>137538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171292"/>
          <a:ext cx="889000" cy="30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170542</xdr:rowOff>
    </xdr:from>
    <xdr:to>
      <xdr:col>45</xdr:col>
      <xdr:colOff>177800</xdr:colOff>
      <xdr:row>38</xdr:row>
      <xdr:rowOff>56264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171292"/>
          <a:ext cx="889000" cy="40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56264</xdr:rowOff>
    </xdr:from>
    <xdr:to>
      <xdr:col>41</xdr:col>
      <xdr:colOff>50800</xdr:colOff>
      <xdr:row>38</xdr:row>
      <xdr:rowOff>73932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71364"/>
          <a:ext cx="889000" cy="1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18364</xdr:rowOff>
    </xdr:from>
    <xdr:to>
      <xdr:col>55</xdr:col>
      <xdr:colOff>50800</xdr:colOff>
      <xdr:row>37</xdr:row>
      <xdr:rowOff>119964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41241</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1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86738</xdr:rowOff>
    </xdr:from>
    <xdr:to>
      <xdr:col>50</xdr:col>
      <xdr:colOff>165100</xdr:colOff>
      <xdr:row>38</xdr:row>
      <xdr:rowOff>16888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8015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119742</xdr:rowOff>
    </xdr:from>
    <xdr:to>
      <xdr:col>46</xdr:col>
      <xdr:colOff>38100</xdr:colOff>
      <xdr:row>36</xdr:row>
      <xdr:rowOff>49892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2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41019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21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5464</xdr:rowOff>
    </xdr:from>
    <xdr:to>
      <xdr:col>41</xdr:col>
      <xdr:colOff>101600</xdr:colOff>
      <xdr:row>38</xdr:row>
      <xdr:rowOff>107064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98191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1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23132</xdr:rowOff>
    </xdr:from>
    <xdr:to>
      <xdr:col>36</xdr:col>
      <xdr:colOff>165100</xdr:colOff>
      <xdr:row>38</xdr:row>
      <xdr:rowOff>124732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3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115859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3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51013</xdr:rowOff>
    </xdr:from>
    <xdr:to>
      <xdr:col>55</xdr:col>
      <xdr:colOff>0</xdr:colOff>
      <xdr:row>58</xdr:row>
      <xdr:rowOff>124622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995113"/>
          <a:ext cx="8382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51013</xdr:rowOff>
    </xdr:from>
    <xdr:to>
      <xdr:col>50</xdr:col>
      <xdr:colOff>114300</xdr:colOff>
      <xdr:row>58</xdr:row>
      <xdr:rowOff>96230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995113"/>
          <a:ext cx="889000" cy="4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88866</xdr:rowOff>
    </xdr:from>
    <xdr:to>
      <xdr:col>45</xdr:col>
      <xdr:colOff>177800</xdr:colOff>
      <xdr:row>58</xdr:row>
      <xdr:rowOff>96230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861516"/>
          <a:ext cx="889000" cy="17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33078</xdr:rowOff>
    </xdr:from>
    <xdr:to>
      <xdr:col>41</xdr:col>
      <xdr:colOff>50800</xdr:colOff>
      <xdr:row>57</xdr:row>
      <xdr:rowOff>88866</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805728"/>
          <a:ext cx="889000" cy="5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73822</xdr:rowOff>
    </xdr:from>
    <xdr:to>
      <xdr:col>55</xdr:col>
      <xdr:colOff>50800</xdr:colOff>
      <xdr:row>59</xdr:row>
      <xdr:rowOff>3972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100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160199</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213</xdr:rowOff>
    </xdr:from>
    <xdr:to>
      <xdr:col>50</xdr:col>
      <xdr:colOff>165100</xdr:colOff>
      <xdr:row>58</xdr:row>
      <xdr:rowOff>101813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4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92940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45430</xdr:rowOff>
    </xdr:from>
    <xdr:to>
      <xdr:col>46</xdr:col>
      <xdr:colOff>38100</xdr:colOff>
      <xdr:row>58</xdr:row>
      <xdr:rowOff>147030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9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138157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0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38066</xdr:rowOff>
    </xdr:from>
    <xdr:to>
      <xdr:col>41</xdr:col>
      <xdr:colOff>101600</xdr:colOff>
      <xdr:row>57</xdr:row>
      <xdr:rowOff>139666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1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156193</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58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153728</xdr:rowOff>
    </xdr:from>
    <xdr:to>
      <xdr:col>36</xdr:col>
      <xdr:colOff>165100</xdr:colOff>
      <xdr:row>57</xdr:row>
      <xdr:rowOff>83878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7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100405</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53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125527</xdr:rowOff>
    </xdr:from>
    <xdr:to>
      <xdr:col>55</xdr:col>
      <xdr:colOff>0</xdr:colOff>
      <xdr:row>78</xdr:row>
      <xdr:rowOff>291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327177"/>
          <a:ext cx="838200" cy="4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39306</xdr:rowOff>
    </xdr:from>
    <xdr:to>
      <xdr:col>50</xdr:col>
      <xdr:colOff>114300</xdr:colOff>
      <xdr:row>77</xdr:row>
      <xdr:rowOff>125527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240956"/>
          <a:ext cx="889000" cy="8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73381</xdr:rowOff>
    </xdr:from>
    <xdr:to>
      <xdr:col>45</xdr:col>
      <xdr:colOff>177800</xdr:colOff>
      <xdr:row>77</xdr:row>
      <xdr:rowOff>39306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589231"/>
          <a:ext cx="889000" cy="65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9182</xdr:rowOff>
    </xdr:from>
    <xdr:to>
      <xdr:col>41</xdr:col>
      <xdr:colOff>50800</xdr:colOff>
      <xdr:row>73</xdr:row>
      <xdr:rowOff>73381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525032"/>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120941</xdr:rowOff>
    </xdr:from>
    <xdr:to>
      <xdr:col>55</xdr:col>
      <xdr:colOff>50800</xdr:colOff>
      <xdr:row>78</xdr:row>
      <xdr:rowOff>51091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2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99368</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0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74727</xdr:rowOff>
    </xdr:from>
    <xdr:to>
      <xdr:col>50</xdr:col>
      <xdr:colOff>165100</xdr:colOff>
      <xdr:row>78</xdr:row>
      <xdr:rowOff>4877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167454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36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159956</xdr:rowOff>
    </xdr:from>
    <xdr:to>
      <xdr:col>46</xdr:col>
      <xdr:colOff>38100</xdr:colOff>
      <xdr:row>77</xdr:row>
      <xdr:rowOff>90106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1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106633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96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22581</xdr:rowOff>
    </xdr:from>
    <xdr:to>
      <xdr:col>41</xdr:col>
      <xdr:colOff>101600</xdr:colOff>
      <xdr:row>73</xdr:row>
      <xdr:rowOff>124181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5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140708</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129832</xdr:rowOff>
    </xdr:from>
    <xdr:to>
      <xdr:col>36</xdr:col>
      <xdr:colOff>165100</xdr:colOff>
      <xdr:row>73</xdr:row>
      <xdr:rowOff>59982</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4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76509</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24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41683</xdr:rowOff>
    </xdr:from>
    <xdr:to>
      <xdr:col>55</xdr:col>
      <xdr:colOff>0</xdr:colOff>
      <xdr:row>99</xdr:row>
      <xdr:rowOff>44132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7015233"/>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35661</xdr:rowOff>
    </xdr:from>
    <xdr:to>
      <xdr:col>50</xdr:col>
      <xdr:colOff>114300</xdr:colOff>
      <xdr:row>99</xdr:row>
      <xdr:rowOff>44132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7009211"/>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31530</xdr:rowOff>
    </xdr:from>
    <xdr:to>
      <xdr:col>45</xdr:col>
      <xdr:colOff>177800</xdr:colOff>
      <xdr:row>99</xdr:row>
      <xdr:rowOff>35661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7005080"/>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31530</xdr:rowOff>
    </xdr:from>
    <xdr:to>
      <xdr:col>41</xdr:col>
      <xdr:colOff>50800</xdr:colOff>
      <xdr:row>99</xdr:row>
      <xdr:rowOff>49684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7005080"/>
          <a:ext cx="889000" cy="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162333</xdr:rowOff>
    </xdr:from>
    <xdr:to>
      <xdr:col>55</xdr:col>
      <xdr:colOff>50800</xdr:colOff>
      <xdr:row>99</xdr:row>
      <xdr:rowOff>92483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77260</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7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164782</xdr:rowOff>
    </xdr:from>
    <xdr:to>
      <xdr:col>50</xdr:col>
      <xdr:colOff>165100</xdr:colOff>
      <xdr:row>99</xdr:row>
      <xdr:rowOff>94932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86059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5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156311</xdr:rowOff>
    </xdr:from>
    <xdr:to>
      <xdr:col>46</xdr:col>
      <xdr:colOff>38100</xdr:colOff>
      <xdr:row>99</xdr:row>
      <xdr:rowOff>86461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77588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705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152180</xdr:rowOff>
    </xdr:from>
    <xdr:to>
      <xdr:col>41</xdr:col>
      <xdr:colOff>101600</xdr:colOff>
      <xdr:row>99</xdr:row>
      <xdr:rowOff>82330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9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73457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70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170334</xdr:rowOff>
    </xdr:from>
    <xdr:to>
      <xdr:col>36</xdr:col>
      <xdr:colOff>165100</xdr:colOff>
      <xdr:row>99</xdr:row>
      <xdr:rowOff>100484</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97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91611</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70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91694</xdr:rowOff>
    </xdr:from>
    <xdr:to>
      <xdr:col>85</xdr:col>
      <xdr:colOff>127000</xdr:colOff>
      <xdr:row>39</xdr:row>
      <xdr:rowOff>98732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78244"/>
          <a:ext cx="8382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71528</xdr:rowOff>
    </xdr:from>
    <xdr:to>
      <xdr:col>81</xdr:col>
      <xdr:colOff>50800</xdr:colOff>
      <xdr:row>39</xdr:row>
      <xdr:rowOff>91694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58078"/>
          <a:ext cx="889000" cy="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71528</xdr:rowOff>
    </xdr:from>
    <xdr:to>
      <xdr:col>76</xdr:col>
      <xdr:colOff>114300</xdr:colOff>
      <xdr:row>39</xdr:row>
      <xdr:rowOff>80428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758078"/>
          <a:ext cx="889000" cy="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80428</xdr:rowOff>
    </xdr:from>
    <xdr:to>
      <xdr:col>71</xdr:col>
      <xdr:colOff>177800</xdr:colOff>
      <xdr:row>39</xdr:row>
      <xdr:rowOff>96951</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66978"/>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47932</xdr:rowOff>
    </xdr:from>
    <xdr:to>
      <xdr:col>85</xdr:col>
      <xdr:colOff>177800</xdr:colOff>
      <xdr:row>39</xdr:row>
      <xdr:rowOff>149532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134309</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494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40894</xdr:rowOff>
    </xdr:from>
    <xdr:to>
      <xdr:col>81</xdr:col>
      <xdr:colOff>101600</xdr:colOff>
      <xdr:row>39</xdr:row>
      <xdr:rowOff>142494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133621</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92017" y="6820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20728</xdr:rowOff>
    </xdr:from>
    <xdr:to>
      <xdr:col>76</xdr:col>
      <xdr:colOff>165100</xdr:colOff>
      <xdr:row>39</xdr:row>
      <xdr:rowOff>122328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0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113455</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80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29628</xdr:rowOff>
    </xdr:from>
    <xdr:to>
      <xdr:col>72</xdr:col>
      <xdr:colOff>38100</xdr:colOff>
      <xdr:row>39</xdr:row>
      <xdr:rowOff>131228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122355</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80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46151</xdr:rowOff>
    </xdr:from>
    <xdr:to>
      <xdr:col>67</xdr:col>
      <xdr:colOff>101600</xdr:colOff>
      <xdr:row>39</xdr:row>
      <xdr:rowOff>147751</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138878</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825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28411</xdr:rowOff>
    </xdr:from>
    <xdr:to>
      <xdr:col>85</xdr:col>
      <xdr:colOff>127000</xdr:colOff>
      <xdr:row>78</xdr:row>
      <xdr:rowOff>32676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401511"/>
          <a:ext cx="8382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32676</xdr:rowOff>
    </xdr:from>
    <xdr:to>
      <xdr:col>81</xdr:col>
      <xdr:colOff>50800</xdr:colOff>
      <xdr:row>78</xdr:row>
      <xdr:rowOff>39667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405776"/>
          <a:ext cx="8890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39667</xdr:rowOff>
    </xdr:from>
    <xdr:to>
      <xdr:col>76</xdr:col>
      <xdr:colOff>114300</xdr:colOff>
      <xdr:row>78</xdr:row>
      <xdr:rowOff>61088</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412767"/>
          <a:ext cx="889000" cy="2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61088</xdr:rowOff>
    </xdr:from>
    <xdr:to>
      <xdr:col>71</xdr:col>
      <xdr:colOff>177800</xdr:colOff>
      <xdr:row>78</xdr:row>
      <xdr:rowOff>63700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434188"/>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149061</xdr:rowOff>
    </xdr:from>
    <xdr:to>
      <xdr:col>85</xdr:col>
      <xdr:colOff>177800</xdr:colOff>
      <xdr:row>78</xdr:row>
      <xdr:rowOff>79211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127488</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153326</xdr:rowOff>
    </xdr:from>
    <xdr:to>
      <xdr:col>81</xdr:col>
      <xdr:colOff>101600</xdr:colOff>
      <xdr:row>78</xdr:row>
      <xdr:rowOff>83476</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5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74603</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44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160317</xdr:rowOff>
    </xdr:from>
    <xdr:to>
      <xdr:col>76</xdr:col>
      <xdr:colOff>165100</xdr:colOff>
      <xdr:row>78</xdr:row>
      <xdr:rowOff>90467</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36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106994</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13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10288</xdr:rowOff>
    </xdr:from>
    <xdr:to>
      <xdr:col>72</xdr:col>
      <xdr:colOff>38100</xdr:colOff>
      <xdr:row>78</xdr:row>
      <xdr:rowOff>111888</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3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103015</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47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12900</xdr:rowOff>
    </xdr:from>
    <xdr:to>
      <xdr:col>67</xdr:col>
      <xdr:colOff>101600</xdr:colOff>
      <xdr:row>78</xdr:row>
      <xdr:rowOff>114500</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3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105627</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47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11089</xdr:rowOff>
    </xdr:from>
    <xdr:to>
      <xdr:col>85</xdr:col>
      <xdr:colOff>127000</xdr:colOff>
      <xdr:row>98</xdr:row>
      <xdr:rowOff>37557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5481300" y="16813189"/>
          <a:ext cx="838200" cy="2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37557</xdr:rowOff>
    </xdr:from>
    <xdr:to>
      <xdr:col>81</xdr:col>
      <xdr:colOff>50800</xdr:colOff>
      <xdr:row>98</xdr:row>
      <xdr:rowOff>119149</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839657"/>
          <a:ext cx="889000" cy="8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119149</xdr:rowOff>
    </xdr:from>
    <xdr:to>
      <xdr:col>76</xdr:col>
      <xdr:colOff>114300</xdr:colOff>
      <xdr:row>99</xdr:row>
      <xdr:rowOff>4226</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21249"/>
          <a:ext cx="889000" cy="5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4226</xdr:rowOff>
    </xdr:from>
    <xdr:to>
      <xdr:col>71</xdr:col>
      <xdr:colOff>177800</xdr:colOff>
      <xdr:row>99</xdr:row>
      <xdr:rowOff>16721</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977776"/>
          <a:ext cx="889000" cy="1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131739</xdr:rowOff>
    </xdr:from>
    <xdr:to>
      <xdr:col>85</xdr:col>
      <xdr:colOff>177800</xdr:colOff>
      <xdr:row>98</xdr:row>
      <xdr:rowOff>61889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76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154616</xdr:rowOff>
    </xdr:from>
    <xdr:ext cx="599010"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61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158207</xdr:rowOff>
    </xdr:from>
    <xdr:to>
      <xdr:col>81</xdr:col>
      <xdr:colOff>101600</xdr:colOff>
      <xdr:row>98</xdr:row>
      <xdr:rowOff>88357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7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104884</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56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68349</xdr:rowOff>
    </xdr:from>
    <xdr:to>
      <xdr:col>76</xdr:col>
      <xdr:colOff>165100</xdr:colOff>
      <xdr:row>98</xdr:row>
      <xdr:rowOff>169949</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87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15026</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664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124876</xdr:rowOff>
    </xdr:from>
    <xdr:to>
      <xdr:col>72</xdr:col>
      <xdr:colOff>38100</xdr:colOff>
      <xdr:row>99</xdr:row>
      <xdr:rowOff>55026</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46153</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70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137371</xdr:rowOff>
    </xdr:from>
    <xdr:to>
      <xdr:col>67</xdr:col>
      <xdr:colOff>101600</xdr:colOff>
      <xdr:row>99</xdr:row>
      <xdr:rowOff>67521</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58648</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703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83497</xdr:rowOff>
    </xdr:from>
    <xdr:to>
      <xdr:col>116</xdr:col>
      <xdr:colOff>63500</xdr:colOff>
      <xdr:row>39</xdr:row>
      <xdr:rowOff>8875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598597"/>
          <a:ext cx="838200" cy="9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8875</xdr:rowOff>
    </xdr:from>
    <xdr:to>
      <xdr:col>111</xdr:col>
      <xdr:colOff>177800</xdr:colOff>
      <xdr:row>39</xdr:row>
      <xdr:rowOff>11880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20434300" y="6695425"/>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11880</xdr:rowOff>
    </xdr:from>
    <xdr:to>
      <xdr:col>107</xdr:col>
      <xdr:colOff>50800</xdr:colOff>
      <xdr:row>39</xdr:row>
      <xdr:rowOff>47313</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698430"/>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47313</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flipV="1">
          <a:off x="18656300" y="6733863"/>
          <a:ext cx="889000" cy="5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32697</xdr:rowOff>
    </xdr:from>
    <xdr:to>
      <xdr:col>116</xdr:col>
      <xdr:colOff>114300</xdr:colOff>
      <xdr:row>38</xdr:row>
      <xdr:rowOff>134297</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54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55574</xdr:rowOff>
    </xdr:from>
    <xdr:ext cx="469744"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39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129525</xdr:rowOff>
    </xdr:from>
    <xdr:to>
      <xdr:col>112</xdr:col>
      <xdr:colOff>38100</xdr:colOff>
      <xdr:row>39</xdr:row>
      <xdr:rowOff>59675</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64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50802</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673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132530</xdr:rowOff>
    </xdr:from>
    <xdr:to>
      <xdr:col>107</xdr:col>
      <xdr:colOff>101600</xdr:colOff>
      <xdr:row>39</xdr:row>
      <xdr:rowOff>62680</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6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53807</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99428" y="67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167963</xdr:rowOff>
    </xdr:from>
    <xdr:to>
      <xdr:col>102</xdr:col>
      <xdr:colOff>165100</xdr:colOff>
      <xdr:row>39</xdr:row>
      <xdr:rowOff>98113</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68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89240</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10428" y="677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61244</xdr:rowOff>
    </xdr:from>
    <xdr:to>
      <xdr:col>116</xdr:col>
      <xdr:colOff>63500</xdr:colOff>
      <xdr:row>58</xdr:row>
      <xdr:rowOff>62022</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10005344"/>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42911</xdr:rowOff>
    </xdr:from>
    <xdr:to>
      <xdr:col>111</xdr:col>
      <xdr:colOff>177800</xdr:colOff>
      <xdr:row>58</xdr:row>
      <xdr:rowOff>62022</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9987011"/>
          <a:ext cx="8890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42911</xdr:rowOff>
    </xdr:from>
    <xdr:to>
      <xdr:col>107</xdr:col>
      <xdr:colOff>50800</xdr:colOff>
      <xdr:row>58</xdr:row>
      <xdr:rowOff>43779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987011"/>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43779</xdr:rowOff>
    </xdr:from>
    <xdr:to>
      <xdr:col>102</xdr:col>
      <xdr:colOff>114300</xdr:colOff>
      <xdr:row>58</xdr:row>
      <xdr:rowOff>44945</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987879"/>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10444</xdr:rowOff>
    </xdr:from>
    <xdr:to>
      <xdr:col>116</xdr:col>
      <xdr:colOff>114300</xdr:colOff>
      <xdr:row>58</xdr:row>
      <xdr:rowOff>112044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9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103468</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87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11222</xdr:rowOff>
    </xdr:from>
    <xdr:to>
      <xdr:col>112</xdr:col>
      <xdr:colOff>38100</xdr:colOff>
      <xdr:row>58</xdr:row>
      <xdr:rowOff>112822</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95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103949</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04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163561</xdr:rowOff>
    </xdr:from>
    <xdr:to>
      <xdr:col>107</xdr:col>
      <xdr:colOff>101600</xdr:colOff>
      <xdr:row>58</xdr:row>
      <xdr:rowOff>93711</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84838</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164429</xdr:rowOff>
    </xdr:from>
    <xdr:to>
      <xdr:col>102</xdr:col>
      <xdr:colOff>165100</xdr:colOff>
      <xdr:row>58</xdr:row>
      <xdr:rowOff>94579</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93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85706</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02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165595</xdr:rowOff>
    </xdr:from>
    <xdr:to>
      <xdr:col>98</xdr:col>
      <xdr:colOff>38100</xdr:colOff>
      <xdr:row>58</xdr:row>
      <xdr:rowOff>95745</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86872</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03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58662</xdr:rowOff>
    </xdr:from>
    <xdr:to>
      <xdr:col>116</xdr:col>
      <xdr:colOff>63500</xdr:colOff>
      <xdr:row>77</xdr:row>
      <xdr:rowOff>10083</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917412"/>
          <a:ext cx="838200" cy="29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167067</xdr:rowOff>
    </xdr:from>
    <xdr:to>
      <xdr:col>111</xdr:col>
      <xdr:colOff>177800</xdr:colOff>
      <xdr:row>77</xdr:row>
      <xdr:rowOff>10083</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0434300" y="13197267"/>
          <a:ext cx="889000" cy="1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70075</xdr:rowOff>
    </xdr:from>
    <xdr:to>
      <xdr:col>107</xdr:col>
      <xdr:colOff>50800</xdr:colOff>
      <xdr:row>76</xdr:row>
      <xdr:rowOff>167067</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3100275"/>
          <a:ext cx="88900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70075</xdr:rowOff>
    </xdr:from>
    <xdr:to>
      <xdr:col>102</xdr:col>
      <xdr:colOff>114300</xdr:colOff>
      <xdr:row>76</xdr:row>
      <xdr:rowOff>99042</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3100275"/>
          <a:ext cx="8890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7862</xdr:rowOff>
    </xdr:from>
    <xdr:to>
      <xdr:col>116</xdr:col>
      <xdr:colOff>114300</xdr:colOff>
      <xdr:row>75</xdr:row>
      <xdr:rowOff>109462</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8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30739</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71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130733</xdr:rowOff>
    </xdr:from>
    <xdr:to>
      <xdr:col>112</xdr:col>
      <xdr:colOff>38100</xdr:colOff>
      <xdr:row>77</xdr:row>
      <xdr:rowOff>60883</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31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52010</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325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116267</xdr:rowOff>
    </xdr:from>
    <xdr:to>
      <xdr:col>107</xdr:col>
      <xdr:colOff>101600</xdr:colOff>
      <xdr:row>77</xdr:row>
      <xdr:rowOff>46417</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314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37544</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323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19275</xdr:rowOff>
    </xdr:from>
    <xdr:to>
      <xdr:col>102</xdr:col>
      <xdr:colOff>165100</xdr:colOff>
      <xdr:row>76</xdr:row>
      <xdr:rowOff>120875</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30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112002</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14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48242</xdr:rowOff>
    </xdr:from>
    <xdr:to>
      <xdr:col>98</xdr:col>
      <xdr:colOff>38100</xdr:colOff>
      <xdr:row>76</xdr:row>
      <xdr:rowOff>149842</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307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140969</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17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公債費は、住民一人当たり</a:t>
          </a:r>
          <a:r>
            <a:rPr kumimoji="1" lang="en-US" altLang="ja-JP" sz="1100" b="0" i="0" baseline="0">
              <a:solidFill>
                <a:schemeClr val="dk1"/>
              </a:solidFill>
              <a:effectLst/>
              <a:latin typeface="+mn-lt"/>
              <a:ea typeface="+mn-ea"/>
              <a:cs typeface="+mn-cs"/>
            </a:rPr>
            <a:t>74,078</a:t>
          </a:r>
          <a:r>
            <a:rPr kumimoji="1" lang="ja-JP" altLang="ja-JP" sz="1100" b="0" i="0" baseline="0">
              <a:solidFill>
                <a:schemeClr val="dk1"/>
              </a:solidFill>
              <a:effectLst/>
              <a:latin typeface="+mn-lt"/>
              <a:ea typeface="+mn-ea"/>
              <a:cs typeface="+mn-cs"/>
            </a:rPr>
            <a:t>円となっており、類似団体内平均値と比較して下回っているが、全国平均及び山梨県平均値と比較すると一人当たりのコストが高い状況となっている。教育・福祉施設等整備事業債の償還元金の増額等が</a:t>
          </a:r>
          <a:r>
            <a:rPr kumimoji="1" lang="en-US" altLang="ja-JP" sz="1100" b="0" i="0" baseline="0">
              <a:solidFill>
                <a:schemeClr val="dk1"/>
              </a:solidFill>
              <a:effectLst/>
              <a:latin typeface="+mn-lt"/>
              <a:ea typeface="+mn-ea"/>
              <a:cs typeface="+mn-cs"/>
            </a:rPr>
            <a:t>R4</a:t>
          </a:r>
          <a:r>
            <a:rPr kumimoji="1" lang="ja-JP" altLang="ja-JP" sz="1100" b="0" i="0" baseline="0">
              <a:solidFill>
                <a:schemeClr val="dk1"/>
              </a:solidFill>
              <a:effectLst/>
              <a:latin typeface="+mn-lt"/>
              <a:ea typeface="+mn-ea"/>
              <a:cs typeface="+mn-cs"/>
            </a:rPr>
            <a:t>年度の増額要因となっている。公債費は</a:t>
          </a:r>
          <a:r>
            <a:rPr kumimoji="1" lang="en-US" altLang="ja-JP" sz="1100" b="0" i="0" baseline="0">
              <a:solidFill>
                <a:schemeClr val="dk1"/>
              </a:solidFill>
              <a:effectLst/>
              <a:latin typeface="+mn-lt"/>
              <a:ea typeface="+mn-ea"/>
              <a:cs typeface="+mn-cs"/>
            </a:rPr>
            <a:t>R4</a:t>
          </a:r>
          <a:r>
            <a:rPr kumimoji="1" lang="ja-JP" altLang="ja-JP" sz="1100" b="0" i="0" baseline="0">
              <a:solidFill>
                <a:schemeClr val="dk1"/>
              </a:solidFill>
              <a:effectLst/>
              <a:latin typeface="+mn-lt"/>
              <a:ea typeface="+mn-ea"/>
              <a:cs typeface="+mn-cs"/>
            </a:rPr>
            <a:t>年度がピークとなることから、今後しばらくの間は減少が続くこととなる。将来的に歳入の増加が見込めない状況の中、一度発行した起債の償還に要する公債費は後年の財政運営に支障をきたす恐れがあることから、地方債発行額を抑制し、地方債現在高の減少を図ることにより、安全領域を堅持しつつ効率的な財政運営に努める。</a:t>
          </a:r>
          <a:endParaRPr lang="ja-JP" altLang="ja-JP">
            <a:effectLst/>
          </a:endParaRPr>
        </a:p>
        <a:p>
          <a:pPr eaLnBrk="1" fontAlgn="auto" latinLnBrk="0" hangingPunct="1">
            <a:lnSpc>
              <a:spcPts val="1200"/>
            </a:lnSpc>
          </a:pPr>
          <a:r>
            <a:rPr kumimoji="1" lang="ja-JP" altLang="ja-JP" sz="1100" b="0" i="0" baseline="0">
              <a:solidFill>
                <a:schemeClr val="dk1"/>
              </a:solidFill>
              <a:effectLst/>
              <a:latin typeface="+mn-lt"/>
              <a:ea typeface="+mn-ea"/>
              <a:cs typeface="+mn-cs"/>
            </a:rPr>
            <a:t>　普通建設事業費は、住民一人当たり</a:t>
          </a:r>
          <a:r>
            <a:rPr kumimoji="1" lang="en-US" altLang="ja-JP" sz="1100" b="0" i="0" baseline="0">
              <a:solidFill>
                <a:schemeClr val="dk1"/>
              </a:solidFill>
              <a:effectLst/>
              <a:latin typeface="+mn-lt"/>
              <a:ea typeface="+mn-ea"/>
              <a:cs typeface="+mn-cs"/>
            </a:rPr>
            <a:t>44,617</a:t>
          </a:r>
          <a:r>
            <a:rPr kumimoji="1" lang="ja-JP" altLang="ja-JP" sz="1100" b="0" i="0" baseline="0">
              <a:solidFill>
                <a:schemeClr val="dk1"/>
              </a:solidFill>
              <a:effectLst/>
              <a:latin typeface="+mn-lt"/>
              <a:ea typeface="+mn-ea"/>
              <a:cs typeface="+mn-cs"/>
            </a:rPr>
            <a:t>円となって</a:t>
          </a:r>
          <a:r>
            <a:rPr kumimoji="1" lang="ja-JP" altLang="en-US" sz="1100" b="0" i="0" baseline="0">
              <a:solidFill>
                <a:schemeClr val="dk1"/>
              </a:solidFill>
              <a:effectLst/>
              <a:latin typeface="+mn-lt"/>
              <a:ea typeface="+mn-ea"/>
              <a:cs typeface="+mn-cs"/>
            </a:rPr>
            <a:t>いる。うち</a:t>
          </a:r>
          <a:r>
            <a:rPr kumimoji="1" lang="ja-JP" altLang="ja-JP" sz="1100" b="0" i="0" baseline="0">
              <a:solidFill>
                <a:schemeClr val="dk1"/>
              </a:solidFill>
              <a:effectLst/>
              <a:latin typeface="+mn-lt"/>
              <a:ea typeface="+mn-ea"/>
              <a:cs typeface="+mn-cs"/>
            </a:rPr>
            <a:t>新規整備においては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ここ数年減少傾向となって</a:t>
          </a:r>
          <a:r>
            <a:rPr kumimoji="1" lang="ja-JP" altLang="en-US" sz="1100" b="0" i="0" baseline="0">
              <a:solidFill>
                <a:schemeClr val="dk1"/>
              </a:solidFill>
              <a:effectLst/>
              <a:latin typeface="+mn-lt"/>
              <a:ea typeface="+mn-ea"/>
              <a:cs typeface="+mn-cs"/>
            </a:rPr>
            <a:t>おり類似団体平均を下回ってはいるが、全国平均及び山梨県平均値</a:t>
          </a:r>
          <a:r>
            <a:rPr kumimoji="1" lang="ja-JP" altLang="ja-JP" sz="1100" b="0" i="0" baseline="0">
              <a:solidFill>
                <a:schemeClr val="dk1"/>
              </a:solidFill>
              <a:effectLst/>
              <a:latin typeface="+mn-lt"/>
              <a:ea typeface="+mn-ea"/>
              <a:cs typeface="+mn-cs"/>
            </a:rPr>
            <a:t>と比較すると一人当たりのコストが高い状況となっている。</a:t>
          </a:r>
          <a:r>
            <a:rPr kumimoji="1" lang="ja-JP" altLang="en-US"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今後は施設の老朽化等に伴い更新整備費の</a:t>
          </a:r>
          <a:r>
            <a:rPr kumimoji="1" lang="ja-JP" altLang="en-US" sz="1100" b="0" i="0" baseline="0">
              <a:solidFill>
                <a:schemeClr val="dk1"/>
              </a:solidFill>
              <a:effectLst/>
              <a:latin typeface="+mn-lt"/>
              <a:ea typeface="+mn-ea"/>
              <a:cs typeface="+mn-cs"/>
            </a:rPr>
            <a:t>益々の</a:t>
          </a:r>
          <a:r>
            <a:rPr kumimoji="1" lang="ja-JP" altLang="ja-JP" sz="1100" b="0" i="0" baseline="0">
              <a:solidFill>
                <a:schemeClr val="dk1"/>
              </a:solidFill>
              <a:effectLst/>
              <a:latin typeface="+mn-lt"/>
              <a:ea typeface="+mn-ea"/>
              <a:cs typeface="+mn-cs"/>
            </a:rPr>
            <a:t>増加が見込まれることから、新規の</a:t>
          </a:r>
          <a:r>
            <a:rPr kumimoji="1" lang="ja-JP" altLang="en-US" sz="1100" b="0" i="0" baseline="0">
              <a:solidFill>
                <a:schemeClr val="dk1"/>
              </a:solidFill>
              <a:effectLst/>
              <a:latin typeface="+mn-lt"/>
              <a:ea typeface="+mn-ea"/>
              <a:cs typeface="+mn-cs"/>
            </a:rPr>
            <a:t>普通建設</a:t>
          </a:r>
          <a:r>
            <a:rPr kumimoji="1" lang="ja-JP" altLang="ja-JP" sz="1100" b="0" i="0" baseline="0">
              <a:solidFill>
                <a:schemeClr val="dk1"/>
              </a:solidFill>
              <a:effectLst/>
              <a:latin typeface="+mn-lt"/>
              <a:ea typeface="+mn-ea"/>
              <a:cs typeface="+mn-cs"/>
            </a:rPr>
            <a:t>事業</a:t>
          </a:r>
          <a:r>
            <a:rPr kumimoji="1" lang="ja-JP" altLang="en-US" sz="1100" b="0" i="0" baseline="0">
              <a:solidFill>
                <a:schemeClr val="dk1"/>
              </a:solidFill>
              <a:effectLst/>
              <a:latin typeface="+mn-lt"/>
              <a:ea typeface="+mn-ea"/>
              <a:cs typeface="+mn-cs"/>
            </a:rPr>
            <a:t>経費</a:t>
          </a:r>
          <a:r>
            <a:rPr kumimoji="1" lang="ja-JP" altLang="ja-JP" sz="1100" b="0" i="0" baseline="0">
              <a:solidFill>
                <a:schemeClr val="dk1"/>
              </a:solidFill>
              <a:effectLst/>
              <a:latin typeface="+mn-lt"/>
              <a:ea typeface="+mn-ea"/>
              <a:cs typeface="+mn-cs"/>
            </a:rPr>
            <a:t>の抑制</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財源</a:t>
          </a:r>
          <a:r>
            <a:rPr kumimoji="1" lang="ja-JP" altLang="en-US" sz="1100" b="0" i="0" baseline="0">
              <a:solidFill>
                <a:schemeClr val="dk1"/>
              </a:solidFill>
              <a:effectLst/>
              <a:latin typeface="+mn-lt"/>
              <a:ea typeface="+mn-ea"/>
              <a:cs typeface="+mn-cs"/>
            </a:rPr>
            <a:t>確保</a:t>
          </a:r>
          <a:r>
            <a:rPr kumimoji="1" lang="ja-JP" altLang="ja-JP" sz="1100" b="0" i="0" baseline="0">
              <a:solidFill>
                <a:schemeClr val="dk1"/>
              </a:solidFill>
              <a:effectLst/>
              <a:latin typeface="+mn-lt"/>
              <a:ea typeface="+mn-ea"/>
              <a:cs typeface="+mn-cs"/>
            </a:rPr>
            <a:t>を</a:t>
          </a:r>
          <a:r>
            <a:rPr kumimoji="1" lang="ja-JP" altLang="en-US" sz="1100" b="0" i="0" baseline="0">
              <a:solidFill>
                <a:schemeClr val="dk1"/>
              </a:solidFill>
              <a:effectLst/>
              <a:latin typeface="+mn-lt"/>
              <a:ea typeface="+mn-ea"/>
              <a:cs typeface="+mn-cs"/>
            </a:rPr>
            <a:t>図るとともに</a:t>
          </a:r>
          <a:r>
            <a:rPr kumimoji="1"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公共施設等総合管理計画」及び「公共施設マネジメント計画」に基づき、</a:t>
          </a:r>
          <a:r>
            <a:rPr kumimoji="1" lang="ja-JP" altLang="en-US" sz="1100">
              <a:solidFill>
                <a:schemeClr val="dk1"/>
              </a:solidFill>
              <a:effectLst/>
              <a:latin typeface="+mn-lt"/>
              <a:ea typeface="+mn-ea"/>
              <a:cs typeface="+mn-cs"/>
            </a:rPr>
            <a:t>公共施設・</a:t>
          </a:r>
          <a:r>
            <a:rPr kumimoji="1" lang="ja-JP" altLang="ja-JP" sz="1100">
              <a:solidFill>
                <a:schemeClr val="dk1"/>
              </a:solidFill>
              <a:effectLst/>
              <a:latin typeface="+mn-lt"/>
              <a:ea typeface="+mn-ea"/>
              <a:cs typeface="+mn-cs"/>
            </a:rPr>
            <a:t>インフラ資産の</a:t>
          </a:r>
          <a:r>
            <a:rPr kumimoji="1" lang="ja-JP" altLang="en-US" sz="1100">
              <a:solidFill>
                <a:schemeClr val="dk1"/>
              </a:solidFill>
              <a:effectLst/>
              <a:latin typeface="+mn-lt"/>
              <a:ea typeface="+mn-ea"/>
              <a:cs typeface="+mn-cs"/>
            </a:rPr>
            <a:t>適正化を推進していく必要がある。</a:t>
          </a:r>
          <a:endParaRPr kumimoji="1" lang="en-US" altLang="ja-JP" sz="1100">
            <a:solidFill>
              <a:schemeClr val="dk1"/>
            </a:solidFill>
            <a:effectLst/>
            <a:latin typeface="+mn-lt"/>
            <a:ea typeface="+mn-ea"/>
            <a:cs typeface="+mn-cs"/>
          </a:endParaRPr>
        </a:p>
        <a:p>
          <a:pPr eaLnBrk="1" fontAlgn="auto" latinLnBrk="0" hangingPunct="1">
            <a:lnSpc>
              <a:spcPts val="1200"/>
            </a:lnSpc>
          </a:pPr>
          <a:r>
            <a:rPr lang="ja-JP" altLang="en-US" sz="1100">
              <a:effectLst/>
            </a:rPr>
            <a:t>　維持補修費は、</a:t>
          </a:r>
          <a:r>
            <a:rPr kumimoji="1" lang="ja-JP" altLang="ja-JP" sz="1100" b="0" i="0" baseline="0">
              <a:solidFill>
                <a:schemeClr val="dk1"/>
              </a:solidFill>
              <a:effectLst/>
              <a:latin typeface="+mn-lt"/>
              <a:ea typeface="+mn-ea"/>
              <a:cs typeface="+mn-cs"/>
            </a:rPr>
            <a:t>住民一人当たり</a:t>
          </a:r>
          <a:r>
            <a:rPr kumimoji="1" lang="en-US" altLang="ja-JP" sz="1100" b="0" i="0" baseline="0">
              <a:solidFill>
                <a:schemeClr val="dk1"/>
              </a:solidFill>
              <a:effectLst/>
              <a:latin typeface="+mn-lt"/>
              <a:ea typeface="+mn-ea"/>
              <a:cs typeface="+mn-cs"/>
            </a:rPr>
            <a:t>2,576</a:t>
          </a:r>
          <a:r>
            <a:rPr kumimoji="1" lang="ja-JP" altLang="ja-JP" sz="1100" b="0" i="0" baseline="0">
              <a:solidFill>
                <a:schemeClr val="dk1"/>
              </a:solidFill>
              <a:effectLst/>
              <a:latin typeface="+mn-lt"/>
              <a:ea typeface="+mn-ea"/>
              <a:cs typeface="+mn-cs"/>
            </a:rPr>
            <a:t>円となっており、</a:t>
          </a:r>
          <a:r>
            <a:rPr kumimoji="1" lang="ja-JP" altLang="en-US" sz="1100" b="0" i="0" baseline="0">
              <a:solidFill>
                <a:schemeClr val="dk1"/>
              </a:solidFill>
              <a:effectLst/>
              <a:latin typeface="+mn-lt"/>
              <a:ea typeface="+mn-ea"/>
              <a:cs typeface="+mn-cs"/>
            </a:rPr>
            <a:t>全国平均、山梨県平均値、</a:t>
          </a:r>
          <a:r>
            <a:rPr kumimoji="1" lang="ja-JP" altLang="ja-JP" sz="1100" b="0" i="0" baseline="0">
              <a:solidFill>
                <a:schemeClr val="dk1"/>
              </a:solidFill>
              <a:effectLst/>
              <a:latin typeface="+mn-lt"/>
              <a:ea typeface="+mn-ea"/>
              <a:cs typeface="+mn-cs"/>
            </a:rPr>
            <a:t>類似団体内平均値</a:t>
          </a:r>
          <a:r>
            <a:rPr kumimoji="1" lang="ja-JP" altLang="en-US" sz="1100" b="0" i="0" baseline="0">
              <a:solidFill>
                <a:schemeClr val="dk1"/>
              </a:solidFill>
              <a:effectLst/>
              <a:latin typeface="+mn-lt"/>
              <a:ea typeface="+mn-ea"/>
              <a:cs typeface="+mn-cs"/>
            </a:rPr>
            <a:t>のいずれと</a:t>
          </a:r>
          <a:r>
            <a:rPr kumimoji="1" lang="ja-JP" altLang="ja-JP" sz="1100" b="0" i="0" baseline="0">
              <a:solidFill>
                <a:schemeClr val="dk1"/>
              </a:solidFill>
              <a:effectLst/>
              <a:latin typeface="+mn-lt"/>
              <a:ea typeface="+mn-ea"/>
              <a:cs typeface="+mn-cs"/>
            </a:rPr>
            <a:t>比較して</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下回っている</a:t>
          </a:r>
          <a:r>
            <a:rPr kumimoji="1" lang="ja-JP" altLang="en-US" sz="1100" b="0" i="0" baseline="0">
              <a:solidFill>
                <a:schemeClr val="dk1"/>
              </a:solidFill>
              <a:effectLst/>
              <a:latin typeface="+mn-lt"/>
              <a:ea typeface="+mn-ea"/>
              <a:cs typeface="+mn-cs"/>
            </a:rPr>
            <a:t>。これはローコストで必要な維持管理ができていると考えることができる一方で、施設・設備の適正な維持管理に対して本来必要な経費を要していない可能性があることも考えられることから、施設整備の状況を的確に把握するとともに、</a:t>
          </a:r>
          <a:r>
            <a:rPr kumimoji="1"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公共施設等総合管理計画」及び「公共施設マネジメント計画」</a:t>
          </a:r>
          <a:r>
            <a:rPr kumimoji="1" lang="ja-JP" altLang="en-US" sz="1100">
              <a:solidFill>
                <a:schemeClr val="dk1"/>
              </a:solidFill>
              <a:effectLst/>
              <a:latin typeface="+mn-lt"/>
              <a:ea typeface="+mn-ea"/>
              <a:cs typeface="+mn-cs"/>
            </a:rPr>
            <a:t>も踏まえた、</a:t>
          </a:r>
          <a:r>
            <a:rPr kumimoji="1" lang="ja-JP" altLang="ja-JP" sz="1100">
              <a:solidFill>
                <a:schemeClr val="dk1"/>
              </a:solidFill>
              <a:effectLst/>
              <a:latin typeface="+mn-lt"/>
              <a:ea typeface="+mn-ea"/>
              <a:cs typeface="+mn-cs"/>
            </a:rPr>
            <a:t>公共施設・インフラ資産</a:t>
          </a:r>
          <a:r>
            <a:rPr kumimoji="1" lang="ja-JP" altLang="en-US" sz="1100">
              <a:solidFill>
                <a:schemeClr val="dk1"/>
              </a:solidFill>
              <a:effectLst/>
              <a:latin typeface="+mn-lt"/>
              <a:ea typeface="+mn-ea"/>
              <a:cs typeface="+mn-cs"/>
            </a:rPr>
            <a:t>の計画的な維持管理を心掛ける必要がある。</a:t>
          </a:r>
          <a:endParaRPr kumimoji="1" lang="en-US" altLang="ja-JP" sz="1100" b="0" i="0" baseline="0">
            <a:solidFill>
              <a:schemeClr val="dk1"/>
            </a:solidFill>
            <a:effectLst/>
            <a:latin typeface="+mn-lt"/>
            <a:ea typeface="+mn-ea"/>
            <a:cs typeface="+mn-cs"/>
          </a:endParaRPr>
        </a:p>
        <a:p>
          <a:pPr eaLnBrk="1" fontAlgn="auto" latinLnBrk="0" hangingPunct="1">
            <a:lnSpc>
              <a:spcPts val="1200"/>
            </a:lnSpc>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なお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補助費等の上昇は、ふるさと納税の増額に伴う返礼品費の増額、</a:t>
          </a:r>
          <a:r>
            <a:rPr kumimoji="1" lang="ja-JP" altLang="ja-JP" sz="1100">
              <a:solidFill>
                <a:schemeClr val="dk1"/>
              </a:solidFill>
              <a:effectLst/>
              <a:latin typeface="+mn-lt"/>
              <a:ea typeface="+mn-ea"/>
              <a:cs typeface="+mn-cs"/>
            </a:rPr>
            <a:t>扶助費の上昇は、</a:t>
          </a:r>
          <a:r>
            <a:rPr kumimoji="1" lang="ja-JP" altLang="en-US" sz="1100">
              <a:solidFill>
                <a:schemeClr val="dk1"/>
              </a:solidFill>
              <a:effectLst/>
              <a:latin typeface="+mn-lt"/>
              <a:ea typeface="+mn-ea"/>
              <a:cs typeface="+mn-cs"/>
            </a:rPr>
            <a:t>電力・ガス・食料品等価格高騰給付事業費及び非課税世帯等に対する給付事業費等の皆増</a:t>
          </a:r>
          <a:r>
            <a:rPr kumimoji="1" lang="ja-JP" altLang="ja-JP" sz="1100">
              <a:solidFill>
                <a:schemeClr val="dk1"/>
              </a:solidFill>
              <a:effectLst/>
              <a:latin typeface="+mn-lt"/>
              <a:ea typeface="+mn-ea"/>
              <a:cs typeface="+mn-cs"/>
            </a:rPr>
            <a:t>が主な要因であ</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pPr eaLnBrk="1" fontAlgn="auto" latinLnBrk="0" hangingPunct="1">
            <a:lnSpc>
              <a:spcPts val="1200"/>
            </a:lnSpc>
          </a:pPr>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人件費の下降は、指定管理者制度導入に伴う職員人件費の減額、が主な要因である。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33,511
33,233
289.80
26,380,188
24,331,963
1,916,182
10,651,324
21,551,562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167894</xdr:rowOff>
    </xdr:from>
    <xdr:to>
      <xdr:col>24</xdr:col>
      <xdr:colOff>63500</xdr:colOff>
      <xdr:row>36</xdr:row>
      <xdr:rowOff>46736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686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46736</xdr:rowOff>
    </xdr:from>
    <xdr:to>
      <xdr:col>19</xdr:col>
      <xdr:colOff>177800</xdr:colOff>
      <xdr:row>36</xdr:row>
      <xdr:rowOff>130937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18936"/>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104077</xdr:rowOff>
    </xdr:from>
    <xdr:to>
      <xdr:col>15</xdr:col>
      <xdr:colOff>50800</xdr:colOff>
      <xdr:row>36</xdr:row>
      <xdr:rowOff>130937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76277"/>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88074</xdr:rowOff>
    </xdr:from>
    <xdr:to>
      <xdr:col>10</xdr:col>
      <xdr:colOff>114300</xdr:colOff>
      <xdr:row>36</xdr:row>
      <xdr:rowOff>104077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60274"/>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117094</xdr:rowOff>
    </xdr:from>
    <xdr:to>
      <xdr:col>24</xdr:col>
      <xdr:colOff>114300</xdr:colOff>
      <xdr:row>36</xdr:row>
      <xdr:rowOff>47244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95521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9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167386</xdr:rowOff>
    </xdr:from>
    <xdr:to>
      <xdr:col>20</xdr:col>
      <xdr:colOff>38100</xdr:colOff>
      <xdr:row>36</xdr:row>
      <xdr:rowOff>97536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88663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80137</xdr:rowOff>
    </xdr:from>
    <xdr:to>
      <xdr:col>15</xdr:col>
      <xdr:colOff>101600</xdr:colOff>
      <xdr:row>37</xdr:row>
      <xdr:rowOff>10287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4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53277</xdr:rowOff>
    </xdr:from>
    <xdr:to>
      <xdr:col>10</xdr:col>
      <xdr:colOff>165100</xdr:colOff>
      <xdr:row>36</xdr:row>
      <xdr:rowOff>154877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146004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37274</xdr:rowOff>
    </xdr:from>
    <xdr:to>
      <xdr:col>6</xdr:col>
      <xdr:colOff>38100</xdr:colOff>
      <xdr:row>36</xdr:row>
      <xdr:rowOff>138874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130001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14012</xdr:rowOff>
    </xdr:from>
    <xdr:to>
      <xdr:col>24</xdr:col>
      <xdr:colOff>63500</xdr:colOff>
      <xdr:row>58</xdr:row>
      <xdr:rowOff>72265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58112"/>
          <a:ext cx="838200" cy="5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23654</xdr:rowOff>
    </xdr:from>
    <xdr:to>
      <xdr:col>19</xdr:col>
      <xdr:colOff>177800</xdr:colOff>
      <xdr:row>58</xdr:row>
      <xdr:rowOff>72265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67754"/>
          <a:ext cx="889000" cy="4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23654</xdr:rowOff>
    </xdr:from>
    <xdr:to>
      <xdr:col>15</xdr:col>
      <xdr:colOff>50800</xdr:colOff>
      <xdr:row>59</xdr:row>
      <xdr:rowOff>7210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7754"/>
          <a:ext cx="889000" cy="15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7210</xdr:rowOff>
    </xdr:from>
    <xdr:to>
      <xdr:col>10</xdr:col>
      <xdr:colOff>114300</xdr:colOff>
      <xdr:row>59</xdr:row>
      <xdr:rowOff>23075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22760"/>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134662</xdr:rowOff>
    </xdr:from>
    <xdr:to>
      <xdr:col>24</xdr:col>
      <xdr:colOff>114300</xdr:colOff>
      <xdr:row>58</xdr:row>
      <xdr:rowOff>64812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157539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5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21465</xdr:rowOff>
    </xdr:from>
    <xdr:to>
      <xdr:col>20</xdr:col>
      <xdr:colOff>38100</xdr:colOff>
      <xdr:row>58</xdr:row>
      <xdr:rowOff>123065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6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139592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4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144304</xdr:rowOff>
    </xdr:from>
    <xdr:to>
      <xdr:col>15</xdr:col>
      <xdr:colOff>101600</xdr:colOff>
      <xdr:row>58</xdr:row>
      <xdr:rowOff>74454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90981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9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127860</xdr:rowOff>
    </xdr:from>
    <xdr:to>
      <xdr:col>10</xdr:col>
      <xdr:colOff>165100</xdr:colOff>
      <xdr:row>59</xdr:row>
      <xdr:rowOff>58010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7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49137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143725</xdr:rowOff>
    </xdr:from>
    <xdr:to>
      <xdr:col>6</xdr:col>
      <xdr:colOff>38100</xdr:colOff>
      <xdr:row>59</xdr:row>
      <xdr:rowOff>73875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8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65002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8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50354</xdr:rowOff>
    </xdr:from>
    <xdr:to>
      <xdr:col>24</xdr:col>
      <xdr:colOff>63500</xdr:colOff>
      <xdr:row>76</xdr:row>
      <xdr:rowOff>65926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80554"/>
          <a:ext cx="838200" cy="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65926</xdr:rowOff>
    </xdr:from>
    <xdr:to>
      <xdr:col>19</xdr:col>
      <xdr:colOff>177800</xdr:colOff>
      <xdr:row>77</xdr:row>
      <xdr:rowOff>7716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96126"/>
          <a:ext cx="889000" cy="1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7716</xdr:rowOff>
    </xdr:from>
    <xdr:to>
      <xdr:col>15</xdr:col>
      <xdr:colOff>50800</xdr:colOff>
      <xdr:row>77</xdr:row>
      <xdr:rowOff>43276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09366"/>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16073</xdr:rowOff>
    </xdr:from>
    <xdr:to>
      <xdr:col>10</xdr:col>
      <xdr:colOff>114300</xdr:colOff>
      <xdr:row>77</xdr:row>
      <xdr:rowOff>43276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17723"/>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171004</xdr:rowOff>
    </xdr:from>
    <xdr:to>
      <xdr:col>24</xdr:col>
      <xdr:colOff>114300</xdr:colOff>
      <xdr:row>76</xdr:row>
      <xdr:rowOff>101154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2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149431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0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15126</xdr:rowOff>
    </xdr:from>
    <xdr:to>
      <xdr:col>20</xdr:col>
      <xdr:colOff>38100</xdr:colOff>
      <xdr:row>76</xdr:row>
      <xdr:rowOff>116726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107853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3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128366</xdr:rowOff>
    </xdr:from>
    <xdr:to>
      <xdr:col>15</xdr:col>
      <xdr:colOff>101600</xdr:colOff>
      <xdr:row>77</xdr:row>
      <xdr:rowOff>58516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49643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163926</xdr:rowOff>
    </xdr:from>
    <xdr:to>
      <xdr:col>10</xdr:col>
      <xdr:colOff>165100</xdr:colOff>
      <xdr:row>77</xdr:row>
      <xdr:rowOff>94076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85203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8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136723</xdr:rowOff>
    </xdr:from>
    <xdr:to>
      <xdr:col>6</xdr:col>
      <xdr:colOff>38100</xdr:colOff>
      <xdr:row>77</xdr:row>
      <xdr:rowOff>66873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6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58000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5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114044</xdr:rowOff>
    </xdr:from>
    <xdr:to>
      <xdr:col>24</xdr:col>
      <xdr:colOff>63500</xdr:colOff>
      <xdr:row>98</xdr:row>
      <xdr:rowOff>119303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16144"/>
          <a:ext cx="8382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114044</xdr:rowOff>
    </xdr:from>
    <xdr:to>
      <xdr:col>19</xdr:col>
      <xdr:colOff>177800</xdr:colOff>
      <xdr:row>98</xdr:row>
      <xdr:rowOff>135547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6144"/>
          <a:ext cx="889000" cy="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135547</xdr:rowOff>
    </xdr:from>
    <xdr:to>
      <xdr:col>15</xdr:col>
      <xdr:colOff>50800</xdr:colOff>
      <xdr:row>98</xdr:row>
      <xdr:rowOff>157642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37647"/>
          <a:ext cx="889000" cy="2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143661</xdr:rowOff>
    </xdr:from>
    <xdr:to>
      <xdr:col>10</xdr:col>
      <xdr:colOff>114300</xdr:colOff>
      <xdr:row>98</xdr:row>
      <xdr:rowOff>157642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45761"/>
          <a:ext cx="889000" cy="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68503</xdr:rowOff>
    </xdr:from>
    <xdr:to>
      <xdr:col>24</xdr:col>
      <xdr:colOff>114300</xdr:colOff>
      <xdr:row>98</xdr:row>
      <xdr:rowOff>170103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7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154880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63244</xdr:rowOff>
    </xdr:from>
    <xdr:to>
      <xdr:col>20</xdr:col>
      <xdr:colOff>38100</xdr:colOff>
      <xdr:row>98</xdr:row>
      <xdr:rowOff>164844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155971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5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84747</xdr:rowOff>
    </xdr:from>
    <xdr:to>
      <xdr:col>15</xdr:col>
      <xdr:colOff>101600</xdr:colOff>
      <xdr:row>99</xdr:row>
      <xdr:rowOff>14897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8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6024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7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106842</xdr:rowOff>
    </xdr:from>
    <xdr:to>
      <xdr:col>10</xdr:col>
      <xdr:colOff>165100</xdr:colOff>
      <xdr:row>99</xdr:row>
      <xdr:rowOff>36992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0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28119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0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92861</xdr:rowOff>
    </xdr:from>
    <xdr:to>
      <xdr:col>6</xdr:col>
      <xdr:colOff>38100</xdr:colOff>
      <xdr:row>99</xdr:row>
      <xdr:rowOff>23011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14138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113901</xdr:rowOff>
    </xdr:from>
    <xdr:to>
      <xdr:col>55</xdr:col>
      <xdr:colOff>0</xdr:colOff>
      <xdr:row>37</xdr:row>
      <xdr:rowOff>19522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286101"/>
          <a:ext cx="838200" cy="7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170724</xdr:rowOff>
    </xdr:from>
    <xdr:to>
      <xdr:col>50</xdr:col>
      <xdr:colOff>114300</xdr:colOff>
      <xdr:row>37</xdr:row>
      <xdr:rowOff>19522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342924"/>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57731</xdr:rowOff>
    </xdr:from>
    <xdr:to>
      <xdr:col>45</xdr:col>
      <xdr:colOff>177800</xdr:colOff>
      <xdr:row>36</xdr:row>
      <xdr:rowOff>170724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229931"/>
          <a:ext cx="889000" cy="1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57731</xdr:rowOff>
    </xdr:from>
    <xdr:to>
      <xdr:col>41</xdr:col>
      <xdr:colOff>50800</xdr:colOff>
      <xdr:row>37</xdr:row>
      <xdr:rowOff>26380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229931"/>
          <a:ext cx="889000" cy="1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63101</xdr:rowOff>
    </xdr:from>
    <xdr:to>
      <xdr:col>55</xdr:col>
      <xdr:colOff>50800</xdr:colOff>
      <xdr:row>36</xdr:row>
      <xdr:rowOff>164701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23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85978</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08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140172</xdr:rowOff>
    </xdr:from>
    <xdr:to>
      <xdr:col>50</xdr:col>
      <xdr:colOff>165100</xdr:colOff>
      <xdr:row>37</xdr:row>
      <xdr:rowOff>70322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1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86849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08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119924</xdr:rowOff>
    </xdr:from>
    <xdr:to>
      <xdr:col>46</xdr:col>
      <xdr:colOff>38100</xdr:colOff>
      <xdr:row>37</xdr:row>
      <xdr:rowOff>50074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2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66601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606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6931</xdr:rowOff>
    </xdr:from>
    <xdr:to>
      <xdr:col>41</xdr:col>
      <xdr:colOff>101600</xdr:colOff>
      <xdr:row>36</xdr:row>
      <xdr:rowOff>108531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17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125058</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95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147030</xdr:rowOff>
    </xdr:from>
    <xdr:to>
      <xdr:col>36</xdr:col>
      <xdr:colOff>165100</xdr:colOff>
      <xdr:row>37</xdr:row>
      <xdr:rowOff>77180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3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93707</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09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55303</xdr:rowOff>
    </xdr:from>
    <xdr:to>
      <xdr:col>55</xdr:col>
      <xdr:colOff>0</xdr:colOff>
      <xdr:row>58</xdr:row>
      <xdr:rowOff>66613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999403"/>
          <a:ext cx="838200" cy="1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66613</xdr:rowOff>
    </xdr:from>
    <xdr:to>
      <xdr:col>50</xdr:col>
      <xdr:colOff>114300</xdr:colOff>
      <xdr:row>58</xdr:row>
      <xdr:rowOff>71948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10010713"/>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63402</xdr:rowOff>
    </xdr:from>
    <xdr:to>
      <xdr:col>45</xdr:col>
      <xdr:colOff>177800</xdr:colOff>
      <xdr:row>58</xdr:row>
      <xdr:rowOff>71948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007502"/>
          <a:ext cx="889000" cy="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57273</xdr:rowOff>
    </xdr:from>
    <xdr:to>
      <xdr:col>41</xdr:col>
      <xdr:colOff>50800</xdr:colOff>
      <xdr:row>58</xdr:row>
      <xdr:rowOff>63402</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001373"/>
          <a:ext cx="889000" cy="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4503</xdr:rowOff>
    </xdr:from>
    <xdr:to>
      <xdr:col>55</xdr:col>
      <xdr:colOff>50800</xdr:colOff>
      <xdr:row>58</xdr:row>
      <xdr:rowOff>106103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4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154380</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15813</xdr:rowOff>
    </xdr:from>
    <xdr:to>
      <xdr:col>50</xdr:col>
      <xdr:colOff>165100</xdr:colOff>
      <xdr:row>58</xdr:row>
      <xdr:rowOff>117413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108540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0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21148</xdr:rowOff>
    </xdr:from>
    <xdr:to>
      <xdr:col>46</xdr:col>
      <xdr:colOff>38100</xdr:colOff>
      <xdr:row>58</xdr:row>
      <xdr:rowOff>122748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6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113875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05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12602</xdr:rowOff>
    </xdr:from>
    <xdr:to>
      <xdr:col>41</xdr:col>
      <xdr:colOff>101600</xdr:colOff>
      <xdr:row>58</xdr:row>
      <xdr:rowOff>114202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5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105329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04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6473</xdr:rowOff>
    </xdr:from>
    <xdr:to>
      <xdr:col>36</xdr:col>
      <xdr:colOff>165100</xdr:colOff>
      <xdr:row>58</xdr:row>
      <xdr:rowOff>108073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5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99200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4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43966</xdr:rowOff>
    </xdr:from>
    <xdr:to>
      <xdr:col>55</xdr:col>
      <xdr:colOff>0</xdr:colOff>
      <xdr:row>78</xdr:row>
      <xdr:rowOff>56457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17066"/>
          <a:ext cx="838200" cy="1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56457</xdr:rowOff>
    </xdr:from>
    <xdr:to>
      <xdr:col>50</xdr:col>
      <xdr:colOff>114300</xdr:colOff>
      <xdr:row>78</xdr:row>
      <xdr:rowOff>57714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2955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57714</xdr:rowOff>
    </xdr:from>
    <xdr:to>
      <xdr:col>45</xdr:col>
      <xdr:colOff>177800</xdr:colOff>
      <xdr:row>78</xdr:row>
      <xdr:rowOff>81466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30814"/>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81466</xdr:rowOff>
    </xdr:from>
    <xdr:to>
      <xdr:col>41</xdr:col>
      <xdr:colOff>50800</xdr:colOff>
      <xdr:row>78</xdr:row>
      <xdr:rowOff>89774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54566"/>
          <a:ext cx="889000" cy="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164616</xdr:rowOff>
    </xdr:from>
    <xdr:to>
      <xdr:col>55</xdr:col>
      <xdr:colOff>50800</xdr:colOff>
      <xdr:row>78</xdr:row>
      <xdr:rowOff>94766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6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101762</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5657</xdr:rowOff>
    </xdr:from>
    <xdr:to>
      <xdr:col>50</xdr:col>
      <xdr:colOff>165100</xdr:colOff>
      <xdr:row>78</xdr:row>
      <xdr:rowOff>107257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98384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7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6914</xdr:rowOff>
    </xdr:from>
    <xdr:to>
      <xdr:col>46</xdr:col>
      <xdr:colOff>38100</xdr:colOff>
      <xdr:row>78</xdr:row>
      <xdr:rowOff>108514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99641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7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30666</xdr:rowOff>
    </xdr:from>
    <xdr:to>
      <xdr:col>41</xdr:col>
      <xdr:colOff>101600</xdr:colOff>
      <xdr:row>78</xdr:row>
      <xdr:rowOff>132266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0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123393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9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38974</xdr:rowOff>
    </xdr:from>
    <xdr:to>
      <xdr:col>36</xdr:col>
      <xdr:colOff>165100</xdr:colOff>
      <xdr:row>78</xdr:row>
      <xdr:rowOff>140574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1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131701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50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97380</xdr:rowOff>
    </xdr:from>
    <xdr:to>
      <xdr:col>55</xdr:col>
      <xdr:colOff>0</xdr:colOff>
      <xdr:row>96</xdr:row>
      <xdr:rowOff>166723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385130"/>
          <a:ext cx="838200" cy="24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97380</xdr:rowOff>
    </xdr:from>
    <xdr:to>
      <xdr:col>50</xdr:col>
      <xdr:colOff>114300</xdr:colOff>
      <xdr:row>96</xdr:row>
      <xdr:rowOff>87646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385130"/>
          <a:ext cx="889000" cy="16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124079</xdr:rowOff>
    </xdr:from>
    <xdr:to>
      <xdr:col>45</xdr:col>
      <xdr:colOff>177800</xdr:colOff>
      <xdr:row>96</xdr:row>
      <xdr:rowOff>87646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068929"/>
          <a:ext cx="889000" cy="47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124079</xdr:rowOff>
    </xdr:from>
    <xdr:to>
      <xdr:col>41</xdr:col>
      <xdr:colOff>50800</xdr:colOff>
      <xdr:row>94</xdr:row>
      <xdr:rowOff>149634</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068929"/>
          <a:ext cx="889000" cy="19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115923</xdr:rowOff>
    </xdr:from>
    <xdr:to>
      <xdr:col>55</xdr:col>
      <xdr:colOff>50800</xdr:colOff>
      <xdr:row>97</xdr:row>
      <xdr:rowOff>46073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7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94350</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55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46580</xdr:rowOff>
    </xdr:from>
    <xdr:to>
      <xdr:col>50</xdr:col>
      <xdr:colOff>165100</xdr:colOff>
      <xdr:row>95</xdr:row>
      <xdr:rowOff>148180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3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164707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1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36846</xdr:rowOff>
    </xdr:from>
    <xdr:to>
      <xdr:col>46</xdr:col>
      <xdr:colOff>38100</xdr:colOff>
      <xdr:row>96</xdr:row>
      <xdr:rowOff>138446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49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129573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58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73279</xdr:rowOff>
    </xdr:from>
    <xdr:to>
      <xdr:col>41</xdr:col>
      <xdr:colOff>101600</xdr:colOff>
      <xdr:row>94</xdr:row>
      <xdr:rowOff>3429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01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19956</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61795" y="15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98834</xdr:rowOff>
    </xdr:from>
    <xdr:to>
      <xdr:col>36</xdr:col>
      <xdr:colOff>165100</xdr:colOff>
      <xdr:row>95</xdr:row>
      <xdr:rowOff>28984</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21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45511</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599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123412</xdr:rowOff>
    </xdr:from>
    <xdr:to>
      <xdr:col>85</xdr:col>
      <xdr:colOff>127000</xdr:colOff>
      <xdr:row>36</xdr:row>
      <xdr:rowOff>130385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295612"/>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130385</xdr:rowOff>
    </xdr:from>
    <xdr:to>
      <xdr:col>81</xdr:col>
      <xdr:colOff>50800</xdr:colOff>
      <xdr:row>36</xdr:row>
      <xdr:rowOff>131851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302585"/>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130461</xdr:rowOff>
    </xdr:from>
    <xdr:to>
      <xdr:col>76</xdr:col>
      <xdr:colOff>114300</xdr:colOff>
      <xdr:row>36</xdr:row>
      <xdr:rowOff>131851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302661"/>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130461</xdr:rowOff>
    </xdr:from>
    <xdr:to>
      <xdr:col>71</xdr:col>
      <xdr:colOff>177800</xdr:colOff>
      <xdr:row>36</xdr:row>
      <xdr:rowOff>137985</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302661"/>
          <a:ext cx="889000" cy="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72612</xdr:rowOff>
    </xdr:from>
    <xdr:to>
      <xdr:col>85</xdr:col>
      <xdr:colOff>177800</xdr:colOff>
      <xdr:row>37</xdr:row>
      <xdr:rowOff>2762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51039</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79585</xdr:rowOff>
    </xdr:from>
    <xdr:to>
      <xdr:col>81</xdr:col>
      <xdr:colOff>101600</xdr:colOff>
      <xdr:row>37</xdr:row>
      <xdr:rowOff>9735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5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862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81051</xdr:rowOff>
    </xdr:from>
    <xdr:to>
      <xdr:col>76</xdr:col>
      <xdr:colOff>165100</xdr:colOff>
      <xdr:row>37</xdr:row>
      <xdr:rowOff>11201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2328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4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79661</xdr:rowOff>
    </xdr:from>
    <xdr:to>
      <xdr:col>72</xdr:col>
      <xdr:colOff>38100</xdr:colOff>
      <xdr:row>37</xdr:row>
      <xdr:rowOff>9811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5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87185</xdr:rowOff>
    </xdr:from>
    <xdr:to>
      <xdr:col>67</xdr:col>
      <xdr:colOff>101600</xdr:colOff>
      <xdr:row>37</xdr:row>
      <xdr:rowOff>17335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8462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75400</xdr:rowOff>
    </xdr:from>
    <xdr:to>
      <xdr:col>85</xdr:col>
      <xdr:colOff>127000</xdr:colOff>
      <xdr:row>58</xdr:row>
      <xdr:rowOff>65951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848050"/>
          <a:ext cx="838200" cy="16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106896</xdr:rowOff>
    </xdr:from>
    <xdr:to>
      <xdr:col>81</xdr:col>
      <xdr:colOff>50800</xdr:colOff>
      <xdr:row>58</xdr:row>
      <xdr:rowOff>65951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879546"/>
          <a:ext cx="889000" cy="1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106896</xdr:rowOff>
    </xdr:from>
    <xdr:to>
      <xdr:col>76</xdr:col>
      <xdr:colOff>114300</xdr:colOff>
      <xdr:row>57</xdr:row>
      <xdr:rowOff>111531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879546"/>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57506</xdr:rowOff>
    </xdr:from>
    <xdr:to>
      <xdr:col>71</xdr:col>
      <xdr:colOff>177800</xdr:colOff>
      <xdr:row>57</xdr:row>
      <xdr:rowOff>111531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658706"/>
          <a:ext cx="889000" cy="22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24600</xdr:rowOff>
    </xdr:from>
    <xdr:to>
      <xdr:col>85</xdr:col>
      <xdr:colOff>177800</xdr:colOff>
      <xdr:row>57</xdr:row>
      <xdr:rowOff>126200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9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3027</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15151</xdr:rowOff>
    </xdr:from>
    <xdr:to>
      <xdr:col>81</xdr:col>
      <xdr:colOff>101600</xdr:colOff>
      <xdr:row>58</xdr:row>
      <xdr:rowOff>116751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9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107878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05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56096</xdr:rowOff>
    </xdr:from>
    <xdr:to>
      <xdr:col>76</xdr:col>
      <xdr:colOff>165100</xdr:colOff>
      <xdr:row>57</xdr:row>
      <xdr:rowOff>157696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82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148823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92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60731</xdr:rowOff>
    </xdr:from>
    <xdr:to>
      <xdr:col>72</xdr:col>
      <xdr:colOff>38100</xdr:colOff>
      <xdr:row>57</xdr:row>
      <xdr:rowOff>162331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83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153458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92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6706</xdr:rowOff>
    </xdr:from>
    <xdr:to>
      <xdr:col>67</xdr:col>
      <xdr:colOff>101600</xdr:colOff>
      <xdr:row>56</xdr:row>
      <xdr:rowOff>108306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60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124833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38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91694</xdr:rowOff>
    </xdr:from>
    <xdr:to>
      <xdr:col>85</xdr:col>
      <xdr:colOff>127000</xdr:colOff>
      <xdr:row>79</xdr:row>
      <xdr:rowOff>98732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636244"/>
          <a:ext cx="8382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71529</xdr:rowOff>
    </xdr:from>
    <xdr:to>
      <xdr:col>81</xdr:col>
      <xdr:colOff>50800</xdr:colOff>
      <xdr:row>79</xdr:row>
      <xdr:rowOff>91694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616079"/>
          <a:ext cx="889000" cy="2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71529</xdr:rowOff>
    </xdr:from>
    <xdr:to>
      <xdr:col>76</xdr:col>
      <xdr:colOff>114300</xdr:colOff>
      <xdr:row>79</xdr:row>
      <xdr:rowOff>80428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616079"/>
          <a:ext cx="889000" cy="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80428</xdr:rowOff>
    </xdr:from>
    <xdr:to>
      <xdr:col>71</xdr:col>
      <xdr:colOff>177800</xdr:colOff>
      <xdr:row>79</xdr:row>
      <xdr:rowOff>96952</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624978"/>
          <a:ext cx="8890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47932</xdr:rowOff>
    </xdr:from>
    <xdr:to>
      <xdr:col>85</xdr:col>
      <xdr:colOff>177800</xdr:colOff>
      <xdr:row>79</xdr:row>
      <xdr:rowOff>149532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9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134309</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074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40894</xdr:rowOff>
    </xdr:from>
    <xdr:to>
      <xdr:col>81</xdr:col>
      <xdr:colOff>101600</xdr:colOff>
      <xdr:row>79</xdr:row>
      <xdr:rowOff>142494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8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133621</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92017" y="13678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20729</xdr:rowOff>
    </xdr:from>
    <xdr:to>
      <xdr:col>76</xdr:col>
      <xdr:colOff>165100</xdr:colOff>
      <xdr:row>79</xdr:row>
      <xdr:rowOff>122329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6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113456</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65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29628</xdr:rowOff>
    </xdr:from>
    <xdr:to>
      <xdr:col>72</xdr:col>
      <xdr:colOff>38100</xdr:colOff>
      <xdr:row>79</xdr:row>
      <xdr:rowOff>131228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7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122355</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6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46152</xdr:rowOff>
    </xdr:from>
    <xdr:to>
      <xdr:col>67</xdr:col>
      <xdr:colOff>101600</xdr:colOff>
      <xdr:row>79</xdr:row>
      <xdr:rowOff>147752</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138879</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25017" y="13683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28411</xdr:rowOff>
    </xdr:from>
    <xdr:to>
      <xdr:col>85</xdr:col>
      <xdr:colOff>127000</xdr:colOff>
      <xdr:row>98</xdr:row>
      <xdr:rowOff>32676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830511"/>
          <a:ext cx="8382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32676</xdr:rowOff>
    </xdr:from>
    <xdr:to>
      <xdr:col>81</xdr:col>
      <xdr:colOff>50800</xdr:colOff>
      <xdr:row>98</xdr:row>
      <xdr:rowOff>39667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34776"/>
          <a:ext cx="8890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39667</xdr:rowOff>
    </xdr:from>
    <xdr:to>
      <xdr:col>76</xdr:col>
      <xdr:colOff>114300</xdr:colOff>
      <xdr:row>98</xdr:row>
      <xdr:rowOff>61088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841767"/>
          <a:ext cx="889000" cy="2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61088</xdr:rowOff>
    </xdr:from>
    <xdr:to>
      <xdr:col>71</xdr:col>
      <xdr:colOff>177800</xdr:colOff>
      <xdr:row>98</xdr:row>
      <xdr:rowOff>63700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863188"/>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149061</xdr:rowOff>
    </xdr:from>
    <xdr:to>
      <xdr:col>85</xdr:col>
      <xdr:colOff>177800</xdr:colOff>
      <xdr:row>98</xdr:row>
      <xdr:rowOff>79211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127488</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5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153326</xdr:rowOff>
    </xdr:from>
    <xdr:to>
      <xdr:col>81</xdr:col>
      <xdr:colOff>101600</xdr:colOff>
      <xdr:row>98</xdr:row>
      <xdr:rowOff>83476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8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74603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87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160317</xdr:rowOff>
    </xdr:from>
    <xdr:to>
      <xdr:col>76</xdr:col>
      <xdr:colOff>165100</xdr:colOff>
      <xdr:row>98</xdr:row>
      <xdr:rowOff>90467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9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106994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56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10288</xdr:rowOff>
    </xdr:from>
    <xdr:to>
      <xdr:col>72</xdr:col>
      <xdr:colOff>38100</xdr:colOff>
      <xdr:row>98</xdr:row>
      <xdr:rowOff>111888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103015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12900</xdr:rowOff>
    </xdr:from>
    <xdr:to>
      <xdr:col>67</xdr:col>
      <xdr:colOff>101600</xdr:colOff>
      <xdr:row>98</xdr:row>
      <xdr:rowOff>114500</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105627</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0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200"/>
            </a:lnSpc>
          </a:pPr>
          <a:r>
            <a:rPr kumimoji="1" lang="ja-JP" altLang="ja-JP" sz="1100" b="0" i="0" baseline="0">
              <a:solidFill>
                <a:schemeClr val="dk1"/>
              </a:solidFill>
              <a:effectLst/>
              <a:latin typeface="+mn-lt"/>
              <a:ea typeface="+mn-ea"/>
              <a:cs typeface="+mn-cs"/>
            </a:rPr>
            <a:t>　総務費は、住民一人当たり</a:t>
          </a:r>
          <a:r>
            <a:rPr kumimoji="1" lang="en-US" altLang="ja-JP" sz="1100" b="0" i="0" baseline="0">
              <a:solidFill>
                <a:schemeClr val="dk1"/>
              </a:solidFill>
              <a:effectLst/>
              <a:latin typeface="+mn-lt"/>
              <a:ea typeface="+mn-ea"/>
              <a:cs typeface="+mn-cs"/>
            </a:rPr>
            <a:t>235,461</a:t>
          </a:r>
          <a:r>
            <a:rPr kumimoji="1" lang="ja-JP" altLang="ja-JP" sz="1100" b="0" i="0" baseline="0">
              <a:solidFill>
                <a:schemeClr val="dk1"/>
              </a:solidFill>
              <a:effectLst/>
              <a:latin typeface="+mn-lt"/>
              <a:ea typeface="+mn-ea"/>
              <a:cs typeface="+mn-cs"/>
            </a:rPr>
            <a:t>円となっており、類似団体内平均値、全国平均値及び山梨県平均値と比較して一人当たりのコストが</a:t>
          </a:r>
          <a:r>
            <a:rPr kumimoji="1" lang="ja-JP" altLang="en-US" sz="1100" b="0" i="0" baseline="0">
              <a:solidFill>
                <a:schemeClr val="dk1"/>
              </a:solidFill>
              <a:effectLst/>
              <a:latin typeface="+mn-lt"/>
              <a:ea typeface="+mn-ea"/>
              <a:cs typeface="+mn-cs"/>
            </a:rPr>
            <a:t>非常に</a:t>
          </a:r>
          <a:r>
            <a:rPr kumimoji="1" lang="ja-JP" altLang="ja-JP" sz="1100" b="0" i="0" baseline="0">
              <a:solidFill>
                <a:schemeClr val="dk1"/>
              </a:solidFill>
              <a:effectLst/>
              <a:latin typeface="+mn-lt"/>
              <a:ea typeface="+mn-ea"/>
              <a:cs typeface="+mn-cs"/>
            </a:rPr>
            <a:t>高い状況となっている。</a:t>
          </a:r>
          <a:r>
            <a:rPr kumimoji="1" lang="en-US" altLang="ja-JP" sz="1100" b="0" i="0" baseline="0">
              <a:solidFill>
                <a:schemeClr val="dk1"/>
              </a:solidFill>
              <a:effectLst/>
              <a:latin typeface="+mn-lt"/>
              <a:ea typeface="+mn-ea"/>
              <a:cs typeface="+mn-cs"/>
            </a:rPr>
            <a:t>R4</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物価高騰対策支援金給付事業経費の皆増及び、</a:t>
          </a:r>
          <a:r>
            <a:rPr kumimoji="1" lang="ja-JP" altLang="ja-JP" sz="1100" b="0" i="0" baseline="0">
              <a:solidFill>
                <a:schemeClr val="dk1"/>
              </a:solidFill>
              <a:effectLst/>
              <a:latin typeface="+mn-lt"/>
              <a:ea typeface="+mn-ea"/>
              <a:cs typeface="+mn-cs"/>
            </a:rPr>
            <a:t>ふるさと納税寄附金の増額に伴うふるさと納税事業経費</a:t>
          </a:r>
          <a:r>
            <a:rPr kumimoji="1" lang="ja-JP" altLang="en-US" sz="1100" b="0" i="0" baseline="0">
              <a:solidFill>
                <a:schemeClr val="dk1"/>
              </a:solidFill>
              <a:effectLst/>
              <a:latin typeface="+mn-lt"/>
              <a:ea typeface="+mn-ea"/>
              <a:cs typeface="+mn-cs"/>
            </a:rPr>
            <a:t>の増額により、高額となっている。</a:t>
          </a:r>
          <a:r>
            <a:rPr kumimoji="1" lang="ja-JP" altLang="ja-JP" sz="1100" b="0" i="0" baseline="0">
              <a:solidFill>
                <a:schemeClr val="dk1"/>
              </a:solidFill>
              <a:effectLst/>
              <a:latin typeface="+mn-lt"/>
              <a:ea typeface="+mn-ea"/>
              <a:cs typeface="+mn-cs"/>
            </a:rPr>
            <a:t>今後もふるさと納税寄附額の伸びに比例して事業経費も増加していくことが見込まれる。</a:t>
          </a:r>
          <a:endParaRPr lang="ja-JP" altLang="ja-JP" sz="1100">
            <a:effectLst/>
          </a:endParaRPr>
        </a:p>
        <a:p>
          <a:pPr eaLnBrk="1" fontAlgn="auto" latinLnBrk="0" hangingPunct="1">
            <a:lnSpc>
              <a:spcPts val="1200"/>
            </a:lnSpc>
          </a:pPr>
          <a:r>
            <a:rPr kumimoji="1" lang="ja-JP" altLang="en-US" sz="1100" b="0" i="0" baseline="0">
              <a:solidFill>
                <a:schemeClr val="dk1"/>
              </a:solidFill>
              <a:effectLst/>
              <a:latin typeface="+mn-lt"/>
              <a:ea typeface="+mn-ea"/>
              <a:cs typeface="+mn-cs"/>
            </a:rPr>
            <a:t>　農林水産業費は、</a:t>
          </a:r>
          <a:r>
            <a:rPr kumimoji="1" lang="ja-JP" altLang="ja-JP" sz="1100" b="0" i="0" baseline="0">
              <a:solidFill>
                <a:schemeClr val="dk1"/>
              </a:solidFill>
              <a:effectLst/>
              <a:latin typeface="+mn-lt"/>
              <a:ea typeface="+mn-ea"/>
              <a:cs typeface="+mn-cs"/>
            </a:rPr>
            <a:t>住民一人当たり</a:t>
          </a:r>
          <a:r>
            <a:rPr kumimoji="1" lang="en-US" altLang="ja-JP" sz="1100" b="0" i="0" baseline="0">
              <a:solidFill>
                <a:schemeClr val="dk1"/>
              </a:solidFill>
              <a:effectLst/>
              <a:latin typeface="+mn-lt"/>
              <a:ea typeface="+mn-ea"/>
              <a:cs typeface="+mn-cs"/>
            </a:rPr>
            <a:t>19,753</a:t>
          </a:r>
          <a:r>
            <a:rPr kumimoji="1" lang="ja-JP" altLang="ja-JP" sz="1100" b="0" i="0" baseline="0">
              <a:solidFill>
                <a:schemeClr val="dk1"/>
              </a:solidFill>
              <a:effectLst/>
              <a:latin typeface="+mn-lt"/>
              <a:ea typeface="+mn-ea"/>
              <a:cs typeface="+mn-cs"/>
            </a:rPr>
            <a:t>円となっており、類似団体内平均値と比較して下回っているが、</a:t>
          </a:r>
          <a:r>
            <a:rPr kumimoji="1" lang="ja-JP" altLang="en-US" sz="1100" b="0" i="0" baseline="0">
              <a:solidFill>
                <a:schemeClr val="dk1"/>
              </a:solidFill>
              <a:effectLst/>
              <a:latin typeface="+mn-lt"/>
              <a:ea typeface="+mn-ea"/>
              <a:cs typeface="+mn-cs"/>
            </a:rPr>
            <a:t>全国平均及び</a:t>
          </a:r>
          <a:r>
            <a:rPr kumimoji="1" lang="ja-JP" altLang="ja-JP" sz="1100" b="0" i="0" baseline="0">
              <a:solidFill>
                <a:schemeClr val="dk1"/>
              </a:solidFill>
              <a:effectLst/>
              <a:latin typeface="+mn-lt"/>
              <a:ea typeface="+mn-ea"/>
              <a:cs typeface="+mn-cs"/>
            </a:rPr>
            <a:t>山梨県平均値と比較すると一人当たりのコストが高い状況となっている。</a:t>
          </a:r>
          <a:r>
            <a:rPr kumimoji="1" lang="en-US" altLang="ja-JP" sz="1100" b="0" i="0" baseline="0">
              <a:solidFill>
                <a:schemeClr val="dk1"/>
              </a:solidFill>
              <a:effectLst/>
              <a:latin typeface="+mn-lt"/>
              <a:ea typeface="+mn-ea"/>
              <a:cs typeface="+mn-cs"/>
            </a:rPr>
            <a:t>R4</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農村地域活性化農道整備事業経費の増額や、市で独自に実施した施設園芸農家原油価格高騰対策支援金の皆増等により増額となっている。</a:t>
          </a:r>
          <a:r>
            <a:rPr kumimoji="1" lang="en-US" altLang="ja-JP" sz="1100" b="0" i="0" baseline="0">
              <a:solidFill>
                <a:schemeClr val="dk1"/>
              </a:solidFill>
              <a:effectLst/>
              <a:latin typeface="+mn-lt"/>
              <a:ea typeface="+mn-ea"/>
              <a:cs typeface="+mn-cs"/>
            </a:rPr>
            <a:t>R5</a:t>
          </a:r>
          <a:r>
            <a:rPr kumimoji="1" lang="ja-JP" altLang="en-US" sz="1100" b="0" i="0" baseline="0">
              <a:solidFill>
                <a:schemeClr val="dk1"/>
              </a:solidFill>
              <a:effectLst/>
              <a:latin typeface="+mn-lt"/>
              <a:ea typeface="+mn-ea"/>
              <a:cs typeface="+mn-cs"/>
            </a:rPr>
            <a:t>年度以降もクラインガルテンや畑地帯総合整備事業などの実施が控えており、引き続き</a:t>
          </a:r>
          <a:r>
            <a:rPr kumimoji="1" lang="ja-JP" altLang="ja-JP" sz="1100" b="0" i="0" baseline="0">
              <a:solidFill>
                <a:schemeClr val="dk1"/>
              </a:solidFill>
              <a:effectLst/>
              <a:latin typeface="+mn-lt"/>
              <a:ea typeface="+mn-ea"/>
              <a:cs typeface="+mn-cs"/>
            </a:rPr>
            <a:t>事業経費</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増加していくことが見込まれ</a:t>
          </a:r>
          <a:r>
            <a:rPr kumimoji="1" lang="ja-JP" altLang="en-US" sz="1100" b="0" i="0" baseline="0">
              <a:solidFill>
                <a:schemeClr val="dk1"/>
              </a:solidFill>
              <a:effectLst/>
              <a:latin typeface="+mn-lt"/>
              <a:ea typeface="+mn-ea"/>
              <a:cs typeface="+mn-cs"/>
            </a:rPr>
            <a:t>る。</a:t>
          </a:r>
          <a:endParaRPr kumimoji="1" lang="en-US" altLang="ja-JP" sz="1100" b="0" i="0" baseline="0">
            <a:solidFill>
              <a:schemeClr val="dk1"/>
            </a:solidFill>
            <a:effectLst/>
            <a:latin typeface="+mn-lt"/>
            <a:ea typeface="+mn-ea"/>
            <a:cs typeface="+mn-cs"/>
          </a:endParaRPr>
        </a:p>
        <a:p>
          <a:pPr eaLnBrk="1" fontAlgn="auto" latinLnBrk="0" hangingPunct="1">
            <a:lnSpc>
              <a:spcPts val="1200"/>
            </a:lnSpc>
          </a:pPr>
          <a:r>
            <a:rPr kumimoji="1" lang="ja-JP" altLang="ja-JP" sz="1100" b="0" i="0" baseline="0">
              <a:solidFill>
                <a:schemeClr val="dk1"/>
              </a:solidFill>
              <a:effectLst/>
              <a:latin typeface="+mn-lt"/>
              <a:ea typeface="+mn-ea"/>
              <a:cs typeface="+mn-cs"/>
            </a:rPr>
            <a:t>　土木費は、住民一人当たり</a:t>
          </a:r>
          <a:r>
            <a:rPr kumimoji="1" lang="en-US" altLang="ja-JP" sz="1100" b="0" i="0" baseline="0">
              <a:solidFill>
                <a:schemeClr val="dk1"/>
              </a:solidFill>
              <a:effectLst/>
              <a:latin typeface="+mn-lt"/>
              <a:ea typeface="+mn-ea"/>
              <a:cs typeface="+mn-cs"/>
            </a:rPr>
            <a:t>51,163</a:t>
          </a:r>
          <a:r>
            <a:rPr kumimoji="1" lang="ja-JP" altLang="ja-JP" sz="1100" b="0" i="0" baseline="0">
              <a:solidFill>
                <a:schemeClr val="dk1"/>
              </a:solidFill>
              <a:effectLst/>
              <a:latin typeface="+mn-lt"/>
              <a:ea typeface="+mn-ea"/>
              <a:cs typeface="+mn-cs"/>
            </a:rPr>
            <a:t>円となっており、全国平均値及び類似団体内平均値と比較して下回っているが、山梨県平均値と比較すると一人当たりのコストが高い状況となっている。</a:t>
          </a:r>
          <a:r>
            <a:rPr kumimoji="1" lang="en-US" altLang="ja-JP" sz="1100" b="0" i="0" baseline="0">
              <a:solidFill>
                <a:schemeClr val="dk1"/>
              </a:solidFill>
              <a:effectLst/>
              <a:latin typeface="+mn-lt"/>
              <a:ea typeface="+mn-ea"/>
              <a:cs typeface="+mn-cs"/>
            </a:rPr>
            <a:t>R4</a:t>
          </a:r>
          <a:r>
            <a:rPr kumimoji="1" lang="ja-JP" altLang="ja-JP" sz="1100" b="0" i="0" baseline="0">
              <a:solidFill>
                <a:schemeClr val="dk1"/>
              </a:solidFill>
              <a:effectLst/>
              <a:latin typeface="+mn-lt"/>
              <a:ea typeface="+mn-ea"/>
              <a:cs typeface="+mn-cs"/>
            </a:rPr>
            <a:t>年度は国庫補助を活用しない単独の普通建設事業は増額となった</a:t>
          </a:r>
          <a:r>
            <a:rPr kumimoji="1" lang="ja-JP" altLang="en-US" sz="1100" b="0" i="0" baseline="0">
              <a:solidFill>
                <a:schemeClr val="dk1"/>
              </a:solidFill>
              <a:effectLst/>
              <a:latin typeface="+mn-lt"/>
              <a:ea typeface="+mn-ea"/>
              <a:cs typeface="+mn-cs"/>
            </a:rPr>
            <a:t>が、国庫補助を活用した</a:t>
          </a:r>
          <a:r>
            <a:rPr kumimoji="1" lang="ja-JP" altLang="ja-JP" sz="1100" b="0" i="0" baseline="0">
              <a:solidFill>
                <a:schemeClr val="dk1"/>
              </a:solidFill>
              <a:effectLst/>
              <a:latin typeface="+mn-lt"/>
              <a:ea typeface="+mn-ea"/>
              <a:cs typeface="+mn-cs"/>
            </a:rPr>
            <a:t>大型普通建設事業の減額</a:t>
          </a:r>
          <a:r>
            <a:rPr kumimoji="1" lang="ja-JP" altLang="en-US" sz="1100" b="0" i="0" baseline="0">
              <a:solidFill>
                <a:schemeClr val="dk1"/>
              </a:solidFill>
              <a:effectLst/>
              <a:latin typeface="+mn-lt"/>
              <a:ea typeface="+mn-ea"/>
              <a:cs typeface="+mn-cs"/>
            </a:rPr>
            <a:t>などにより減額となった。今後は、</a:t>
          </a:r>
          <a:r>
            <a:rPr kumimoji="1" lang="ja-JP" altLang="ja-JP" sz="1100" b="0" i="0" baseline="0">
              <a:solidFill>
                <a:schemeClr val="dk1"/>
              </a:solidFill>
              <a:effectLst/>
              <a:latin typeface="+mn-lt"/>
              <a:ea typeface="+mn-ea"/>
              <a:cs typeface="+mn-cs"/>
            </a:rPr>
            <a:t>山梨市駅南地域整備事業や小原東東後屋敷線</a:t>
          </a:r>
          <a:r>
            <a:rPr kumimoji="1" lang="ja-JP" altLang="en-US" sz="1100" b="0" i="0" baseline="0">
              <a:solidFill>
                <a:schemeClr val="dk1"/>
              </a:solidFill>
              <a:effectLst/>
              <a:latin typeface="+mn-lt"/>
              <a:ea typeface="+mn-ea"/>
              <a:cs typeface="+mn-cs"/>
            </a:rPr>
            <a:t>などの道路改良事業などの既存事業のほか、</a:t>
          </a:r>
          <a:r>
            <a:rPr kumimoji="1" lang="ja-JP" altLang="ja-JP" sz="1100" b="0" i="0" baseline="0">
              <a:solidFill>
                <a:schemeClr val="dk1"/>
              </a:solidFill>
              <a:effectLst/>
              <a:latin typeface="+mn-lt"/>
              <a:ea typeface="+mn-ea"/>
              <a:cs typeface="+mn-cs"/>
            </a:rPr>
            <a:t>アザレアタウン整備事業が本格的に動き出す</a:t>
          </a:r>
          <a:r>
            <a:rPr kumimoji="1" lang="ja-JP" altLang="en-US" sz="1100" b="0" i="0" baseline="0">
              <a:solidFill>
                <a:schemeClr val="dk1"/>
              </a:solidFill>
              <a:effectLst/>
              <a:latin typeface="+mn-lt"/>
              <a:ea typeface="+mn-ea"/>
              <a:cs typeface="+mn-cs"/>
            </a:rPr>
            <a:t>ことから、一層の事業経費増額が見込まれる。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公債</a:t>
          </a:r>
          <a:r>
            <a:rPr kumimoji="1" lang="ja-JP" altLang="ja-JP" sz="1100" b="0" i="0" baseline="0">
              <a:solidFill>
                <a:schemeClr val="dk1"/>
              </a:solidFill>
              <a:effectLst/>
              <a:latin typeface="+mn-lt"/>
              <a:ea typeface="+mn-ea"/>
              <a:cs typeface="+mn-cs"/>
            </a:rPr>
            <a:t>費は、住民一人当たり</a:t>
          </a:r>
          <a:r>
            <a:rPr kumimoji="1" lang="en-US" altLang="ja-JP" sz="1100" b="0" i="0" baseline="0">
              <a:solidFill>
                <a:schemeClr val="dk1"/>
              </a:solidFill>
              <a:effectLst/>
              <a:latin typeface="+mn-lt"/>
              <a:ea typeface="+mn-ea"/>
              <a:cs typeface="+mn-cs"/>
            </a:rPr>
            <a:t>74,078</a:t>
          </a:r>
          <a:r>
            <a:rPr kumimoji="1" lang="ja-JP" altLang="ja-JP" sz="1100" b="0" i="0" baseline="0">
              <a:solidFill>
                <a:schemeClr val="dk1"/>
              </a:solidFill>
              <a:effectLst/>
              <a:latin typeface="+mn-lt"/>
              <a:ea typeface="+mn-ea"/>
              <a:cs typeface="+mn-cs"/>
            </a:rPr>
            <a:t>円となっており、類似団体内平均値と比較して下回っているが、</a:t>
          </a:r>
          <a:r>
            <a:rPr kumimoji="1" lang="ja-JP" altLang="en-US" sz="1100" b="0" i="0" baseline="0">
              <a:solidFill>
                <a:schemeClr val="dk1"/>
              </a:solidFill>
              <a:effectLst/>
              <a:latin typeface="+mn-lt"/>
              <a:ea typeface="+mn-ea"/>
              <a:cs typeface="+mn-cs"/>
            </a:rPr>
            <a:t>全国平均及び</a:t>
          </a:r>
          <a:r>
            <a:rPr kumimoji="1" lang="ja-JP" altLang="ja-JP" sz="1100" b="0" i="0" baseline="0">
              <a:solidFill>
                <a:schemeClr val="dk1"/>
              </a:solidFill>
              <a:effectLst/>
              <a:latin typeface="+mn-lt"/>
              <a:ea typeface="+mn-ea"/>
              <a:cs typeface="+mn-cs"/>
            </a:rPr>
            <a:t>山梨県平均値と比較すると一人当たりのコストが高い状況となっている。</a:t>
          </a:r>
          <a:r>
            <a:rPr kumimoji="1" lang="ja-JP" altLang="en-US" sz="1100" b="0" i="0" baseline="0">
              <a:solidFill>
                <a:schemeClr val="dk1"/>
              </a:solidFill>
              <a:effectLst/>
              <a:latin typeface="+mn-lt"/>
              <a:ea typeface="+mn-ea"/>
              <a:cs typeface="+mn-cs"/>
            </a:rPr>
            <a:t>教育・福祉施設等整備事業債の償還元金の増額等が</a:t>
          </a:r>
          <a:r>
            <a:rPr kumimoji="1" lang="en-US" altLang="ja-JP" sz="1100" b="0" i="0" baseline="0">
              <a:solidFill>
                <a:schemeClr val="dk1"/>
              </a:solidFill>
              <a:effectLst/>
              <a:latin typeface="+mn-lt"/>
              <a:ea typeface="+mn-ea"/>
              <a:cs typeface="+mn-cs"/>
            </a:rPr>
            <a:t>R4</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増額</a:t>
          </a:r>
          <a:r>
            <a:rPr kumimoji="1" lang="ja-JP" altLang="en-US" sz="1100" b="0" i="0" baseline="0">
              <a:solidFill>
                <a:schemeClr val="dk1"/>
              </a:solidFill>
              <a:effectLst/>
              <a:latin typeface="+mn-lt"/>
              <a:ea typeface="+mn-ea"/>
              <a:cs typeface="+mn-cs"/>
            </a:rPr>
            <a:t>要因となっている。公債費は</a:t>
          </a:r>
          <a:r>
            <a:rPr kumimoji="1" lang="en-US" altLang="ja-JP" sz="1100" b="0" i="0" baseline="0">
              <a:solidFill>
                <a:schemeClr val="dk1"/>
              </a:solidFill>
              <a:effectLst/>
              <a:latin typeface="+mn-lt"/>
              <a:ea typeface="+mn-ea"/>
              <a:cs typeface="+mn-cs"/>
            </a:rPr>
            <a:t>R4</a:t>
          </a:r>
          <a:r>
            <a:rPr kumimoji="1" lang="ja-JP" altLang="en-US" sz="1100" b="0" i="0" baseline="0">
              <a:solidFill>
                <a:schemeClr val="dk1"/>
              </a:solidFill>
              <a:effectLst/>
              <a:latin typeface="+mn-lt"/>
              <a:ea typeface="+mn-ea"/>
              <a:cs typeface="+mn-cs"/>
            </a:rPr>
            <a:t>年度がピークとなることから、今後しばらくの間は減少が続くこととなる。将来的に税収等の劇的な増加が見込めない状況の中、一度発行した起債の償還に要する公債費は後年の財政運営に支障をきたす恐れがあることから、</a:t>
          </a:r>
          <a:r>
            <a:rPr kumimoji="1" lang="ja-JP" altLang="ja-JP" sz="1100" b="0" i="0" baseline="0">
              <a:solidFill>
                <a:schemeClr val="dk1"/>
              </a:solidFill>
              <a:effectLst/>
              <a:latin typeface="+mn-lt"/>
              <a:ea typeface="+mn-ea"/>
              <a:cs typeface="+mn-cs"/>
            </a:rPr>
            <a:t>地方債発行額を抑制し、地方債現在高の減少を図ることにより、安全領域を堅持しつつ効率的な財政運営に努める。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200"/>
            </a:lnSpc>
          </a:pPr>
          <a:r>
            <a:rPr kumimoji="1" lang="ja-JP" altLang="ja-JP" sz="1000" b="0" i="0" baseline="0">
              <a:solidFill>
                <a:schemeClr val="dk1"/>
              </a:solidFill>
              <a:effectLst/>
              <a:latin typeface="+mn-lt"/>
              <a:ea typeface="+mn-ea"/>
              <a:cs typeface="+mn-cs"/>
            </a:rPr>
            <a:t>　財政調整基金残高は、適切な財源確保と歳出の精査により、取崩しを回避しており近年ほぼ同額で推移している。</a:t>
          </a:r>
          <a:endParaRPr lang="ja-JP" altLang="ja-JP" sz="1000">
            <a:effectLst/>
          </a:endParaRPr>
        </a:p>
        <a:p>
          <a:pPr eaLnBrk="1" fontAlgn="auto" latinLnBrk="0" hangingPunct="1">
            <a:lnSpc>
              <a:spcPts val="1200"/>
            </a:lnSpc>
          </a:pPr>
          <a:r>
            <a:rPr kumimoji="1" lang="ja-JP" altLang="ja-JP" sz="1000" b="0" i="0" baseline="0">
              <a:solidFill>
                <a:schemeClr val="dk1"/>
              </a:solidFill>
              <a:effectLst/>
              <a:latin typeface="+mn-lt"/>
              <a:ea typeface="+mn-ea"/>
              <a:cs typeface="+mn-cs"/>
            </a:rPr>
            <a:t>　</a:t>
          </a:r>
          <a:r>
            <a:rPr kumimoji="1" lang="ja-JP" altLang="en-US" sz="1000" b="0" i="0" baseline="0">
              <a:solidFill>
                <a:schemeClr val="dk1"/>
              </a:solidFill>
              <a:effectLst/>
              <a:latin typeface="+mn-lt"/>
              <a:ea typeface="+mn-ea"/>
              <a:cs typeface="+mn-cs"/>
            </a:rPr>
            <a:t>歳入は、</a:t>
          </a:r>
          <a:r>
            <a:rPr kumimoji="1" lang="ja-JP" altLang="ja-JP" sz="1000" b="0" i="0" baseline="0">
              <a:solidFill>
                <a:schemeClr val="dk1"/>
              </a:solidFill>
              <a:effectLst/>
              <a:latin typeface="+mn-lt"/>
              <a:ea typeface="+mn-ea"/>
              <a:cs typeface="+mn-cs"/>
            </a:rPr>
            <a:t>普通交付税</a:t>
          </a:r>
          <a:r>
            <a:rPr kumimoji="1" lang="ja-JP" altLang="en-US" sz="1000" b="0" i="0" baseline="0">
              <a:solidFill>
                <a:schemeClr val="dk1"/>
              </a:solidFill>
              <a:effectLst/>
              <a:latin typeface="+mn-lt"/>
              <a:ea typeface="+mn-ea"/>
              <a:cs typeface="+mn-cs"/>
            </a:rPr>
            <a:t>は減少したものの、</a:t>
          </a:r>
          <a:r>
            <a:rPr kumimoji="1" lang="ja-JP" altLang="ja-JP" sz="1000" b="0" i="0" baseline="0">
              <a:solidFill>
                <a:schemeClr val="dk1"/>
              </a:solidFill>
              <a:effectLst/>
              <a:latin typeface="+mn-lt"/>
              <a:ea typeface="+mn-ea"/>
              <a:cs typeface="+mn-cs"/>
            </a:rPr>
            <a:t>地方税は</a:t>
          </a:r>
          <a:r>
            <a:rPr kumimoji="1" lang="en-US" altLang="ja-JP" sz="1000" b="0" i="0" baseline="0">
              <a:solidFill>
                <a:schemeClr val="dk1"/>
              </a:solidFill>
              <a:effectLst/>
              <a:latin typeface="+mn-lt"/>
              <a:ea typeface="+mn-ea"/>
              <a:cs typeface="+mn-cs"/>
            </a:rPr>
            <a:t>R3</a:t>
          </a:r>
          <a:r>
            <a:rPr kumimoji="1" lang="ja-JP" altLang="ja-JP" sz="1000" b="0" i="0" baseline="0">
              <a:solidFill>
                <a:schemeClr val="dk1"/>
              </a:solidFill>
              <a:effectLst/>
              <a:latin typeface="+mn-lt"/>
              <a:ea typeface="+mn-ea"/>
              <a:cs typeface="+mn-cs"/>
            </a:rPr>
            <a:t>年度比で増加しており、</a:t>
          </a:r>
          <a:r>
            <a:rPr kumimoji="1" lang="ja-JP" altLang="en-US" sz="1000" b="0" i="0" baseline="0">
              <a:solidFill>
                <a:schemeClr val="dk1"/>
              </a:solidFill>
              <a:effectLst/>
              <a:latin typeface="+mn-lt"/>
              <a:ea typeface="+mn-ea"/>
              <a:cs typeface="+mn-cs"/>
            </a:rPr>
            <a:t>ふるさと納税を原資としたふるさと輝き基金からの繰入金の増額などと合わせて</a:t>
          </a:r>
          <a:r>
            <a:rPr kumimoji="1" lang="ja-JP" altLang="ja-JP" sz="1000" b="0" i="0" baseline="0">
              <a:solidFill>
                <a:schemeClr val="dk1"/>
              </a:solidFill>
              <a:effectLst/>
              <a:latin typeface="+mn-lt"/>
              <a:ea typeface="+mn-ea"/>
              <a:cs typeface="+mn-cs"/>
            </a:rPr>
            <a:t>増額となった。</a:t>
          </a:r>
          <a:endParaRPr kumimoji="1" lang="en-US" altLang="ja-JP" sz="1000" b="0" i="0" baseline="0">
            <a:solidFill>
              <a:schemeClr val="dk1"/>
            </a:solidFill>
            <a:effectLst/>
            <a:latin typeface="+mn-lt"/>
            <a:ea typeface="+mn-ea"/>
            <a:cs typeface="+mn-cs"/>
          </a:endParaRPr>
        </a:p>
        <a:p>
          <a:pPr eaLnBrk="1" fontAlgn="auto" latinLnBrk="0" hangingPunct="1">
            <a:lnSpc>
              <a:spcPts val="1200"/>
            </a:lnSpc>
          </a:pPr>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歳出は</a:t>
          </a:r>
          <a:r>
            <a:rPr kumimoji="1" lang="ja-JP" altLang="en-US" sz="1000" b="0" i="0" baseline="0">
              <a:solidFill>
                <a:schemeClr val="dk1"/>
              </a:solidFill>
              <a:effectLst/>
              <a:latin typeface="+mn-lt"/>
              <a:ea typeface="+mn-ea"/>
              <a:cs typeface="+mn-cs"/>
            </a:rPr>
            <a:t>、好調なふるさと納税に要する事務費や基金積立金が増額となったほか、物価高騰対策支援金の給付事業費に要する経費が皆増となったことなどから増額</a:t>
          </a:r>
          <a:r>
            <a:rPr kumimoji="1" lang="ja-JP" altLang="ja-JP" sz="1000" b="0" i="0" baseline="0">
              <a:solidFill>
                <a:schemeClr val="dk1"/>
              </a:solidFill>
              <a:effectLst/>
              <a:latin typeface="+mn-lt"/>
              <a:ea typeface="+mn-ea"/>
              <a:cs typeface="+mn-cs"/>
            </a:rPr>
            <a:t>となった。</a:t>
          </a:r>
          <a:endParaRPr kumimoji="1" lang="en-US" altLang="ja-JP" sz="1000" b="0" i="0" baseline="0">
            <a:solidFill>
              <a:schemeClr val="dk1"/>
            </a:solidFill>
            <a:effectLst/>
            <a:latin typeface="+mn-lt"/>
            <a:ea typeface="+mn-ea"/>
            <a:cs typeface="+mn-cs"/>
          </a:endParaRPr>
        </a:p>
        <a:p>
          <a:pPr eaLnBrk="1" fontAlgn="auto" latinLnBrk="0" hangingPunct="1">
            <a:lnSpc>
              <a:spcPts val="1200"/>
            </a:lnSpc>
          </a:pPr>
          <a:r>
            <a:rPr kumimoji="1" lang="ja-JP" altLang="ja-JP" sz="1000" b="0" i="0" baseline="0">
              <a:solidFill>
                <a:schemeClr val="dk1"/>
              </a:solidFill>
              <a:effectLst/>
              <a:latin typeface="+mn-lt"/>
              <a:ea typeface="+mn-ea"/>
              <a:cs typeface="+mn-cs"/>
            </a:rPr>
            <a:t>実質収支額は</a:t>
          </a:r>
          <a:r>
            <a:rPr kumimoji="1" lang="ja-JP" altLang="en-US" sz="1000" b="0" i="0" baseline="0">
              <a:solidFill>
                <a:schemeClr val="dk1"/>
              </a:solidFill>
              <a:effectLst/>
              <a:latin typeface="+mn-lt"/>
              <a:ea typeface="+mn-ea"/>
              <a:cs typeface="+mn-cs"/>
            </a:rPr>
            <a:t>、前年度比</a:t>
          </a:r>
          <a:r>
            <a:rPr kumimoji="1" lang="en-US" altLang="ja-JP" sz="1000" b="0" i="0" baseline="0">
              <a:solidFill>
                <a:schemeClr val="dk1"/>
              </a:solidFill>
              <a:effectLst/>
              <a:latin typeface="+mn-lt"/>
              <a:ea typeface="+mn-ea"/>
              <a:cs typeface="+mn-cs"/>
            </a:rPr>
            <a:t>224</a:t>
          </a:r>
          <a:r>
            <a:rPr kumimoji="1" lang="ja-JP" altLang="ja-JP" sz="1000" b="0" i="0" baseline="0">
              <a:solidFill>
                <a:schemeClr val="dk1"/>
              </a:solidFill>
              <a:effectLst/>
              <a:latin typeface="+mn-lt"/>
              <a:ea typeface="+mn-ea"/>
              <a:cs typeface="+mn-cs"/>
            </a:rPr>
            <a:t>百万円余の増額、実質単年度収支は</a:t>
          </a:r>
          <a:r>
            <a:rPr kumimoji="1" lang="en-US" altLang="ja-JP" sz="1000" b="0" i="0" baseline="0">
              <a:solidFill>
                <a:schemeClr val="dk1"/>
              </a:solidFill>
              <a:effectLst/>
              <a:latin typeface="+mn-lt"/>
              <a:ea typeface="+mn-ea"/>
              <a:cs typeface="+mn-cs"/>
            </a:rPr>
            <a:t>884</a:t>
          </a:r>
          <a:r>
            <a:rPr kumimoji="1" lang="ja-JP" altLang="ja-JP" sz="1000" b="0" i="0" baseline="0">
              <a:solidFill>
                <a:schemeClr val="dk1"/>
              </a:solidFill>
              <a:effectLst/>
              <a:latin typeface="+mn-lt"/>
              <a:ea typeface="+mn-ea"/>
              <a:cs typeface="+mn-cs"/>
            </a:rPr>
            <a:t>百万円余の</a:t>
          </a:r>
          <a:r>
            <a:rPr kumimoji="1" lang="ja-JP" altLang="en-US" sz="1000" b="0" i="0" baseline="0">
              <a:solidFill>
                <a:schemeClr val="dk1"/>
              </a:solidFill>
              <a:effectLst/>
              <a:latin typeface="+mn-lt"/>
              <a:ea typeface="+mn-ea"/>
              <a:cs typeface="+mn-cs"/>
            </a:rPr>
            <a:t>減</a:t>
          </a:r>
          <a:r>
            <a:rPr kumimoji="1" lang="ja-JP" altLang="ja-JP" sz="1000" b="0" i="0" baseline="0">
              <a:solidFill>
                <a:schemeClr val="dk1"/>
              </a:solidFill>
              <a:effectLst/>
              <a:latin typeface="+mn-lt"/>
              <a:ea typeface="+mn-ea"/>
              <a:cs typeface="+mn-cs"/>
            </a:rPr>
            <a:t>額となり、標準財政規模比ではそれぞれ</a:t>
          </a:r>
          <a:r>
            <a:rPr kumimoji="1" lang="en-US" altLang="ja-JP" sz="1000" b="0" i="0" baseline="0">
              <a:solidFill>
                <a:schemeClr val="dk1"/>
              </a:solidFill>
              <a:effectLst/>
              <a:latin typeface="+mn-lt"/>
              <a:ea typeface="+mn-ea"/>
              <a:cs typeface="+mn-cs"/>
            </a:rPr>
            <a:t>17.99</a:t>
          </a:r>
          <a:r>
            <a:rPr kumimoji="1" lang="ja-JP" altLang="ja-JP" sz="1000" b="0" i="0" baseline="0">
              <a:solidFill>
                <a:schemeClr val="dk1"/>
              </a:solidFill>
              <a:effectLst/>
              <a:latin typeface="+mn-lt"/>
              <a:ea typeface="+mn-ea"/>
              <a:cs typeface="+mn-cs"/>
            </a:rPr>
            <a:t>ポイント、</a:t>
          </a:r>
          <a:r>
            <a:rPr kumimoji="1" lang="en-US" altLang="ja-JP" sz="1000" b="0" i="0" baseline="0">
              <a:solidFill>
                <a:schemeClr val="dk1"/>
              </a:solidFill>
              <a:effectLst/>
              <a:latin typeface="+mn-lt"/>
              <a:ea typeface="+mn-ea"/>
              <a:cs typeface="+mn-cs"/>
            </a:rPr>
            <a:t>2.11</a:t>
          </a:r>
          <a:r>
            <a:rPr kumimoji="1" lang="ja-JP" altLang="ja-JP" sz="1000" b="0" i="0" baseline="0">
              <a:solidFill>
                <a:schemeClr val="dk1"/>
              </a:solidFill>
              <a:effectLst/>
              <a:latin typeface="+mn-lt"/>
              <a:ea typeface="+mn-ea"/>
              <a:cs typeface="+mn-cs"/>
            </a:rPr>
            <a:t>ポイントとなった。</a:t>
          </a:r>
          <a:endParaRPr lang="ja-JP" altLang="ja-JP" sz="1000">
            <a:effectLst/>
          </a:endParaRPr>
        </a:p>
        <a:p>
          <a:pPr eaLnBrk="1" fontAlgn="auto" latinLnBrk="0" hangingPunct="1">
            <a:lnSpc>
              <a:spcPts val="1200"/>
            </a:lnSpc>
          </a:pPr>
          <a:r>
            <a:rPr kumimoji="1" lang="ja-JP" altLang="ja-JP" sz="1000" b="0" i="0" baseline="0">
              <a:solidFill>
                <a:schemeClr val="dk1"/>
              </a:solidFill>
              <a:effectLst/>
              <a:latin typeface="+mn-lt"/>
              <a:ea typeface="+mn-ea"/>
              <a:cs typeface="+mn-cs"/>
            </a:rPr>
            <a:t>　引き続き事務事業の見直し・統廃合など歳出の合理化等、行財政改革を推進し健全な財政運営に努め改善を図る。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200"/>
            </a:lnSpc>
          </a:pPr>
          <a:r>
            <a:rPr kumimoji="1" lang="ja-JP" altLang="ja-JP" sz="1100" b="0" i="0" baseline="0">
              <a:solidFill>
                <a:schemeClr val="dk1"/>
              </a:solidFill>
              <a:effectLst/>
              <a:latin typeface="+mn-lt"/>
              <a:ea typeface="+mn-ea"/>
              <a:cs typeface="+mn-cs"/>
            </a:rPr>
            <a:t>　新市発足以降、本市の一般会計及び特別会計はともに実質収支の赤字に転じたことはなく、また、公営企業会計においても余剰資金等があることから赤字には至っていない。</a:t>
          </a:r>
          <a:endParaRPr lang="ja-JP" altLang="ja-JP" sz="1100">
            <a:effectLst/>
          </a:endParaRPr>
        </a:p>
        <a:p>
          <a:pPr eaLnBrk="1" fontAlgn="auto" latinLnBrk="0" hangingPunct="1">
            <a:lnSpc>
              <a:spcPts val="1200"/>
            </a:lnSpc>
          </a:pPr>
          <a:r>
            <a:rPr kumimoji="1" lang="ja-JP" altLang="ja-JP" sz="1100" b="0" i="0" baseline="0">
              <a:solidFill>
                <a:schemeClr val="dk1"/>
              </a:solidFill>
              <a:effectLst/>
              <a:latin typeface="+mn-lt"/>
              <a:ea typeface="+mn-ea"/>
              <a:cs typeface="+mn-cs"/>
            </a:rPr>
            <a:t>　分母となる標準財政規模は、標準税収入額等が</a:t>
          </a:r>
          <a:r>
            <a:rPr kumimoji="1" lang="en-US" altLang="ja-JP" sz="1100" b="0" i="0" baseline="0">
              <a:solidFill>
                <a:schemeClr val="dk1"/>
              </a:solidFill>
              <a:effectLst/>
              <a:latin typeface="+mn-lt"/>
              <a:ea typeface="+mn-ea"/>
              <a:cs typeface="+mn-cs"/>
            </a:rPr>
            <a:t>197</a:t>
          </a:r>
          <a:r>
            <a:rPr kumimoji="1" lang="ja-JP" altLang="ja-JP" sz="1100" b="0" i="0" baseline="0">
              <a:solidFill>
                <a:schemeClr val="dk1"/>
              </a:solidFill>
              <a:effectLst/>
              <a:latin typeface="+mn-lt"/>
              <a:ea typeface="+mn-ea"/>
              <a:cs typeface="+mn-cs"/>
            </a:rPr>
            <a:t>百万円余の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額となったが、普通交付税が</a:t>
          </a:r>
          <a:r>
            <a:rPr kumimoji="1" lang="en-US" altLang="ja-JP" sz="1100" b="0" i="0" baseline="0">
              <a:solidFill>
                <a:schemeClr val="dk1"/>
              </a:solidFill>
              <a:effectLst/>
              <a:latin typeface="+mn-lt"/>
              <a:ea typeface="+mn-ea"/>
              <a:cs typeface="+mn-cs"/>
            </a:rPr>
            <a:t>215</a:t>
          </a:r>
          <a:r>
            <a:rPr kumimoji="1" lang="ja-JP" altLang="ja-JP" sz="1100" b="0" i="0" baseline="0">
              <a:solidFill>
                <a:schemeClr val="dk1"/>
              </a:solidFill>
              <a:effectLst/>
              <a:latin typeface="+mn-lt"/>
              <a:ea typeface="+mn-ea"/>
              <a:cs typeface="+mn-cs"/>
            </a:rPr>
            <a:t>百万円余の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額</a:t>
          </a:r>
          <a:r>
            <a:rPr kumimoji="1" lang="ja-JP" altLang="en-US" sz="1100" b="0" i="0" baseline="0">
              <a:solidFill>
                <a:schemeClr val="dk1"/>
              </a:solidFill>
              <a:effectLst/>
              <a:latin typeface="+mn-lt"/>
              <a:ea typeface="+mn-ea"/>
              <a:cs typeface="+mn-cs"/>
            </a:rPr>
            <a:t>、臨時財政対策債発行可能額が</a:t>
          </a:r>
          <a:r>
            <a:rPr kumimoji="1" lang="en-US" altLang="ja-JP" sz="1100" b="0" i="0" baseline="0">
              <a:solidFill>
                <a:schemeClr val="dk1"/>
              </a:solidFill>
              <a:effectLst/>
              <a:latin typeface="+mn-lt"/>
              <a:ea typeface="+mn-ea"/>
              <a:cs typeface="+mn-cs"/>
            </a:rPr>
            <a:t>366</a:t>
          </a:r>
          <a:r>
            <a:rPr kumimoji="1" lang="ja-JP" altLang="en-US" sz="1100" b="0" i="0" baseline="0">
              <a:solidFill>
                <a:schemeClr val="dk1"/>
              </a:solidFill>
              <a:effectLst/>
              <a:latin typeface="+mn-lt"/>
              <a:ea typeface="+mn-ea"/>
              <a:cs typeface="+mn-cs"/>
            </a:rPr>
            <a:t>百万円の大幅な減額</a:t>
          </a:r>
          <a:r>
            <a:rPr kumimoji="1" lang="ja-JP" altLang="ja-JP" sz="1100" b="0" i="0" baseline="0">
              <a:solidFill>
                <a:schemeClr val="dk1"/>
              </a:solidFill>
              <a:effectLst/>
              <a:latin typeface="+mn-lt"/>
              <a:ea typeface="+mn-ea"/>
              <a:cs typeface="+mn-cs"/>
            </a:rPr>
            <a:t>となったことにより、全体としては</a:t>
          </a:r>
          <a:r>
            <a:rPr kumimoji="1" lang="en-US" altLang="ja-JP" sz="1100" b="0" i="0" baseline="0">
              <a:solidFill>
                <a:schemeClr val="dk1"/>
              </a:solidFill>
              <a:effectLst/>
              <a:latin typeface="+mn-lt"/>
              <a:ea typeface="+mn-ea"/>
              <a:cs typeface="+mn-cs"/>
            </a:rPr>
            <a:t>R3</a:t>
          </a:r>
          <a:r>
            <a:rPr kumimoji="1" lang="ja-JP" altLang="ja-JP" sz="1100" b="0" i="0" baseline="0">
              <a:solidFill>
                <a:schemeClr val="dk1"/>
              </a:solidFill>
              <a:effectLst/>
              <a:latin typeface="+mn-lt"/>
              <a:ea typeface="+mn-ea"/>
              <a:cs typeface="+mn-cs"/>
            </a:rPr>
            <a:t>年度比較で</a:t>
          </a:r>
          <a:r>
            <a:rPr kumimoji="1" lang="en-US" altLang="ja-JP" sz="1100" b="0" i="0" baseline="0">
              <a:solidFill>
                <a:schemeClr val="dk1"/>
              </a:solidFill>
              <a:effectLst/>
              <a:latin typeface="+mn-lt"/>
              <a:ea typeface="+mn-ea"/>
              <a:cs typeface="+mn-cs"/>
            </a:rPr>
            <a:t>384</a:t>
          </a:r>
          <a:r>
            <a:rPr kumimoji="1" lang="ja-JP" altLang="ja-JP" sz="1100" b="0" i="0" baseline="0">
              <a:solidFill>
                <a:schemeClr val="dk1"/>
              </a:solidFill>
              <a:effectLst/>
              <a:latin typeface="+mn-lt"/>
              <a:ea typeface="+mn-ea"/>
              <a:cs typeface="+mn-cs"/>
            </a:rPr>
            <a:t>百万円余の大幅な</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額であった。</a:t>
          </a:r>
          <a:endParaRPr lang="ja-JP" altLang="ja-JP" sz="1100">
            <a:effectLst/>
          </a:endParaRPr>
        </a:p>
        <a:p>
          <a:pPr eaLnBrk="1" fontAlgn="auto" latinLnBrk="0" hangingPunct="1">
            <a:lnSpc>
              <a:spcPts val="1200"/>
            </a:lnSpc>
          </a:pPr>
          <a:r>
            <a:rPr kumimoji="1" lang="ja-JP" altLang="ja-JP" sz="1100" b="0" i="0" baseline="0">
              <a:solidFill>
                <a:schemeClr val="dk1"/>
              </a:solidFill>
              <a:effectLst/>
              <a:latin typeface="+mn-lt"/>
              <a:ea typeface="+mn-ea"/>
              <a:cs typeface="+mn-cs"/>
            </a:rPr>
            <a:t>　一般会計は</a:t>
          </a:r>
          <a:r>
            <a:rPr kumimoji="1" lang="en-US" altLang="ja-JP" sz="1100" b="0" i="0" baseline="0">
              <a:solidFill>
                <a:schemeClr val="dk1"/>
              </a:solidFill>
              <a:effectLst/>
              <a:latin typeface="+mn-lt"/>
              <a:ea typeface="+mn-ea"/>
              <a:cs typeface="+mn-cs"/>
            </a:rPr>
            <a:t>R3</a:t>
          </a:r>
          <a:r>
            <a:rPr kumimoji="1" lang="ja-JP" altLang="ja-JP" sz="1100" b="0" i="0" baseline="0">
              <a:solidFill>
                <a:schemeClr val="dk1"/>
              </a:solidFill>
              <a:effectLst/>
              <a:latin typeface="+mn-lt"/>
              <a:ea typeface="+mn-ea"/>
              <a:cs typeface="+mn-cs"/>
            </a:rPr>
            <a:t>年度と比較し、実質収支額が増</a:t>
          </a:r>
          <a:r>
            <a:rPr kumimoji="1" lang="ja-JP" altLang="en-US" sz="1100" b="0" i="0" baseline="0">
              <a:solidFill>
                <a:schemeClr val="dk1"/>
              </a:solidFill>
              <a:effectLst/>
              <a:latin typeface="+mn-lt"/>
              <a:ea typeface="+mn-ea"/>
              <a:cs typeface="+mn-cs"/>
            </a:rPr>
            <a:t>額</a:t>
          </a:r>
          <a:r>
            <a:rPr kumimoji="1" lang="ja-JP" altLang="ja-JP" sz="1100" b="0" i="0" baseline="0">
              <a:solidFill>
                <a:schemeClr val="dk1"/>
              </a:solidFill>
              <a:effectLst/>
              <a:latin typeface="+mn-lt"/>
              <a:ea typeface="+mn-ea"/>
              <a:cs typeface="+mn-cs"/>
            </a:rPr>
            <a:t>となったことを受け、実質収支比率は対前年度で</a:t>
          </a:r>
          <a:r>
            <a:rPr kumimoji="1" lang="en-US" altLang="ja-JP" sz="1100" b="0" i="0" baseline="0">
              <a:solidFill>
                <a:schemeClr val="dk1"/>
              </a:solidFill>
              <a:effectLst/>
              <a:latin typeface="+mn-lt"/>
              <a:ea typeface="+mn-ea"/>
              <a:cs typeface="+mn-cs"/>
            </a:rPr>
            <a:t>2.67</a:t>
          </a:r>
          <a:r>
            <a:rPr kumimoji="1" lang="ja-JP" altLang="ja-JP" sz="1100" b="0" i="0" baseline="0">
              <a:solidFill>
                <a:schemeClr val="dk1"/>
              </a:solidFill>
              <a:effectLst/>
              <a:latin typeface="+mn-lt"/>
              <a:ea typeface="+mn-ea"/>
              <a:cs typeface="+mn-cs"/>
            </a:rPr>
            <a:t>ポイント上昇する結果となった。</a:t>
          </a:r>
          <a:endParaRPr lang="ja-JP" altLang="ja-JP" sz="1100">
            <a:effectLst/>
          </a:endParaRPr>
        </a:p>
        <a:p>
          <a:pPr eaLnBrk="1" fontAlgn="auto" latinLnBrk="0" hangingPunct="1">
            <a:lnSpc>
              <a:spcPts val="1200"/>
            </a:lnSpc>
          </a:pPr>
          <a:r>
            <a:rPr kumimoji="1" lang="ja-JP" altLang="ja-JP"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水道事業会計は資金剰余額が減額となった</a:t>
          </a:r>
          <a:r>
            <a:rPr kumimoji="1" lang="ja-JP" altLang="en-US" sz="1100" b="0" i="0" baseline="0">
              <a:solidFill>
                <a:sysClr val="windowText" lastClr="000000"/>
              </a:solidFill>
              <a:effectLst/>
              <a:latin typeface="+mn-lt"/>
              <a:ea typeface="+mn-ea"/>
              <a:cs typeface="+mn-cs"/>
            </a:rPr>
            <a:t>が</a:t>
          </a:r>
          <a:r>
            <a:rPr kumimoji="1" lang="ja-JP" altLang="ja-JP" sz="1100" b="0" i="0" baseline="0">
              <a:solidFill>
                <a:sysClr val="windowText" lastClr="000000"/>
              </a:solidFill>
              <a:effectLst/>
              <a:latin typeface="+mn-lt"/>
              <a:ea typeface="+mn-ea"/>
              <a:cs typeface="+mn-cs"/>
            </a:rPr>
            <a:t>、標準財政規模</a:t>
          </a:r>
          <a:r>
            <a:rPr kumimoji="1" lang="ja-JP" altLang="en-US" sz="1100" b="0" i="0" baseline="0">
              <a:solidFill>
                <a:sysClr val="windowText" lastClr="000000"/>
              </a:solidFill>
              <a:effectLst/>
              <a:latin typeface="+mn-lt"/>
              <a:ea typeface="+mn-ea"/>
              <a:cs typeface="+mn-cs"/>
            </a:rPr>
            <a:t>よりも減額率が</a:t>
          </a:r>
          <a:endParaRPr kumimoji="1" lang="en-US" altLang="ja-JP" sz="1100" b="0" i="0" baseline="0">
            <a:solidFill>
              <a:sysClr val="windowText" lastClr="000000"/>
            </a:solidFill>
            <a:effectLst/>
            <a:latin typeface="+mn-lt"/>
            <a:ea typeface="+mn-ea"/>
            <a:cs typeface="+mn-cs"/>
          </a:endParaRPr>
        </a:p>
        <a:p>
          <a:pPr eaLnBrk="1" fontAlgn="auto" latinLnBrk="0" hangingPunct="1">
            <a:lnSpc>
              <a:spcPts val="1200"/>
            </a:lnSpc>
          </a:pPr>
          <a:r>
            <a:rPr kumimoji="1" lang="ja-JP" altLang="en-US" sz="1100" b="0" i="0" baseline="0">
              <a:solidFill>
                <a:sysClr val="windowText" lastClr="000000"/>
              </a:solidFill>
              <a:effectLst/>
              <a:latin typeface="+mn-lt"/>
              <a:ea typeface="+mn-ea"/>
              <a:cs typeface="+mn-cs"/>
            </a:rPr>
            <a:t>大きいことから、</a:t>
          </a:r>
          <a:r>
            <a:rPr kumimoji="1" lang="ja-JP" altLang="ja-JP" sz="1100" b="0" i="0" baseline="0">
              <a:solidFill>
                <a:sysClr val="windowText" lastClr="000000"/>
              </a:solidFill>
              <a:effectLst/>
              <a:latin typeface="+mn-lt"/>
              <a:ea typeface="+mn-ea"/>
              <a:cs typeface="+mn-cs"/>
            </a:rPr>
            <a:t>対前年度</a:t>
          </a:r>
          <a:r>
            <a:rPr kumimoji="1" lang="en-US" altLang="ja-JP" sz="1100" b="0" i="0" baseline="0">
              <a:solidFill>
                <a:sysClr val="windowText" lastClr="000000"/>
              </a:solidFill>
              <a:effectLst/>
              <a:latin typeface="+mn-lt"/>
              <a:ea typeface="+mn-ea"/>
              <a:cs typeface="+mn-cs"/>
            </a:rPr>
            <a:t>0.05</a:t>
          </a:r>
          <a:r>
            <a:rPr kumimoji="1" lang="ja-JP" altLang="ja-JP" sz="1100" b="0" i="0" baseline="0">
              <a:solidFill>
                <a:sysClr val="windowText" lastClr="000000"/>
              </a:solidFill>
              <a:effectLst/>
              <a:latin typeface="+mn-lt"/>
              <a:ea typeface="+mn-ea"/>
              <a:cs typeface="+mn-cs"/>
            </a:rPr>
            <a:t>ポイントの減となっている。</a:t>
          </a:r>
          <a:endParaRPr lang="ja-JP" altLang="ja-JP" sz="1100">
            <a:solidFill>
              <a:sysClr val="windowText" lastClr="000000"/>
            </a:solidFill>
            <a:effectLst/>
          </a:endParaRPr>
        </a:p>
        <a:p>
          <a:pPr eaLnBrk="1" fontAlgn="auto" latinLnBrk="0" hangingPunct="1">
            <a:lnSpc>
              <a:spcPts val="1200"/>
            </a:lnSpc>
          </a:pPr>
          <a:r>
            <a:rPr kumimoji="1" lang="ja-JP" altLang="ja-JP" sz="1100" b="0" i="0" baseline="0">
              <a:solidFill>
                <a:sysClr val="windowText" lastClr="000000"/>
              </a:solidFill>
              <a:effectLst/>
              <a:latin typeface="+mn-lt"/>
              <a:ea typeface="+mn-ea"/>
              <a:cs typeface="+mn-cs"/>
            </a:rPr>
            <a:t>　介護保険特別会計の実質収支額は前年度決算額</a:t>
          </a:r>
          <a:r>
            <a:rPr kumimoji="1" lang="en-US" altLang="ja-JP" sz="1100" b="0" i="0" baseline="0">
              <a:solidFill>
                <a:sysClr val="windowText" lastClr="000000"/>
              </a:solidFill>
              <a:effectLst/>
              <a:latin typeface="+mn-lt"/>
              <a:ea typeface="+mn-ea"/>
              <a:cs typeface="+mn-cs"/>
            </a:rPr>
            <a:t>147</a:t>
          </a:r>
          <a:r>
            <a:rPr kumimoji="1" lang="ja-JP" altLang="ja-JP" sz="1100" b="0" i="0" baseline="0">
              <a:solidFill>
                <a:sysClr val="windowText" lastClr="000000"/>
              </a:solidFill>
              <a:effectLst/>
              <a:latin typeface="+mn-lt"/>
              <a:ea typeface="+mn-ea"/>
              <a:cs typeface="+mn-cs"/>
            </a:rPr>
            <a:t>百万円余に対し</a:t>
          </a:r>
          <a:r>
            <a:rPr kumimoji="1" lang="en-US" altLang="ja-JP" sz="1100" b="0" i="0" baseline="0">
              <a:solidFill>
                <a:sysClr val="windowText" lastClr="000000"/>
              </a:solidFill>
              <a:effectLst/>
              <a:latin typeface="+mn-lt"/>
              <a:ea typeface="+mn-ea"/>
              <a:cs typeface="+mn-cs"/>
            </a:rPr>
            <a:t>R4</a:t>
          </a:r>
          <a:r>
            <a:rPr kumimoji="1" lang="ja-JP" altLang="ja-JP" sz="1100" b="0" i="0" baseline="0">
              <a:solidFill>
                <a:sysClr val="windowText" lastClr="000000"/>
              </a:solidFill>
              <a:effectLst/>
              <a:latin typeface="+mn-lt"/>
              <a:ea typeface="+mn-ea"/>
              <a:cs typeface="+mn-cs"/>
            </a:rPr>
            <a:t>年度決算額</a:t>
          </a:r>
          <a:r>
            <a:rPr kumimoji="1" lang="en-US" altLang="ja-JP" sz="1100" b="0" i="0" baseline="0">
              <a:solidFill>
                <a:sysClr val="windowText" lastClr="000000"/>
              </a:solidFill>
              <a:effectLst/>
              <a:latin typeface="+mn-lt"/>
              <a:ea typeface="+mn-ea"/>
              <a:cs typeface="+mn-cs"/>
            </a:rPr>
            <a:t>247</a:t>
          </a:r>
          <a:r>
            <a:rPr kumimoji="1" lang="ja-JP" altLang="ja-JP" sz="1100" b="0" i="0" baseline="0">
              <a:solidFill>
                <a:sysClr val="windowText" lastClr="000000"/>
              </a:solidFill>
              <a:effectLst/>
              <a:latin typeface="+mn-lt"/>
              <a:ea typeface="+mn-ea"/>
              <a:cs typeface="+mn-cs"/>
            </a:rPr>
            <a:t>百万円余となったことにより、対前年度</a:t>
          </a:r>
          <a:r>
            <a:rPr kumimoji="1" lang="en-US" altLang="ja-JP" sz="1100" b="0" i="0" baseline="0">
              <a:solidFill>
                <a:sysClr val="windowText" lastClr="000000"/>
              </a:solidFill>
              <a:effectLst/>
              <a:latin typeface="+mn-lt"/>
              <a:ea typeface="+mn-ea"/>
              <a:cs typeface="+mn-cs"/>
            </a:rPr>
            <a:t>0.99</a:t>
          </a:r>
          <a:r>
            <a:rPr kumimoji="1" lang="ja-JP" altLang="ja-JP" sz="1100" b="0" i="0" baseline="0">
              <a:solidFill>
                <a:sysClr val="windowText" lastClr="000000"/>
              </a:solidFill>
              <a:effectLst/>
              <a:latin typeface="+mn-lt"/>
              <a:ea typeface="+mn-ea"/>
              <a:cs typeface="+mn-cs"/>
            </a:rPr>
            <a:t>ポイントの</a:t>
          </a:r>
          <a:r>
            <a:rPr kumimoji="1" lang="ja-JP" altLang="en-US" sz="1100" b="0" i="0" baseline="0">
              <a:solidFill>
                <a:sysClr val="windowText" lastClr="000000"/>
              </a:solidFill>
              <a:effectLst/>
              <a:latin typeface="+mn-lt"/>
              <a:ea typeface="+mn-ea"/>
              <a:cs typeface="+mn-cs"/>
            </a:rPr>
            <a:t>大幅</a:t>
          </a:r>
          <a:r>
            <a:rPr kumimoji="1" lang="ja-JP" altLang="ja-JP" sz="1100" b="0" i="0" baseline="0">
              <a:solidFill>
                <a:sysClr val="windowText" lastClr="000000"/>
              </a:solidFill>
              <a:effectLst/>
              <a:latin typeface="+mn-lt"/>
              <a:ea typeface="+mn-ea"/>
              <a:cs typeface="+mn-cs"/>
            </a:rPr>
            <a:t>増となっている。</a:t>
          </a:r>
          <a:endParaRPr lang="ja-JP" altLang="ja-JP" sz="1100">
            <a:solidFill>
              <a:sysClr val="windowText" lastClr="000000"/>
            </a:solidFill>
            <a:effectLst/>
          </a:endParaRPr>
        </a:p>
        <a:p>
          <a:pPr eaLnBrk="1" fontAlgn="auto" latinLnBrk="0" hangingPunct="1">
            <a:lnSpc>
              <a:spcPts val="1200"/>
            </a:lnSpc>
          </a:pPr>
          <a:r>
            <a:rPr kumimoji="1" lang="ja-JP" altLang="ja-JP" sz="1100" b="0" i="0" baseline="0">
              <a:solidFill>
                <a:sysClr val="windowText" lastClr="000000"/>
              </a:solidFill>
              <a:effectLst/>
              <a:latin typeface="+mn-lt"/>
              <a:ea typeface="+mn-ea"/>
              <a:cs typeface="+mn-cs"/>
            </a:rPr>
            <a:t>　国民健康保険特別会計の実質収支額は前年度決算額</a:t>
          </a:r>
          <a:r>
            <a:rPr kumimoji="1" lang="en-US" altLang="ja-JP" sz="1100" b="0" i="0" baseline="0">
              <a:solidFill>
                <a:sysClr val="windowText" lastClr="000000"/>
              </a:solidFill>
              <a:effectLst/>
              <a:latin typeface="+mn-lt"/>
              <a:ea typeface="+mn-ea"/>
              <a:cs typeface="+mn-cs"/>
            </a:rPr>
            <a:t>91</a:t>
          </a:r>
          <a:r>
            <a:rPr kumimoji="1" lang="ja-JP" altLang="ja-JP" sz="1100" b="0" i="0" baseline="0">
              <a:solidFill>
                <a:sysClr val="windowText" lastClr="000000"/>
              </a:solidFill>
              <a:effectLst/>
              <a:latin typeface="+mn-lt"/>
              <a:ea typeface="+mn-ea"/>
              <a:cs typeface="+mn-cs"/>
            </a:rPr>
            <a:t>百万円余に対し、</a:t>
          </a:r>
          <a:r>
            <a:rPr kumimoji="1" lang="en-US" altLang="ja-JP" sz="1100" b="0" i="0" baseline="0">
              <a:solidFill>
                <a:sysClr val="windowText" lastClr="000000"/>
              </a:solidFill>
              <a:effectLst/>
              <a:latin typeface="+mn-lt"/>
              <a:ea typeface="+mn-ea"/>
              <a:cs typeface="+mn-cs"/>
            </a:rPr>
            <a:t>R4</a:t>
          </a:r>
          <a:r>
            <a:rPr kumimoji="1" lang="ja-JP" altLang="ja-JP" sz="1100" b="0" i="0" baseline="0">
              <a:solidFill>
                <a:sysClr val="windowText" lastClr="000000"/>
              </a:solidFill>
              <a:effectLst/>
              <a:latin typeface="+mn-lt"/>
              <a:ea typeface="+mn-ea"/>
              <a:cs typeface="+mn-cs"/>
            </a:rPr>
            <a:t>年度決算額</a:t>
          </a:r>
          <a:r>
            <a:rPr kumimoji="1" lang="en-US" altLang="ja-JP" sz="1100" b="0" i="0" baseline="0">
              <a:solidFill>
                <a:sysClr val="windowText" lastClr="000000"/>
              </a:solidFill>
              <a:effectLst/>
              <a:latin typeface="+mn-lt"/>
              <a:ea typeface="+mn-ea"/>
              <a:cs typeface="+mn-cs"/>
            </a:rPr>
            <a:t>133</a:t>
          </a:r>
          <a:r>
            <a:rPr kumimoji="1" lang="ja-JP" altLang="ja-JP" sz="1100" b="0" i="0" baseline="0">
              <a:solidFill>
                <a:sysClr val="windowText" lastClr="000000"/>
              </a:solidFill>
              <a:effectLst/>
              <a:latin typeface="+mn-lt"/>
              <a:ea typeface="+mn-ea"/>
              <a:cs typeface="+mn-cs"/>
            </a:rPr>
            <a:t>百万円余となったことにより、対前年度</a:t>
          </a:r>
          <a:r>
            <a:rPr kumimoji="1" lang="en-US" altLang="ja-JP" sz="1100" b="0" i="0" baseline="0">
              <a:solidFill>
                <a:sysClr val="windowText" lastClr="000000"/>
              </a:solidFill>
              <a:effectLst/>
              <a:latin typeface="+mn-lt"/>
              <a:ea typeface="+mn-ea"/>
              <a:cs typeface="+mn-cs"/>
            </a:rPr>
            <a:t>0.43</a:t>
          </a:r>
          <a:r>
            <a:rPr kumimoji="1" lang="ja-JP" altLang="ja-JP" sz="1100" b="0" i="0" baseline="0">
              <a:solidFill>
                <a:sysClr val="windowText" lastClr="000000"/>
              </a:solidFill>
              <a:effectLst/>
              <a:latin typeface="+mn-lt"/>
              <a:ea typeface="+mn-ea"/>
              <a:cs typeface="+mn-cs"/>
            </a:rPr>
            <a:t>ポイントの</a:t>
          </a:r>
          <a:r>
            <a:rPr kumimoji="1" lang="ja-JP" altLang="en-US" sz="1100" b="0" i="0" baseline="0">
              <a:solidFill>
                <a:sysClr val="windowText" lastClr="000000"/>
              </a:solidFill>
              <a:effectLst/>
              <a:latin typeface="+mn-lt"/>
              <a:ea typeface="+mn-ea"/>
              <a:cs typeface="+mn-cs"/>
            </a:rPr>
            <a:t>増</a:t>
          </a:r>
          <a:r>
            <a:rPr kumimoji="1" lang="ja-JP" altLang="ja-JP" sz="1100" b="0" i="0" baseline="0">
              <a:solidFill>
                <a:sysClr val="windowText" lastClr="000000"/>
              </a:solidFill>
              <a:effectLst/>
              <a:latin typeface="+mn-lt"/>
              <a:ea typeface="+mn-ea"/>
              <a:cs typeface="+mn-cs"/>
            </a:rPr>
            <a:t>となっている。</a:t>
          </a:r>
          <a:endParaRPr lang="ja-JP" altLang="ja-JP" sz="1100">
            <a:solidFill>
              <a:sysClr val="windowText" lastClr="000000"/>
            </a:solidFill>
            <a:effectLst/>
          </a:endParaRPr>
        </a:p>
        <a:p>
          <a:pPr eaLnBrk="1" fontAlgn="auto" latinLnBrk="0" hangingPunct="1">
            <a:lnSpc>
              <a:spcPts val="1200"/>
            </a:lnSpc>
          </a:pPr>
          <a:r>
            <a:rPr kumimoji="1" lang="ja-JP" altLang="ja-JP" sz="1100" b="0" i="0" baseline="0">
              <a:solidFill>
                <a:sysClr val="windowText" lastClr="000000"/>
              </a:solidFill>
              <a:effectLst/>
              <a:latin typeface="+mn-lt"/>
              <a:ea typeface="+mn-ea"/>
              <a:cs typeface="+mn-cs"/>
            </a:rPr>
            <a:t>　下水道事業会計は資金剰余額が大幅に</a:t>
          </a:r>
          <a:r>
            <a:rPr kumimoji="1" lang="ja-JP" altLang="en-US" sz="1100" b="0" i="0" baseline="0">
              <a:solidFill>
                <a:sysClr val="windowText" lastClr="000000"/>
              </a:solidFill>
              <a:effectLst/>
              <a:latin typeface="+mn-lt"/>
              <a:ea typeface="+mn-ea"/>
              <a:cs typeface="+mn-cs"/>
            </a:rPr>
            <a:t>増</a:t>
          </a:r>
          <a:r>
            <a:rPr kumimoji="1" lang="ja-JP" altLang="ja-JP" sz="1100" b="0" i="0" baseline="0">
              <a:solidFill>
                <a:sysClr val="windowText" lastClr="000000"/>
              </a:solidFill>
              <a:effectLst/>
              <a:latin typeface="+mn-lt"/>
              <a:ea typeface="+mn-ea"/>
              <a:cs typeface="+mn-cs"/>
            </a:rPr>
            <a:t>額となったことにより、対前年度</a:t>
          </a:r>
          <a:r>
            <a:rPr kumimoji="1" lang="en-US" altLang="ja-JP" sz="1100" b="0" i="0" baseline="0">
              <a:solidFill>
                <a:sysClr val="windowText" lastClr="000000"/>
              </a:solidFill>
              <a:effectLst/>
              <a:latin typeface="+mn-lt"/>
              <a:ea typeface="+mn-ea"/>
              <a:cs typeface="+mn-cs"/>
            </a:rPr>
            <a:t>0.91</a:t>
          </a:r>
          <a:r>
            <a:rPr kumimoji="1" lang="ja-JP" altLang="ja-JP" sz="1100" b="0" i="0" baseline="0">
              <a:solidFill>
                <a:sysClr val="windowText" lastClr="000000"/>
              </a:solidFill>
              <a:effectLst/>
              <a:latin typeface="+mn-lt"/>
              <a:ea typeface="+mn-ea"/>
              <a:cs typeface="+mn-cs"/>
            </a:rPr>
            <a:t>ポイントの大幅</a:t>
          </a:r>
          <a:r>
            <a:rPr kumimoji="1" lang="ja-JP" altLang="en-US" sz="1100" b="0" i="0" baseline="0">
              <a:solidFill>
                <a:sysClr val="windowText" lastClr="000000"/>
              </a:solidFill>
              <a:effectLst/>
              <a:latin typeface="+mn-lt"/>
              <a:ea typeface="+mn-ea"/>
              <a:cs typeface="+mn-cs"/>
            </a:rPr>
            <a:t>増</a:t>
          </a:r>
          <a:r>
            <a:rPr kumimoji="1" lang="ja-JP" altLang="ja-JP" sz="1100" b="0" i="0" baseline="0">
              <a:solidFill>
                <a:sysClr val="windowText" lastClr="000000"/>
              </a:solidFill>
              <a:effectLst/>
              <a:latin typeface="+mn-lt"/>
              <a:ea typeface="+mn-ea"/>
              <a:cs typeface="+mn-cs"/>
            </a:rPr>
            <a:t>となっている。</a:t>
          </a:r>
          <a:endParaRPr lang="ja-JP" altLang="ja-JP" sz="1100">
            <a:solidFill>
              <a:sysClr val="windowText" lastClr="000000"/>
            </a:solidFill>
            <a:effectLst/>
          </a:endParaRPr>
        </a:p>
        <a:p>
          <a:pPr eaLnBrk="1" fontAlgn="auto" latinLnBrk="0" hangingPunct="1">
            <a:lnSpc>
              <a:spcPts val="1200"/>
            </a:lnSpc>
          </a:pPr>
          <a:r>
            <a:rPr kumimoji="1" lang="ja-JP" altLang="ja-JP" sz="1100" b="0" i="0" baseline="0">
              <a:solidFill>
                <a:sysClr val="windowText" lastClr="000000"/>
              </a:solidFill>
              <a:effectLst/>
              <a:latin typeface="+mn-lt"/>
              <a:ea typeface="+mn-ea"/>
              <a:cs typeface="+mn-cs"/>
            </a:rPr>
            <a:t>　病院事業会計は流動負債額がなく流動資産額のみの決算額となっているため、安定した経営と考えられる。対前年度</a:t>
          </a:r>
          <a:r>
            <a:rPr kumimoji="1" lang="en-US" altLang="ja-JP" sz="1100" b="0" i="0" baseline="0">
              <a:solidFill>
                <a:sysClr val="windowText" lastClr="000000"/>
              </a:solidFill>
              <a:effectLst/>
              <a:latin typeface="+mn-lt"/>
              <a:ea typeface="+mn-ea"/>
              <a:cs typeface="+mn-cs"/>
            </a:rPr>
            <a:t>0.04</a:t>
          </a:r>
          <a:r>
            <a:rPr kumimoji="1" lang="ja-JP" altLang="ja-JP" sz="1100" b="0" i="0" baseline="0">
              <a:solidFill>
                <a:sysClr val="windowText" lastClr="000000"/>
              </a:solidFill>
              <a:effectLst/>
              <a:latin typeface="+mn-lt"/>
              <a:ea typeface="+mn-ea"/>
              <a:cs typeface="+mn-cs"/>
            </a:rPr>
            <a:t>ポイントの増となる結果となっている。</a:t>
          </a:r>
          <a:endParaRPr kumimoji="1" lang="en-US" altLang="ja-JP" sz="1100" b="0" i="0" baseline="0">
            <a:solidFill>
              <a:sysClr val="windowText" lastClr="000000"/>
            </a:solidFill>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　簡易水道事業会計は資金剰余額が増額となった</a:t>
          </a:r>
          <a:r>
            <a:rPr kumimoji="1" lang="ja-JP" altLang="en-US" sz="1100" b="0" i="0" baseline="0">
              <a:solidFill>
                <a:sysClr val="windowText" lastClr="000000"/>
              </a:solidFill>
              <a:effectLst/>
              <a:latin typeface="+mn-lt"/>
              <a:ea typeface="+mn-ea"/>
              <a:cs typeface="+mn-cs"/>
            </a:rPr>
            <a:t>ことにより</a:t>
          </a:r>
          <a:r>
            <a:rPr kumimoji="1" lang="ja-JP" altLang="ja-JP" sz="1100" b="0" i="0" baseline="0">
              <a:solidFill>
                <a:sysClr val="windowText" lastClr="000000"/>
              </a:solidFill>
              <a:effectLst/>
              <a:latin typeface="+mn-lt"/>
              <a:ea typeface="+mn-ea"/>
              <a:cs typeface="+mn-cs"/>
            </a:rPr>
            <a:t>、対前年度</a:t>
          </a:r>
          <a:r>
            <a:rPr kumimoji="1" lang="en-US" altLang="ja-JP" sz="1100" b="0" i="0" baseline="0">
              <a:solidFill>
                <a:sysClr val="windowText" lastClr="000000"/>
              </a:solidFill>
              <a:effectLst/>
              <a:latin typeface="+mn-lt"/>
              <a:ea typeface="+mn-ea"/>
              <a:cs typeface="+mn-cs"/>
            </a:rPr>
            <a:t>0.08</a:t>
          </a:r>
          <a:r>
            <a:rPr kumimoji="1" lang="ja-JP" altLang="ja-JP" sz="1100" b="0" i="0" baseline="0">
              <a:solidFill>
                <a:sysClr val="windowText" lastClr="000000"/>
              </a:solidFill>
              <a:effectLst/>
              <a:latin typeface="+mn-lt"/>
              <a:ea typeface="+mn-ea"/>
              <a:cs typeface="+mn-cs"/>
            </a:rPr>
            <a:t>ポイントの増となっている。</a:t>
          </a:r>
          <a:endParaRPr lang="ja-JP" altLang="ja-JP" sz="1100">
            <a:solidFill>
              <a:sysClr val="windowText" lastClr="000000"/>
            </a:solidFill>
            <a:effectLst/>
          </a:endParaRPr>
        </a:p>
        <a:p>
          <a:pPr eaLnBrk="1" fontAlgn="auto" latinLnBrk="0" hangingPunct="1">
            <a:lnSpc>
              <a:spcPts val="1200"/>
            </a:lnSpc>
          </a:pPr>
          <a:r>
            <a:rPr kumimoji="1" lang="ja-JP" altLang="ja-JP" sz="1100" b="0" i="0" baseline="0">
              <a:solidFill>
                <a:schemeClr val="dk1"/>
              </a:solidFill>
              <a:effectLst/>
              <a:latin typeface="+mn-lt"/>
              <a:ea typeface="+mn-ea"/>
              <a:cs typeface="+mn-cs"/>
            </a:rPr>
            <a:t>　交通・火災災害共済事業特別会計の実質収支額は共済見舞金等の支出実績額が支出見込額を下回っている状況が続いており、安定した経営内容であるといえる。</a:t>
          </a:r>
          <a:endParaRPr lang="ja-JP" altLang="ja-JP" sz="1100">
            <a:effectLst/>
          </a:endParaRPr>
        </a:p>
        <a:p>
          <a:pPr>
            <a:lnSpc>
              <a:spcPts val="1200"/>
            </a:lnSpc>
          </a:pPr>
          <a:r>
            <a:rPr kumimoji="1" lang="ja-JP" altLang="ja-JP" sz="1100" b="0" i="0" baseline="0">
              <a:solidFill>
                <a:schemeClr val="dk1"/>
              </a:solidFill>
              <a:effectLst/>
              <a:latin typeface="+mn-lt"/>
              <a:ea typeface="+mn-ea"/>
              <a:cs typeface="+mn-cs"/>
            </a:rPr>
            <a:t>　その他の会計についても基本的には一般会計からの繰出金等により、実質収支額の赤字はないものとなっている。</a:t>
          </a:r>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26380188</v>
      </c>
      <c r="BO4" s="449"/>
      <c r="BP4" s="449"/>
      <c r="BQ4" s="449"/>
      <c r="BR4" s="449"/>
      <c r="BS4" s="449"/>
      <c r="BT4" s="449"/>
      <c r="BU4" s="450"/>
      <c r="BV4" s="448">
        <v>24750918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18</v>
      </c>
      <c r="CU4" s="589"/>
      <c r="CV4" s="589"/>
      <c r="CW4" s="589"/>
      <c r="CX4" s="589"/>
      <c r="CY4" s="589"/>
      <c r="CZ4" s="589"/>
      <c r="DA4" s="590"/>
      <c r="DB4" s="588">
        <v>15.3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24331963</v>
      </c>
      <c r="BO5" s="420"/>
      <c r="BP5" s="420"/>
      <c r="BQ5" s="420"/>
      <c r="BR5" s="420"/>
      <c r="BS5" s="420"/>
      <c r="BT5" s="420"/>
      <c r="BU5" s="421"/>
      <c r="BV5" s="419">
        <v>22937821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96</v>
      </c>
      <c r="CU5" s="417"/>
      <c r="CV5" s="417"/>
      <c r="CW5" s="417"/>
      <c r="CX5" s="417"/>
      <c r="CY5" s="417"/>
      <c r="CZ5" s="417"/>
      <c r="DA5" s="418"/>
      <c r="DB5" s="416">
        <v>92.6</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2048225</v>
      </c>
      <c r="BO6" s="420"/>
      <c r="BP6" s="420"/>
      <c r="BQ6" s="420"/>
      <c r="BR6" s="420"/>
      <c r="BS6" s="420"/>
      <c r="BT6" s="420"/>
      <c r="BU6" s="421"/>
      <c r="BV6" s="419">
        <v>1813097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97.2</v>
      </c>
      <c r="CU6" s="563"/>
      <c r="CV6" s="563"/>
      <c r="CW6" s="563"/>
      <c r="CX6" s="563"/>
      <c r="CY6" s="563"/>
      <c r="CZ6" s="563"/>
      <c r="DA6" s="564"/>
      <c r="DB6" s="562">
        <v>97</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132043</v>
      </c>
      <c r="BO7" s="420"/>
      <c r="BP7" s="420"/>
      <c r="BQ7" s="420"/>
      <c r="BR7" s="420"/>
      <c r="BS7" s="420"/>
      <c r="BT7" s="420"/>
      <c r="BU7" s="421"/>
      <c r="BV7" s="419">
        <v>121645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10651324</v>
      </c>
      <c r="CU7" s="420"/>
      <c r="CV7" s="420"/>
      <c r="CW7" s="420"/>
      <c r="CX7" s="420"/>
      <c r="CY7" s="420"/>
      <c r="CZ7" s="420"/>
      <c r="DA7" s="421"/>
      <c r="DB7" s="419">
        <v>11036196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1916182</v>
      </c>
      <c r="BO8" s="420"/>
      <c r="BP8" s="420"/>
      <c r="BQ8" s="420"/>
      <c r="BR8" s="420"/>
      <c r="BS8" s="420"/>
      <c r="BT8" s="420"/>
      <c r="BU8" s="421"/>
      <c r="BV8" s="419">
        <v>1691452</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0.42</v>
      </c>
      <c r="CU8" s="523"/>
      <c r="CV8" s="523"/>
      <c r="CW8" s="523"/>
      <c r="CX8" s="523"/>
      <c r="CY8" s="523"/>
      <c r="CZ8" s="523"/>
      <c r="DA8" s="524"/>
      <c r="DB8" s="522">
        <v>0.42</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33435</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224730</v>
      </c>
      <c r="BO9" s="420"/>
      <c r="BP9" s="420"/>
      <c r="BQ9" s="420"/>
      <c r="BR9" s="420"/>
      <c r="BS9" s="420"/>
      <c r="BT9" s="420"/>
      <c r="BU9" s="421"/>
      <c r="BV9" s="419">
        <v>1109115</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14.1</v>
      </c>
      <c r="CU9" s="417"/>
      <c r="CV9" s="417"/>
      <c r="CW9" s="417"/>
      <c r="CX9" s="417"/>
      <c r="CY9" s="417"/>
      <c r="CZ9" s="417"/>
      <c r="DA9" s="418"/>
      <c r="DB9" s="416">
        <v>16.100000000000001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35141</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230</v>
      </c>
      <c r="BO10" s="420"/>
      <c r="BP10" s="420"/>
      <c r="BQ10" s="420"/>
      <c r="BR10" s="420"/>
      <c r="BS10" s="420"/>
      <c r="BT10" s="420"/>
      <c r="BU10" s="421"/>
      <c r="BV10" s="419">
        <v>220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33511</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96</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132</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33233</v>
      </c>
      <c r="S13" s="507"/>
      <c r="T13" s="507"/>
      <c r="U13" s="507"/>
      <c r="V13" s="508"/>
      <c r="W13" s="509" t="s">
        <v>142</v>
      </c>
      <c r="X13" s="405"/>
      <c r="Y13" s="405"/>
      <c r="Z13" s="405"/>
      <c r="AA13" s="405"/>
      <c r="AB13" s="406"/>
      <c r="AC13" s="372">
        <v>3102</v>
      </c>
      <c r="AD13" s="373"/>
      <c r="AE13" s="373"/>
      <c r="AF13" s="373"/>
      <c r="AG13" s="374"/>
      <c r="AH13" s="372">
        <v>3294</v>
      </c>
      <c r="AI13" s="373"/>
      <c r="AJ13" s="373"/>
      <c r="AK13" s="373"/>
      <c r="AL13" s="432"/>
      <c r="AM13" s="476" t="s">
        <v>143</v>
      </c>
      <c r="AN13" s="376"/>
      <c r="AO13" s="376"/>
      <c r="AP13" s="376"/>
      <c r="AQ13" s="376"/>
      <c r="AR13" s="376"/>
      <c r="AS13" s="376"/>
      <c r="AT13" s="377"/>
      <c r="AU13" s="477" t="s">
        <v>122</v>
      </c>
      <c r="AV13" s="478"/>
      <c r="AW13" s="478"/>
      <c r="AX13" s="478"/>
      <c r="AY13" s="433" t="s">
        <v>144</v>
      </c>
      <c r="AZ13" s="434"/>
      <c r="BA13" s="434"/>
      <c r="BB13" s="434"/>
      <c r="BC13" s="434"/>
      <c r="BD13" s="434"/>
      <c r="BE13" s="434"/>
      <c r="BF13" s="434"/>
      <c r="BG13" s="434"/>
      <c r="BH13" s="434"/>
      <c r="BI13" s="434"/>
      <c r="BJ13" s="434"/>
      <c r="BK13" s="434"/>
      <c r="BL13" s="434"/>
      <c r="BM13" s="435"/>
      <c r="BN13" s="419">
        <v>224960</v>
      </c>
      <c r="BO13" s="420"/>
      <c r="BP13" s="420"/>
      <c r="BQ13" s="420"/>
      <c r="BR13" s="420"/>
      <c r="BS13" s="420"/>
      <c r="BT13" s="420"/>
      <c r="BU13" s="421"/>
      <c r="BV13" s="419">
        <v>1109335</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11.8</v>
      </c>
      <c r="CU13" s="417"/>
      <c r="CV13" s="417"/>
      <c r="CW13" s="417"/>
      <c r="CX13" s="417"/>
      <c r="CY13" s="417"/>
      <c r="CZ13" s="417"/>
      <c r="DA13" s="418"/>
      <c r="DB13" s="416">
        <v>11.5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33842</v>
      </c>
      <c r="S14" s="507"/>
      <c r="T14" s="507"/>
      <c r="U14" s="507"/>
      <c r="V14" s="508"/>
      <c r="W14" s="510"/>
      <c r="X14" s="408"/>
      <c r="Y14" s="408"/>
      <c r="Z14" s="408"/>
      <c r="AA14" s="408"/>
      <c r="AB14" s="409"/>
      <c r="AC14" s="499">
        <v>18.399999999999999</v>
      </c>
      <c r="AD14" s="500"/>
      <c r="AE14" s="500"/>
      <c r="AF14" s="500"/>
      <c r="AG14" s="501"/>
      <c r="AH14" s="499">
        <v>18.3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42.9</v>
      </c>
      <c r="CU14" s="517"/>
      <c r="CV14" s="517"/>
      <c r="CW14" s="517"/>
      <c r="CX14" s="517"/>
      <c r="CY14" s="517"/>
      <c r="CZ14" s="517"/>
      <c r="DA14" s="518"/>
      <c r="DB14" s="516">
        <v>62</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141</v>
      </c>
      <c r="N15" s="504"/>
      <c r="O15" s="504"/>
      <c r="P15" s="504"/>
      <c r="Q15" s="505"/>
      <c r="R15" s="506">
        <v>33608</v>
      </c>
      <c r="S15" s="507"/>
      <c r="T15" s="507"/>
      <c r="U15" s="507"/>
      <c r="V15" s="508"/>
      <c r="W15" s="509" t="s">
        <v>148</v>
      </c>
      <c r="X15" s="405"/>
      <c r="Y15" s="405"/>
      <c r="Z15" s="405"/>
      <c r="AA15" s="405"/>
      <c r="AB15" s="406"/>
      <c r="AC15" s="372">
        <v>3249</v>
      </c>
      <c r="AD15" s="373"/>
      <c r="AE15" s="373"/>
      <c r="AF15" s="373"/>
      <c r="AG15" s="374"/>
      <c r="AH15" s="372">
        <v>3587</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3968504</v>
      </c>
      <c r="BO15" s="449"/>
      <c r="BP15" s="449"/>
      <c r="BQ15" s="449"/>
      <c r="BR15" s="449"/>
      <c r="BS15" s="449"/>
      <c r="BT15" s="449"/>
      <c r="BU15" s="450"/>
      <c r="BV15" s="448">
        <v>3816493</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19.3</v>
      </c>
      <c r="AD16" s="500"/>
      <c r="AE16" s="500"/>
      <c r="AF16" s="500"/>
      <c r="AG16" s="501"/>
      <c r="AH16" s="499">
        <v>20</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9518723</v>
      </c>
      <c r="BO16" s="420"/>
      <c r="BP16" s="420"/>
      <c r="BQ16" s="420"/>
      <c r="BR16" s="420"/>
      <c r="BS16" s="420"/>
      <c r="BT16" s="420"/>
      <c r="BU16" s="421"/>
      <c r="BV16" s="419">
        <v>9572415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10482</v>
      </c>
      <c r="AD17" s="373"/>
      <c r="AE17" s="373"/>
      <c r="AF17" s="373"/>
      <c r="AG17" s="374"/>
      <c r="AH17" s="372">
        <v>11083</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4972447</v>
      </c>
      <c r="BO17" s="420"/>
      <c r="BP17" s="420"/>
      <c r="BQ17" s="420"/>
      <c r="BR17" s="420"/>
      <c r="BS17" s="420"/>
      <c r="BT17" s="420"/>
      <c r="BU17" s="421"/>
      <c r="BV17" s="419">
        <v>4775186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289.8</v>
      </c>
      <c r="M18" s="472"/>
      <c r="N18" s="472"/>
      <c r="O18" s="472"/>
      <c r="P18" s="472"/>
      <c r="Q18" s="472"/>
      <c r="R18" s="473"/>
      <c r="S18" s="473"/>
      <c r="T18" s="473"/>
      <c r="U18" s="473"/>
      <c r="V18" s="474"/>
      <c r="W18" s="490"/>
      <c r="X18" s="491"/>
      <c r="Y18" s="491"/>
      <c r="Z18" s="491"/>
      <c r="AA18" s="491"/>
      <c r="AB18" s="515"/>
      <c r="AC18" s="389">
        <v>62.3</v>
      </c>
      <c r="AD18" s="390"/>
      <c r="AE18" s="390"/>
      <c r="AF18" s="390"/>
      <c r="AG18" s="475"/>
      <c r="AH18" s="389">
        <v>61.7</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10379652</v>
      </c>
      <c r="BO18" s="420"/>
      <c r="BP18" s="420"/>
      <c r="BQ18" s="420"/>
      <c r="BR18" s="420"/>
      <c r="BS18" s="420"/>
      <c r="BT18" s="420"/>
      <c r="BU18" s="421"/>
      <c r="BV18" s="419">
        <v>10459333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115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17632091</v>
      </c>
      <c r="BO19" s="420"/>
      <c r="BP19" s="420"/>
      <c r="BQ19" s="420"/>
      <c r="BR19" s="420"/>
      <c r="BS19" s="420"/>
      <c r="BT19" s="420"/>
      <c r="BU19" s="421"/>
      <c r="BV19" s="419">
        <v>15271300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13001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21551562</v>
      </c>
      <c r="BO22" s="449"/>
      <c r="BP22" s="449"/>
      <c r="BQ22" s="449"/>
      <c r="BR22" s="449"/>
      <c r="BS22" s="449"/>
      <c r="BT22" s="449"/>
      <c r="BU22" s="450"/>
      <c r="BV22" s="448">
        <v>23304462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9471061</v>
      </c>
      <c r="BO23" s="420"/>
      <c r="BP23" s="420"/>
      <c r="BQ23" s="420"/>
      <c r="BR23" s="420"/>
      <c r="BS23" s="420"/>
      <c r="BT23" s="420"/>
      <c r="BU23" s="421"/>
      <c r="BV23" s="419">
        <v>10190098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8100</v>
      </c>
      <c r="R24" s="373"/>
      <c r="S24" s="373"/>
      <c r="T24" s="373"/>
      <c r="U24" s="373"/>
      <c r="V24" s="374"/>
      <c r="W24" s="462"/>
      <c r="X24" s="399"/>
      <c r="Y24" s="400"/>
      <c r="Z24" s="375" t="s">
        <v>173</v>
      </c>
      <c r="AA24" s="376"/>
      <c r="AB24" s="376"/>
      <c r="AC24" s="376"/>
      <c r="AD24" s="376"/>
      <c r="AE24" s="376"/>
      <c r="AF24" s="376"/>
      <c r="AG24" s="377"/>
      <c r="AH24" s="372">
        <v>304</v>
      </c>
      <c r="AI24" s="373"/>
      <c r="AJ24" s="373"/>
      <c r="AK24" s="373"/>
      <c r="AL24" s="374"/>
      <c r="AM24" s="372">
        <v>936624</v>
      </c>
      <c r="AN24" s="373"/>
      <c r="AO24" s="373"/>
      <c r="AP24" s="373"/>
      <c r="AQ24" s="373"/>
      <c r="AR24" s="374"/>
      <c r="AS24" s="372">
        <v>3081</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15065881</v>
      </c>
      <c r="BO24" s="420"/>
      <c r="BP24" s="420"/>
      <c r="BQ24" s="420"/>
      <c r="BR24" s="420"/>
      <c r="BS24" s="420"/>
      <c r="BT24" s="420"/>
      <c r="BU24" s="421"/>
      <c r="BV24" s="419">
        <v>16335562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1</v>
      </c>
      <c r="M25" s="373"/>
      <c r="N25" s="373"/>
      <c r="O25" s="373"/>
      <c r="P25" s="374"/>
      <c r="Q25" s="372">
        <v>6300</v>
      </c>
      <c r="R25" s="373"/>
      <c r="S25" s="373"/>
      <c r="T25" s="373"/>
      <c r="U25" s="373"/>
      <c r="V25" s="374"/>
      <c r="W25" s="462"/>
      <c r="X25" s="399"/>
      <c r="Y25" s="400"/>
      <c r="Z25" s="375" t="s">
        <v>176</v>
      </c>
      <c r="AA25" s="376"/>
      <c r="AB25" s="376"/>
      <c r="AC25" s="376"/>
      <c r="AD25" s="376"/>
      <c r="AE25" s="376"/>
      <c r="AF25" s="376"/>
      <c r="AG25" s="377"/>
      <c r="AH25" s="372" t="s">
        <v>177</v>
      </c>
      <c r="AI25" s="373"/>
      <c r="AJ25" s="373"/>
      <c r="AK25" s="373"/>
      <c r="AL25" s="374"/>
      <c r="AM25" s="372" t="s">
        <v>132</v>
      </c>
      <c r="AN25" s="373"/>
      <c r="AO25" s="373"/>
      <c r="AP25" s="373"/>
      <c r="AQ25" s="373"/>
      <c r="AR25" s="374"/>
      <c r="AS25" s="372" t="s">
        <v>131</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155825</v>
      </c>
      <c r="BO25" s="449"/>
      <c r="BP25" s="449"/>
      <c r="BQ25" s="449"/>
      <c r="BR25" s="449"/>
      <c r="BS25" s="449"/>
      <c r="BT25" s="449"/>
      <c r="BU25" s="450"/>
      <c r="BV25" s="448">
        <v>170310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5600</v>
      </c>
      <c r="R26" s="373"/>
      <c r="S26" s="373"/>
      <c r="T26" s="373"/>
      <c r="U26" s="373"/>
      <c r="V26" s="374"/>
      <c r="W26" s="462"/>
      <c r="X26" s="399"/>
      <c r="Y26" s="400"/>
      <c r="Z26" s="375" t="s">
        <v>180</v>
      </c>
      <c r="AA26" s="430"/>
      <c r="AB26" s="430"/>
      <c r="AC26" s="430"/>
      <c r="AD26" s="430"/>
      <c r="AE26" s="430"/>
      <c r="AF26" s="430"/>
      <c r="AG26" s="431"/>
      <c r="AH26" s="372">
        <v>9</v>
      </c>
      <c r="AI26" s="373"/>
      <c r="AJ26" s="373"/>
      <c r="AK26" s="373"/>
      <c r="AL26" s="374"/>
      <c r="AM26" s="372">
        <v>27216</v>
      </c>
      <c r="AN26" s="373"/>
      <c r="AO26" s="373"/>
      <c r="AP26" s="373"/>
      <c r="AQ26" s="373"/>
      <c r="AR26" s="374"/>
      <c r="AS26" s="372">
        <v>3024</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140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3700</v>
      </c>
      <c r="R27" s="373"/>
      <c r="S27" s="373"/>
      <c r="T27" s="373"/>
      <c r="U27" s="373"/>
      <c r="V27" s="374"/>
      <c r="W27" s="462"/>
      <c r="X27" s="399"/>
      <c r="Y27" s="400"/>
      <c r="Z27" s="375" t="s">
        <v>183</v>
      </c>
      <c r="AA27" s="376"/>
      <c r="AB27" s="376"/>
      <c r="AC27" s="376"/>
      <c r="AD27" s="376"/>
      <c r="AE27" s="376"/>
      <c r="AF27" s="376"/>
      <c r="AG27" s="377"/>
      <c r="AH27" s="372">
        <v>2</v>
      </c>
      <c r="AI27" s="373"/>
      <c r="AJ27" s="373"/>
      <c r="AK27" s="373"/>
      <c r="AL27" s="374"/>
      <c r="AM27" s="372" t="s">
        <v>184</v>
      </c>
      <c r="AN27" s="373"/>
      <c r="AO27" s="373"/>
      <c r="AP27" s="373"/>
      <c r="AQ27" s="373"/>
      <c r="AR27" s="374"/>
      <c r="AS27" s="372" t="s">
        <v>185</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1802020</v>
      </c>
      <c r="BO27" s="454"/>
      <c r="BP27" s="454"/>
      <c r="BQ27" s="454"/>
      <c r="BR27" s="454"/>
      <c r="BS27" s="454"/>
      <c r="BT27" s="454"/>
      <c r="BU27" s="455"/>
      <c r="BV27" s="453">
        <v>1252020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3450</v>
      </c>
      <c r="R28" s="373"/>
      <c r="S28" s="373"/>
      <c r="T28" s="373"/>
      <c r="U28" s="373"/>
      <c r="V28" s="374"/>
      <c r="W28" s="462"/>
      <c r="X28" s="399"/>
      <c r="Y28" s="400"/>
      <c r="Z28" s="375" t="s">
        <v>188</v>
      </c>
      <c r="AA28" s="376"/>
      <c r="AB28" s="376"/>
      <c r="AC28" s="376"/>
      <c r="AD28" s="376"/>
      <c r="AE28" s="376"/>
      <c r="AF28" s="376"/>
      <c r="AG28" s="377"/>
      <c r="AH28" s="372" t="s">
        <v>177</v>
      </c>
      <c r="AI28" s="373"/>
      <c r="AJ28" s="373"/>
      <c r="AK28" s="373"/>
      <c r="AL28" s="374"/>
      <c r="AM28" s="372" t="s">
        <v>140</v>
      </c>
      <c r="AN28" s="373"/>
      <c r="AO28" s="373"/>
      <c r="AP28" s="373"/>
      <c r="AQ28" s="373"/>
      <c r="AR28" s="374"/>
      <c r="AS28" s="372" t="s">
        <v>140</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2768598</v>
      </c>
      <c r="BO28" s="449"/>
      <c r="BP28" s="449"/>
      <c r="BQ28" s="449"/>
      <c r="BR28" s="449"/>
      <c r="BS28" s="449"/>
      <c r="BT28" s="449"/>
      <c r="BU28" s="450"/>
      <c r="BV28" s="448">
        <v>2768368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16</v>
      </c>
      <c r="M29" s="373"/>
      <c r="N29" s="373"/>
      <c r="O29" s="373"/>
      <c r="P29" s="374"/>
      <c r="Q29" s="372">
        <v>3350</v>
      </c>
      <c r="R29" s="373"/>
      <c r="S29" s="373"/>
      <c r="T29" s="373"/>
      <c r="U29" s="373"/>
      <c r="V29" s="374"/>
      <c r="W29" s="463"/>
      <c r="X29" s="464"/>
      <c r="Y29" s="465"/>
      <c r="Z29" s="375" t="s">
        <v>191</v>
      </c>
      <c r="AA29" s="376"/>
      <c r="AB29" s="376"/>
      <c r="AC29" s="376"/>
      <c r="AD29" s="376"/>
      <c r="AE29" s="376"/>
      <c r="AF29" s="376"/>
      <c r="AG29" s="377"/>
      <c r="AH29" s="372">
        <v>306</v>
      </c>
      <c r="AI29" s="373"/>
      <c r="AJ29" s="373"/>
      <c r="AK29" s="373"/>
      <c r="AL29" s="374"/>
      <c r="AM29" s="372">
        <v>943504</v>
      </c>
      <c r="AN29" s="373"/>
      <c r="AO29" s="373"/>
      <c r="AP29" s="373"/>
      <c r="AQ29" s="373"/>
      <c r="AR29" s="374"/>
      <c r="AS29" s="372">
        <v>3083</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954354</v>
      </c>
      <c r="BO29" s="420"/>
      <c r="BP29" s="420"/>
      <c r="BQ29" s="420"/>
      <c r="BR29" s="420"/>
      <c r="BS29" s="420"/>
      <c r="BT29" s="420"/>
      <c r="BU29" s="421"/>
      <c r="BV29" s="419">
        <v>954243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96.9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5127857</v>
      </c>
      <c r="BO30" s="454"/>
      <c r="BP30" s="454"/>
      <c r="BQ30" s="454"/>
      <c r="BR30" s="454"/>
      <c r="BS30" s="454"/>
      <c r="BT30" s="454"/>
      <c r="BU30" s="455"/>
      <c r="BV30" s="453">
        <v>4720186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201</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202</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IF('各会計、関係団体の財政状況及び健全化判断比率'!B33="","",'各会計、関係団体の財政状況及び健全化判断比率'!B33)</f>
        <v>水道事業会計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IF('各会計、関係団体の財政状況及び健全化判断比率'!B37="","",'各会計、関係団体の財政状況及び健全化判断比率'!B37)</f>
        <v>浄化槽事業特別会計</v>
      </c>
      <c r="BH34" s="368"/>
      <c r="BI34" s="368"/>
      <c r="BJ34" s="368"/>
      <c r="BK34" s="368"/>
      <c r="BL34" s="368"/>
      <c r="BM34" s="368"/>
      <c r="BN34" s="368"/>
      <c r="BO34" s="368"/>
      <c r="BP34" s="368"/>
      <c r="BQ34" s="368"/>
      <c r="BR34" s="368"/>
      <c r="BS34" s="368"/>
      <c r="BT34" s="368"/>
      <c r="BU34" s="368"/>
      <c r="BV34" s="181"/>
      <c r="BW34" s="367">
        <f>IF(BY34="","",MAX(C34:D43,U34:V43,AM34:AN43,BE34:BF43)+1)</f>
        <v>13</v>
      </c>
      <c r="BX34" s="367"/>
      <c r="BY34" s="368" t="str">
        <f>IF('各会計、関係団体の財政状況及び健全化判断比率'!B68="","",'各会計、関係団体の財政状況及び健全化判断比率'!B68)</f>
        <v>東山梨行政事務組合</v>
      </c>
      <c r="BZ34" s="368"/>
      <c r="CA34" s="368"/>
      <c r="CB34" s="368"/>
      <c r="CC34" s="368"/>
      <c r="CD34" s="368"/>
      <c r="CE34" s="368"/>
      <c r="CF34" s="368"/>
      <c r="CG34" s="368"/>
      <c r="CH34" s="368"/>
      <c r="CI34" s="368"/>
      <c r="CJ34" s="368"/>
      <c r="CK34" s="368"/>
      <c r="CL34" s="368"/>
      <c r="CM34" s="368"/>
      <c r="CN34" s="181"/>
      <c r="CO34" s="367">
        <f>IF(CQ34="","",MAX(C34:D43,U34:V43,AM34:AN43,BE34:BF43,BW34:BX43)+1)</f>
        <v>23</v>
      </c>
      <c r="CP34" s="367"/>
      <c r="CQ34" s="368" t="str">
        <f>IF('各会計、関係団体の財政状況及び健全化判断比率'!BS7="","",'各会計、関係団体の財政状況及び健全化判断比率'!BS7)</f>
        <v>山梨市フルーツパーク株式会社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IF('各会計、関係団体の財政状況及び健全化判断比率'!B34="","",'各会計、関係団体の財政状況及び健全化判断比率'!B34)</f>
        <v>簡易水道事業会計</v>
      </c>
      <c r="AP35" s="368"/>
      <c r="AQ35" s="368"/>
      <c r="AR35" s="368"/>
      <c r="AS35" s="368"/>
      <c r="AT35" s="368"/>
      <c r="AU35" s="368"/>
      <c r="AV35" s="368"/>
      <c r="AW35" s="368"/>
      <c r="AX35" s="368"/>
      <c r="AY35" s="368"/>
      <c r="AZ35" s="368"/>
      <c r="BA35" s="368"/>
      <c r="BB35" s="368"/>
      <c r="BC35" s="368"/>
      <c r="BD35" s="181"/>
      <c r="BE35" s="367">
        <f t="shared" ref="BE35:BE43" si="1">IF(BG35="","",BE34+1)</f>
        <v>12</v>
      </c>
      <c r="BF35" s="367"/>
      <c r="BG35" s="368" t="str">
        <f>IF('各会計、関係団体の財政状況及び健全化判断比率'!B38="","",'各会計、関係団体の財政状況及び健全化判断比率'!B38)</f>
        <v>活性化事業特別会計</v>
      </c>
      <c r="BH35" s="368"/>
      <c r="BI35" s="368"/>
      <c r="BJ35" s="368"/>
      <c r="BK35" s="368"/>
      <c r="BL35" s="368"/>
      <c r="BM35" s="368"/>
      <c r="BN35" s="368"/>
      <c r="BO35" s="368"/>
      <c r="BP35" s="368"/>
      <c r="BQ35" s="368"/>
      <c r="BR35" s="368"/>
      <c r="BS35" s="368"/>
      <c r="BT35" s="368"/>
      <c r="BU35" s="368"/>
      <c r="BV35" s="181"/>
      <c r="BW35" s="367">
        <f t="shared" ref="BW35:BW43" si="2">IF(BY35="","",BW34+1)</f>
        <v>14</v>
      </c>
      <c r="BX35" s="367"/>
      <c r="BY35" s="368" t="str">
        <f>IF('各会計、関係団体の財政状況及び健全化判断比率'!B69="","",'各会計、関係団体の財政状況及び健全化判断比率'!B69)</f>
        <v>甲府・峡東地域ごみ処理施設事務組合</v>
      </c>
      <c r="BZ35" s="368"/>
      <c r="CA35" s="368"/>
      <c r="CB35" s="368"/>
      <c r="CC35" s="368"/>
      <c r="CD35" s="368"/>
      <c r="CE35" s="368"/>
      <c r="CF35" s="368"/>
      <c r="CG35" s="368"/>
      <c r="CH35" s="368"/>
      <c r="CI35" s="368"/>
      <c r="CJ35" s="368"/>
      <c r="CK35" s="368"/>
      <c r="CL35" s="368"/>
      <c r="CM35" s="368"/>
      <c r="CN35" s="181"/>
      <c r="CO35" s="367">
        <f t="shared" ref="CO35:CO43" si="3">IF(CQ35="","",CO34+1)</f>
        <v>24</v>
      </c>
      <c r="CP35" s="367"/>
      <c r="CQ35" s="368" t="str">
        <f>IF('各会計、関係団体の財政状況及び健全化判断比率'!BS8="","",'各会計、関係団体の財政状況及び健全化判断比率'!BS8)</f>
        <v>有限会社みとみ</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交通・火災災害共済事業特別会計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IF('各会計、関係団体の財政状況及び健全化判断比率'!B35="","",'各会計、関係団体の財政状況及び健全化判断比率'!B35)</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15</v>
      </c>
      <c r="BX36" s="367"/>
      <c r="BY36" s="368" t="str">
        <f>IF('各会計、関係団体の財政状況及び健全化判断比率'!B70="","",'各会計、関係団体の財政状況及び健全化判断比率'!B70)</f>
        <v>峡東地域広域水道企業団</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介護保険特別会計</v>
      </c>
      <c r="X37" s="368"/>
      <c r="Y37" s="368"/>
      <c r="Z37" s="368"/>
      <c r="AA37" s="368"/>
      <c r="AB37" s="368"/>
      <c r="AC37" s="368"/>
      <c r="AD37" s="368"/>
      <c r="AE37" s="368"/>
      <c r="AF37" s="368"/>
      <c r="AG37" s="368"/>
      <c r="AH37" s="368"/>
      <c r="AI37" s="368"/>
      <c r="AJ37" s="368"/>
      <c r="AK37" s="368"/>
      <c r="AL37" s="181"/>
      <c r="AM37" s="367">
        <f t="shared" si="0"/>
        <v>10</v>
      </c>
      <c r="AN37" s="367"/>
      <c r="AO37" s="368" t="str">
        <f>IF('各会計、関係団体の財政状況及び健全化判断比率'!B36="","",'各会計、関係団体の財政状況及び健全化判断比率'!B36)</f>
        <v>病院事業会計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16</v>
      </c>
      <c r="BX37" s="367"/>
      <c r="BY37" s="368" t="str">
        <f>IF('各会計、関係団体の財政状況及び健全化判断比率'!B71="","",'各会計、関係団体の財政状況及び健全化判断比率'!B71)</f>
        <v>山梨県後期高齢者医療広域連合（一般会計）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6</v>
      </c>
      <c r="V38" s="367"/>
      <c r="W38" s="368" t="str">
        <f>IF('各会計、関係団体の財政状況及び健全化判断比率'!B32="","",'各会計、関係団体の財政状況及び健全化判断比率'!B32)</f>
        <v>居宅介護予防支援事業特別会計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17</v>
      </c>
      <c r="BX38" s="367"/>
      <c r="BY38" s="368" t="str">
        <f>IF('各会計、関係団体の財政状況及び健全化判断比率'!B72="","",'各会計、関係団体の財政状況及び健全化判断比率'!B72)</f>
        <v>山梨県後期高齢者医療広域連合（後期高齢者特別会計）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18</v>
      </c>
      <c r="BX39" s="367"/>
      <c r="BY39" s="368" t="str">
        <f>IF('各会計、関係団体の財政状況及び健全化判断比率'!B73="","",'各会計、関係団体の財政状況及び健全化判断比率'!B73)</f>
        <v>市町村総合事務組合（一般会計）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19</v>
      </c>
      <c r="BX40" s="367"/>
      <c r="BY40" s="368" t="str">
        <f>IF('各会計、関係団体の財政状況及び健全化判断比率'!B74="","",'各会計、関係団体の財政状況及び健全化判断比率'!B74)</f>
        <v>市町村総合事務組合（電子化事業及び会館管理・研修事業特別会計）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20</v>
      </c>
      <c r="BX41" s="367"/>
      <c r="BY41" s="368" t="str">
        <f>IF('各会計、関係団体の財政状況及び健全化判断比率'!B75="","",'各会計、関係団体の財政状況及び健全化判断比率'!B75)</f>
        <v>市町村総合事務組合（一般廃棄物最終処分場事業特別会計）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21</v>
      </c>
      <c r="BX42" s="367"/>
      <c r="BY42" s="368" t="str">
        <f>IF('各会計、関係団体の財政状況及び健全化判断比率'!B76="","",'各会計、関係団体の財政状況及び健全化判断比率'!B76)</f>
        <v>市町村総合事務組合（入札参加資格審査事業費特別会計）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22</v>
      </c>
      <c r="BX43" s="367"/>
      <c r="BY43" s="368" t="str">
        <f>IF('各会計、関係団体の財政状況及び健全化判断比率'!B77="","",'各会計、関係団体の財政状況及び健全化判断比率'!B77)</f>
        <v>市町村総合事務組合（交通災害共済事業特別会計）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saWnQCs+zDZJwFVDITATcpmgPiVK4Gx8n9OZZC2+8u7JR8W2MopBlUg+SURhzW+8VQCuJGlTtClNQ/qaOoFw0g==" saltValue="Qs6q+dquz8Cy6Cfcj17H+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51" t="s">
        <v>563</v>
      </c>
      <c r="D34" s="1151"/>
      <c r="E34" s="1152"/>
      <c r="F34" s="32">
        <v>8.56</v>
      </c>
      <c r="G34" s="33">
        <v>7.04</v>
      </c>
      <c r="H34" s="33">
        <v>5.49</v>
      </c>
      <c r="I34" s="33">
        <v>15.32</v>
      </c>
      <c r="J34" s="34">
        <v>17.989999999999998</v>
      </c>
      <c r="K34" s="22"/>
      <c r="L34" s="22"/>
      <c r="M34" s="22"/>
      <c r="N34" s="22"/>
      <c r="O34" s="22"/>
      <c r="P34" s="22"/>
    </row>
    <row r="35" spans="1:16" ht="39" customHeight="1" x14ac:dyDescent="0.2">
      <c r="A35" s="22"/>
      <c r="B35" s="35"/>
      <c r="C35" s="1145" t="s">
        <v>564</v>
      </c>
      <c r="D35" s="1146"/>
      <c r="E35" s="1147"/>
      <c r="F35" s="36">
        <v>7.01</v>
      </c>
      <c r="G35" s="37">
        <v>7.71</v>
      </c>
      <c r="H35" s="37">
        <v>7.47</v>
      </c>
      <c r="I35" s="37">
        <v>6.74</v>
      </c>
      <c r="J35" s="38">
        <v>6.69</v>
      </c>
      <c r="K35" s="22"/>
      <c r="L35" s="22"/>
      <c r="M35" s="22"/>
      <c r="N35" s="22"/>
      <c r="O35" s="22"/>
      <c r="P35" s="22"/>
    </row>
    <row r="36" spans="1:16" ht="39" customHeight="1" x14ac:dyDescent="0.2">
      <c r="A36" s="22"/>
      <c r="B36" s="35"/>
      <c r="C36" s="1145" t="s">
        <v>565</v>
      </c>
      <c r="D36" s="1146"/>
      <c r="E36" s="1147"/>
      <c r="F36" s="36">
        <v>0.7</v>
      </c>
      <c r="G36" s="37">
        <v>1.03</v>
      </c>
      <c r="H36" s="37">
        <v>1.1599999999999999</v>
      </c>
      <c r="I36" s="37">
        <v>1.33</v>
      </c>
      <c r="J36" s="38">
        <v>2.3199999999999998</v>
      </c>
      <c r="K36" s="22"/>
      <c r="L36" s="22"/>
      <c r="M36" s="22"/>
      <c r="N36" s="22"/>
      <c r="O36" s="22"/>
      <c r="P36" s="22"/>
    </row>
    <row r="37" spans="1:16" ht="39" customHeight="1" x14ac:dyDescent="0.2">
      <c r="A37" s="22"/>
      <c r="B37" s="35"/>
      <c r="C37" s="1145" t="s">
        <v>566</v>
      </c>
      <c r="D37" s="1146"/>
      <c r="E37" s="1147"/>
      <c r="F37" s="36">
        <v>0.6</v>
      </c>
      <c r="G37" s="37">
        <v>0.76</v>
      </c>
      <c r="H37" s="37">
        <v>0.96</v>
      </c>
      <c r="I37" s="37">
        <v>0.82</v>
      </c>
      <c r="J37" s="38">
        <v>1.25</v>
      </c>
      <c r="K37" s="22"/>
      <c r="L37" s="22"/>
      <c r="M37" s="22"/>
      <c r="N37" s="22"/>
      <c r="O37" s="22"/>
      <c r="P37" s="22"/>
    </row>
    <row r="38" spans="1:16" ht="39" customHeight="1" x14ac:dyDescent="0.2">
      <c r="A38" s="22"/>
      <c r="B38" s="35"/>
      <c r="C38" s="1145" t="s">
        <v>567</v>
      </c>
      <c r="D38" s="1146"/>
      <c r="E38" s="1147"/>
      <c r="F38" s="36">
        <v>0.66</v>
      </c>
      <c r="G38" s="37">
        <v>0.84</v>
      </c>
      <c r="H38" s="37">
        <v>0.73</v>
      </c>
      <c r="I38" s="37">
        <v>0.09</v>
      </c>
      <c r="J38" s="38">
        <v>1</v>
      </c>
      <c r="K38" s="22"/>
      <c r="L38" s="22"/>
      <c r="M38" s="22"/>
      <c r="N38" s="22"/>
      <c r="O38" s="22"/>
      <c r="P38" s="22"/>
    </row>
    <row r="39" spans="1:16" ht="39" customHeight="1" x14ac:dyDescent="0.2">
      <c r="A39" s="22"/>
      <c r="B39" s="35"/>
      <c r="C39" s="1145" t="s">
        <v>568</v>
      </c>
      <c r="D39" s="1146"/>
      <c r="E39" s="1147"/>
      <c r="F39" s="36">
        <v>0.2</v>
      </c>
      <c r="G39" s="37">
        <v>0.24</v>
      </c>
      <c r="H39" s="37">
        <v>0.26</v>
      </c>
      <c r="I39" s="37">
        <v>0.28999999999999998</v>
      </c>
      <c r="J39" s="38">
        <v>0.33</v>
      </c>
      <c r="K39" s="22"/>
      <c r="L39" s="22"/>
      <c r="M39" s="22"/>
      <c r="N39" s="22"/>
      <c r="O39" s="22"/>
      <c r="P39" s="22"/>
    </row>
    <row r="40" spans="1:16" ht="39" customHeight="1" x14ac:dyDescent="0.2">
      <c r="A40" s="22"/>
      <c r="B40" s="35"/>
      <c r="C40" s="1145" t="s">
        <v>569</v>
      </c>
      <c r="D40" s="1146"/>
      <c r="E40" s="1147"/>
      <c r="F40" s="36" t="s">
        <v>514</v>
      </c>
      <c r="G40" s="37" t="s">
        <v>514</v>
      </c>
      <c r="H40" s="37">
        <v>0.13</v>
      </c>
      <c r="I40" s="37">
        <v>0.12</v>
      </c>
      <c r="J40" s="38">
        <v>0.2</v>
      </c>
      <c r="K40" s="22"/>
      <c r="L40" s="22"/>
      <c r="M40" s="22"/>
      <c r="N40" s="22"/>
      <c r="O40" s="22"/>
      <c r="P40" s="22"/>
    </row>
    <row r="41" spans="1:16" ht="39" customHeight="1" x14ac:dyDescent="0.2">
      <c r="A41" s="22"/>
      <c r="B41" s="35"/>
      <c r="C41" s="1145" t="s">
        <v>570</v>
      </c>
      <c r="D41" s="1146"/>
      <c r="E41" s="1147"/>
      <c r="F41" s="36">
        <v>0</v>
      </c>
      <c r="G41" s="37">
        <v>0.04</v>
      </c>
      <c r="H41" s="37">
        <v>0.05</v>
      </c>
      <c r="I41" s="37">
        <v>0.04</v>
      </c>
      <c r="J41" s="38">
        <v>0.03</v>
      </c>
      <c r="K41" s="22"/>
      <c r="L41" s="22"/>
      <c r="M41" s="22"/>
      <c r="N41" s="22"/>
      <c r="O41" s="22"/>
      <c r="P41" s="22"/>
    </row>
    <row r="42" spans="1:16" ht="39" customHeight="1" x14ac:dyDescent="0.2">
      <c r="A42" s="22"/>
      <c r="B42" s="39"/>
      <c r="C42" s="1145" t="s">
        <v>571</v>
      </c>
      <c r="D42" s="1146"/>
      <c r="E42" s="1147"/>
      <c r="F42" s="36" t="s">
        <v>514</v>
      </c>
      <c r="G42" s="37" t="s">
        <v>514</v>
      </c>
      <c r="H42" s="37" t="s">
        <v>514</v>
      </c>
      <c r="I42" s="37" t="s">
        <v>514</v>
      </c>
      <c r="J42" s="38" t="s">
        <v>514</v>
      </c>
      <c r="K42" s="22"/>
      <c r="L42" s="22"/>
      <c r="M42" s="22"/>
      <c r="N42" s="22"/>
      <c r="O42" s="22"/>
      <c r="P42" s="22"/>
    </row>
    <row r="43" spans="1:16" ht="39" customHeight="1" thickBot="1" x14ac:dyDescent="0.25">
      <c r="A43" s="22"/>
      <c r="B43" s="40"/>
      <c r="C43" s="1148" t="s">
        <v>572</v>
      </c>
      <c r="D43" s="1149"/>
      <c r="E43" s="1150"/>
      <c r="F43" s="41">
        <v>0.01</v>
      </c>
      <c r="G43" s="42">
        <v>0</v>
      </c>
      <c r="H43" s="42">
        <v>0</v>
      </c>
      <c r="I43" s="42">
        <v>0.01</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0d0Nvkq693zdBIhGgOswE2PtS8/4dJQOSShn99n2OVtOO5J6WngfoVmrjkcywzBgNbyeYItebYJTJW8XwHnwZQ==" saltValue="DKddqjZsTVqBQjTSVe4O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2213</v>
      </c>
      <c r="L45" s="60">
        <v>2214</v>
      </c>
      <c r="M45" s="60">
        <v>2419</v>
      </c>
      <c r="N45" s="60">
        <v>2463</v>
      </c>
      <c r="O45" s="61">
        <v>2482</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514</v>
      </c>
      <c r="L46" s="64" t="s">
        <v>514</v>
      </c>
      <c r="M46" s="64" t="s">
        <v>514</v>
      </c>
      <c r="N46" s="64" t="s">
        <v>514</v>
      </c>
      <c r="O46" s="65" t="s">
        <v>514</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514</v>
      </c>
      <c r="L47" s="64" t="s">
        <v>514</v>
      </c>
      <c r="M47" s="64" t="s">
        <v>514</v>
      </c>
      <c r="N47" s="64" t="s">
        <v>514</v>
      </c>
      <c r="O47" s="65" t="s">
        <v>514</v>
      </c>
      <c r="P47" s="48"/>
      <c r="Q47" s="48"/>
      <c r="R47" s="48"/>
      <c r="S47" s="48"/>
      <c r="T47" s="48"/>
      <c r="U47" s="48"/>
    </row>
    <row r="48" spans="1:21" ht="30.75" customHeight="1" x14ac:dyDescent="0.2">
      <c r="A48" s="48"/>
      <c r="B48" s="1178"/>
      <c r="C48" s="1179"/>
      <c r="D48" s="62"/>
      <c r="E48" s="1155" t="s">
        <v>15</v>
      </c>
      <c r="F48" s="1155"/>
      <c r="G48" s="1155"/>
      <c r="H48" s="1155"/>
      <c r="I48" s="1155"/>
      <c r="J48" s="1156"/>
      <c r="K48" s="63">
        <v>598</v>
      </c>
      <c r="L48" s="64">
        <v>605</v>
      </c>
      <c r="M48" s="64">
        <v>586</v>
      </c>
      <c r="N48" s="64">
        <v>544</v>
      </c>
      <c r="O48" s="65">
        <v>583</v>
      </c>
      <c r="P48" s="48"/>
      <c r="Q48" s="48"/>
      <c r="R48" s="48"/>
      <c r="S48" s="48"/>
      <c r="T48" s="48"/>
      <c r="U48" s="48"/>
    </row>
    <row r="49" spans="1:21" ht="30.75" customHeight="1" x14ac:dyDescent="0.2">
      <c r="A49" s="48"/>
      <c r="B49" s="1178"/>
      <c r="C49" s="1179"/>
      <c r="D49" s="62"/>
      <c r="E49" s="1155" t="s">
        <v>16</v>
      </c>
      <c r="F49" s="1155"/>
      <c r="G49" s="1155"/>
      <c r="H49" s="1155"/>
      <c r="I49" s="1155"/>
      <c r="J49" s="1156"/>
      <c r="K49" s="63">
        <v>137</v>
      </c>
      <c r="L49" s="64">
        <v>197</v>
      </c>
      <c r="M49" s="64">
        <v>251</v>
      </c>
      <c r="N49" s="64">
        <v>254</v>
      </c>
      <c r="O49" s="65">
        <v>209</v>
      </c>
      <c r="P49" s="48"/>
      <c r="Q49" s="48"/>
      <c r="R49" s="48"/>
      <c r="S49" s="48"/>
      <c r="T49" s="48"/>
      <c r="U49" s="48"/>
    </row>
    <row r="50" spans="1:21" ht="30.75" customHeight="1" x14ac:dyDescent="0.2">
      <c r="A50" s="48"/>
      <c r="B50" s="1178"/>
      <c r="C50" s="1179"/>
      <c r="D50" s="62"/>
      <c r="E50" s="1155" t="s">
        <v>17</v>
      </c>
      <c r="F50" s="1155"/>
      <c r="G50" s="1155"/>
      <c r="H50" s="1155"/>
      <c r="I50" s="1155"/>
      <c r="J50" s="1156"/>
      <c r="K50" s="63">
        <v>17</v>
      </c>
      <c r="L50" s="64">
        <v>17</v>
      </c>
      <c r="M50" s="64">
        <v>17</v>
      </c>
      <c r="N50" s="64">
        <v>17</v>
      </c>
      <c r="O50" s="65">
        <v>15</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514</v>
      </c>
      <c r="L51" s="64" t="s">
        <v>514</v>
      </c>
      <c r="M51" s="64" t="s">
        <v>514</v>
      </c>
      <c r="N51" s="64" t="s">
        <v>514</v>
      </c>
      <c r="O51" s="65" t="s">
        <v>514</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2053</v>
      </c>
      <c r="L52" s="64">
        <v>2098</v>
      </c>
      <c r="M52" s="64">
        <v>2284</v>
      </c>
      <c r="N52" s="64">
        <v>2260</v>
      </c>
      <c r="O52" s="65">
        <v>2209</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912</v>
      </c>
      <c r="L53" s="69">
        <v>935</v>
      </c>
      <c r="M53" s="69">
        <v>989</v>
      </c>
      <c r="N53" s="69">
        <v>1018</v>
      </c>
      <c r="O53" s="70">
        <v>1080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5">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YcjnBd1rVPytXjCLC+wFW3OgysFJXpMAeEolHcAy0c2na34NEQUpxqY/wme5NaKPkmz9+wKu2gKi9U9/kAdUQ==" saltValue="JQg96PVDbzs8d4kyO3XFK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555</v>
      </c>
      <c r="J40" s="103" t="s">
        <v>556</v>
      </c>
      <c r="K40" s="103" t="s">
        <v>557</v>
      </c>
      <c r="L40" s="103" t="s">
        <v>558</v>
      </c>
      <c r="M40" s="104" t="s">
        <v>559</v>
      </c>
    </row>
    <row r="41" spans="2:13" ht="27.75" customHeight="1" x14ac:dyDescent="0.2">
      <c r="B41" s="1196" t="s">
        <v>32</v>
      </c>
      <c r="C41" s="1197"/>
      <c r="D41" s="105"/>
      <c r="E41" s="1198" t="s">
        <v>33</v>
      </c>
      <c r="F41" s="1198"/>
      <c r="G41" s="1198"/>
      <c r="H41" s="1199"/>
      <c r="I41" s="355">
        <v>25521</v>
      </c>
      <c r="J41" s="356">
        <v>25412</v>
      </c>
      <c r="K41" s="356">
        <v>24290</v>
      </c>
      <c r="L41" s="356">
        <v>23304</v>
      </c>
      <c r="M41" s="357">
        <v>21552</v>
      </c>
    </row>
    <row r="42" spans="2:13" ht="27.75" customHeight="1" x14ac:dyDescent="0.2">
      <c r="B42" s="1186"/>
      <c r="C42" s="1187"/>
      <c r="D42" s="106"/>
      <c r="E42" s="1190" t="s">
        <v>34</v>
      </c>
      <c r="F42" s="1190"/>
      <c r="G42" s="1190"/>
      <c r="H42" s="1191"/>
      <c r="I42" s="358">
        <v>216</v>
      </c>
      <c r="J42" s="359">
        <v>200</v>
      </c>
      <c r="K42" s="359">
        <v>185</v>
      </c>
      <c r="L42" s="359">
        <v>169</v>
      </c>
      <c r="M42" s="360">
        <v>155</v>
      </c>
    </row>
    <row r="43" spans="2:13" ht="27.75" customHeight="1" x14ac:dyDescent="0.2">
      <c r="B43" s="1186"/>
      <c r="C43" s="1187"/>
      <c r="D43" s="106"/>
      <c r="E43" s="1190" t="s">
        <v>35</v>
      </c>
      <c r="F43" s="1190"/>
      <c r="G43" s="1190"/>
      <c r="H43" s="1191"/>
      <c r="I43" s="358">
        <v>9123</v>
      </c>
      <c r="J43" s="359">
        <v>8671</v>
      </c>
      <c r="K43" s="359">
        <v>8120</v>
      </c>
      <c r="L43" s="359">
        <v>7720</v>
      </c>
      <c r="M43" s="360">
        <v>7287</v>
      </c>
    </row>
    <row r="44" spans="2:13" ht="27.75" customHeight="1" x14ac:dyDescent="0.2">
      <c r="B44" s="1186"/>
      <c r="C44" s="1187"/>
      <c r="D44" s="106"/>
      <c r="E44" s="1190" t="s">
        <v>36</v>
      </c>
      <c r="F44" s="1190"/>
      <c r="G44" s="1190"/>
      <c r="H44" s="1191"/>
      <c r="I44" s="358">
        <v>2059</v>
      </c>
      <c r="J44" s="359">
        <v>1938</v>
      </c>
      <c r="K44" s="359">
        <v>1758</v>
      </c>
      <c r="L44" s="359">
        <v>1600</v>
      </c>
      <c r="M44" s="360">
        <v>1412</v>
      </c>
    </row>
    <row r="45" spans="2:13" ht="27.75" customHeight="1" x14ac:dyDescent="0.2">
      <c r="B45" s="1186"/>
      <c r="C45" s="1187"/>
      <c r="D45" s="106"/>
      <c r="E45" s="1190" t="s">
        <v>37</v>
      </c>
      <c r="F45" s="1190"/>
      <c r="G45" s="1190"/>
      <c r="H45" s="1191"/>
      <c r="I45" s="358">
        <v>2708</v>
      </c>
      <c r="J45" s="359">
        <v>2796</v>
      </c>
      <c r="K45" s="359">
        <v>2562</v>
      </c>
      <c r="L45" s="359">
        <v>2528</v>
      </c>
      <c r="M45" s="360">
        <v>2735</v>
      </c>
    </row>
    <row r="46" spans="2:13" ht="27.75" customHeight="1" x14ac:dyDescent="0.2">
      <c r="B46" s="1186"/>
      <c r="C46" s="1187"/>
      <c r="D46" s="107"/>
      <c r="E46" s="1190" t="s">
        <v>38</v>
      </c>
      <c r="F46" s="1190"/>
      <c r="G46" s="1190"/>
      <c r="H46" s="1191"/>
      <c r="I46" s="358">
        <v>3</v>
      </c>
      <c r="J46" s="359">
        <v>2</v>
      </c>
      <c r="K46" s="359">
        <v>1</v>
      </c>
      <c r="L46" s="359">
        <v>0</v>
      </c>
      <c r="M46" s="360">
        <v>0</v>
      </c>
    </row>
    <row r="47" spans="2:13" ht="27.75" customHeight="1" x14ac:dyDescent="0.2">
      <c r="B47" s="1186"/>
      <c r="C47" s="1187"/>
      <c r="D47" s="108"/>
      <c r="E47" s="1200" t="s">
        <v>39</v>
      </c>
      <c r="F47" s="1201"/>
      <c r="G47" s="1201"/>
      <c r="H47" s="1202"/>
      <c r="I47" s="358" t="s">
        <v>514</v>
      </c>
      <c r="J47" s="359" t="s">
        <v>514</v>
      </c>
      <c r="K47" s="359" t="s">
        <v>514</v>
      </c>
      <c r="L47" s="359" t="s">
        <v>514</v>
      </c>
      <c r="M47" s="360" t="s">
        <v>514</v>
      </c>
    </row>
    <row r="48" spans="2:13" ht="27.75" customHeight="1" x14ac:dyDescent="0.2">
      <c r="B48" s="1186"/>
      <c r="C48" s="1187"/>
      <c r="D48" s="106"/>
      <c r="E48" s="1190" t="s">
        <v>40</v>
      </c>
      <c r="F48" s="1190"/>
      <c r="G48" s="1190"/>
      <c r="H48" s="1191"/>
      <c r="I48" s="358" t="s">
        <v>514</v>
      </c>
      <c r="J48" s="359" t="s">
        <v>514</v>
      </c>
      <c r="K48" s="359" t="s">
        <v>514</v>
      </c>
      <c r="L48" s="359" t="s">
        <v>514</v>
      </c>
      <c r="M48" s="360" t="s">
        <v>514</v>
      </c>
    </row>
    <row r="49" spans="2:13" ht="27.75" customHeight="1" x14ac:dyDescent="0.2">
      <c r="B49" s="1188"/>
      <c r="C49" s="1189"/>
      <c r="D49" s="106"/>
      <c r="E49" s="1190" t="s">
        <v>41</v>
      </c>
      <c r="F49" s="1190"/>
      <c r="G49" s="1190"/>
      <c r="H49" s="1191"/>
      <c r="I49" s="358" t="s">
        <v>514</v>
      </c>
      <c r="J49" s="359" t="s">
        <v>514</v>
      </c>
      <c r="K49" s="359" t="s">
        <v>514</v>
      </c>
      <c r="L49" s="359" t="s">
        <v>514</v>
      </c>
      <c r="M49" s="360" t="s">
        <v>514</v>
      </c>
    </row>
    <row r="50" spans="2:13" ht="27.75" customHeight="1" x14ac:dyDescent="0.2">
      <c r="B50" s="1184" t="s">
        <v>42</v>
      </c>
      <c r="C50" s="1185"/>
      <c r="D50" s="109"/>
      <c r="E50" s="1190" t="s">
        <v>43</v>
      </c>
      <c r="F50" s="1190"/>
      <c r="G50" s="1190"/>
      <c r="H50" s="1191"/>
      <c r="I50" s="358">
        <v>5373</v>
      </c>
      <c r="J50" s="359">
        <v>5599</v>
      </c>
      <c r="K50" s="359">
        <v>6665</v>
      </c>
      <c r="L50" s="359">
        <v>8207</v>
      </c>
      <c r="M50" s="360">
        <v>9322</v>
      </c>
    </row>
    <row r="51" spans="2:13" ht="27.75" customHeight="1" x14ac:dyDescent="0.2">
      <c r="B51" s="1186"/>
      <c r="C51" s="1187"/>
      <c r="D51" s="106"/>
      <c r="E51" s="1190" t="s">
        <v>44</v>
      </c>
      <c r="F51" s="1190"/>
      <c r="G51" s="1190"/>
      <c r="H51" s="1191"/>
      <c r="I51" s="358">
        <v>1860</v>
      </c>
      <c r="J51" s="359">
        <v>1944</v>
      </c>
      <c r="K51" s="359">
        <v>2007</v>
      </c>
      <c r="L51" s="359">
        <v>2006</v>
      </c>
      <c r="M51" s="360">
        <v>2062</v>
      </c>
    </row>
    <row r="52" spans="2:13" ht="27.75" customHeight="1" x14ac:dyDescent="0.2">
      <c r="B52" s="1188"/>
      <c r="C52" s="1189"/>
      <c r="D52" s="106"/>
      <c r="E52" s="1190" t="s">
        <v>45</v>
      </c>
      <c r="F52" s="1190"/>
      <c r="G52" s="1190"/>
      <c r="H52" s="1191"/>
      <c r="I52" s="358">
        <v>22654</v>
      </c>
      <c r="J52" s="359">
        <v>21942</v>
      </c>
      <c r="K52" s="359">
        <v>20855</v>
      </c>
      <c r="L52" s="359">
        <v>19569</v>
      </c>
      <c r="M52" s="360">
        <v>18060</v>
      </c>
    </row>
    <row r="53" spans="2:13" ht="27.75" customHeight="1" thickBot="1" x14ac:dyDescent="0.25">
      <c r="B53" s="1192" t="s">
        <v>46</v>
      </c>
      <c r="C53" s="1193"/>
      <c r="D53" s="110"/>
      <c r="E53" s="1194" t="s">
        <v>47</v>
      </c>
      <c r="F53" s="1194"/>
      <c r="G53" s="1194"/>
      <c r="H53" s="1195"/>
      <c r="I53" s="361">
        <v>9742</v>
      </c>
      <c r="J53" s="362">
        <v>9534</v>
      </c>
      <c r="K53" s="362">
        <v>7390</v>
      </c>
      <c r="L53" s="362">
        <v>5540</v>
      </c>
      <c r="M53" s="363">
        <v>3697</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OFO8ej46iIZrTSGubryHJgiu6HpfvOKkRtsMOnWbb/TnmR69cw52j6pS0FqAW3eF+2Vl+BB7MTDmZYm5oNFMzQ==" saltValue="bOCVMT+u0Yx/vJv5ubZD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557</v>
      </c>
      <c r="G54" s="119" t="s">
        <v>558</v>
      </c>
      <c r="H54" s="120" t="s">
        <v>559</v>
      </c>
    </row>
    <row r="55" spans="2:8" ht="52.5" customHeight="1" x14ac:dyDescent="0.2">
      <c r="B55" s="121"/>
      <c r="C55" s="1211" t="s">
        <v>50</v>
      </c>
      <c r="D55" s="1211"/>
      <c r="E55" s="1212"/>
      <c r="F55" s="122">
        <v>2768</v>
      </c>
      <c r="G55" s="122">
        <v>2768</v>
      </c>
      <c r="H55" s="123">
        <v>2769</v>
      </c>
    </row>
    <row r="56" spans="2:8" ht="52.5" customHeight="1" x14ac:dyDescent="0.2">
      <c r="B56" s="124"/>
      <c r="C56" s="1213" t="s">
        <v>51</v>
      </c>
      <c r="D56" s="1213"/>
      <c r="E56" s="1214"/>
      <c r="F56" s="125">
        <v>804</v>
      </c>
      <c r="G56" s="125">
        <v>954</v>
      </c>
      <c r="H56" s="126">
        <v>954</v>
      </c>
    </row>
    <row r="57" spans="2:8" ht="53.25" customHeight="1" x14ac:dyDescent="0.2">
      <c r="B57" s="124"/>
      <c r="C57" s="1215" t="s">
        <v>52</v>
      </c>
      <c r="D57" s="1215"/>
      <c r="E57" s="1216"/>
      <c r="F57" s="127">
        <v>3433</v>
      </c>
      <c r="G57" s="127">
        <v>4720</v>
      </c>
      <c r="H57" s="128">
        <v>5128</v>
      </c>
    </row>
    <row r="58" spans="2:8" ht="45.75" customHeight="1" x14ac:dyDescent="0.2">
      <c r="B58" s="129"/>
      <c r="C58" s="1203" t="s">
        <v>579</v>
      </c>
      <c r="D58" s="1204"/>
      <c r="E58" s="1205"/>
      <c r="F58" s="130">
        <v>1679</v>
      </c>
      <c r="G58" s="130">
        <v>3001</v>
      </c>
      <c r="H58" s="131">
        <v>3400</v>
      </c>
    </row>
    <row r="59" spans="2:8" ht="45.75" customHeight="1" x14ac:dyDescent="0.2">
      <c r="B59" s="129"/>
      <c r="C59" s="1203" t="s">
        <v>580</v>
      </c>
      <c r="D59" s="1204"/>
      <c r="E59" s="1205"/>
      <c r="F59" s="130">
        <v>1207</v>
      </c>
      <c r="G59" s="130">
        <v>1157</v>
      </c>
      <c r="H59" s="131">
        <v>1157</v>
      </c>
    </row>
    <row r="60" spans="2:8" ht="45.75" customHeight="1" x14ac:dyDescent="0.2">
      <c r="B60" s="129"/>
      <c r="C60" s="1203" t="s">
        <v>581</v>
      </c>
      <c r="D60" s="1204"/>
      <c r="E60" s="1205"/>
      <c r="F60" s="130">
        <v>453</v>
      </c>
      <c r="G60" s="130">
        <v>453</v>
      </c>
      <c r="H60" s="131">
        <v>453</v>
      </c>
    </row>
    <row r="61" spans="2:8" ht="45.75" customHeight="1" x14ac:dyDescent="0.2">
      <c r="B61" s="129"/>
      <c r="C61" s="1203" t="s">
        <v>582</v>
      </c>
      <c r="D61" s="1204"/>
      <c r="E61" s="1205"/>
      <c r="F61" s="130">
        <v>27</v>
      </c>
      <c r="G61" s="130">
        <v>38</v>
      </c>
      <c r="H61" s="131">
        <v>42</v>
      </c>
    </row>
    <row r="62" spans="2:8" ht="45.75" customHeight="1" thickBot="1" x14ac:dyDescent="0.25">
      <c r="B62" s="132"/>
      <c r="C62" s="1206" t="s">
        <v>583</v>
      </c>
      <c r="D62" s="1207"/>
      <c r="E62" s="1208"/>
      <c r="F62" s="133">
        <v>21</v>
      </c>
      <c r="G62" s="133">
        <v>25</v>
      </c>
      <c r="H62" s="134">
        <v>28</v>
      </c>
    </row>
    <row r="63" spans="2:8" ht="52.5" customHeight="1" thickBot="1" x14ac:dyDescent="0.25">
      <c r="B63" s="135"/>
      <c r="C63" s="1209" t="s">
        <v>53</v>
      </c>
      <c r="D63" s="1209"/>
      <c r="E63" s="1210"/>
      <c r="F63" s="136">
        <v>7005</v>
      </c>
      <c r="G63" s="136">
        <v>8443</v>
      </c>
      <c r="H63" s="137">
        <v>8851</v>
      </c>
    </row>
    <row r="64" spans="2:8" ht="13.2" x14ac:dyDescent="0.2"/>
  </sheetData>
  <sheetProtection algorithmName="SHA-512" hashValue="0suw1/d2+SqXvErSgxTHxkBRMUKEwScyZDoUqEGIJVrsDvObSfLFR5WDWDXeUXQLGqy1ZFMzRj2IUz9Rg4LMuw==" saltValue="gxQXJPO7h0KlRWcntcEZ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552</v>
      </c>
      <c r="G2" s="151"/>
      <c r="H2" s="152"/>
    </row>
    <row r="3" spans="1:8" x14ac:dyDescent="0.2">
      <c r="A3" s="148" t="s">
        <v>545</v>
      </c>
      <c r="B3" s="153"/>
      <c r="C3" s="154"/>
      <c r="D3" s="155">
        <v>125149</v>
      </c>
      <c r="E3" s="156"/>
      <c r="F3" s="157">
        <v>85173</v>
      </c>
      <c r="G3" s="158"/>
      <c r="H3" s="159"/>
    </row>
    <row r="4" spans="1:8" x14ac:dyDescent="0.2">
      <c r="A4" s="160"/>
      <c r="B4" s="161"/>
      <c r="C4" s="162"/>
      <c r="D4" s="163">
        <v>43380</v>
      </c>
      <c r="E4" s="164"/>
      <c r="F4" s="165">
        <v>43913</v>
      </c>
      <c r="G4" s="166"/>
      <c r="H4" s="167"/>
    </row>
    <row r="5" spans="1:8" x14ac:dyDescent="0.2">
      <c r="A5" s="148" t="s">
        <v>547</v>
      </c>
      <c r="B5" s="153"/>
      <c r="C5" s="154"/>
      <c r="D5" s="155">
        <v>108066</v>
      </c>
      <c r="E5" s="156"/>
      <c r="F5" s="157">
        <v>94081</v>
      </c>
      <c r="G5" s="158"/>
      <c r="H5" s="159"/>
    </row>
    <row r="6" spans="1:8" x14ac:dyDescent="0.2">
      <c r="A6" s="160"/>
      <c r="B6" s="161"/>
      <c r="C6" s="162"/>
      <c r="D6" s="163">
        <v>26009</v>
      </c>
      <c r="E6" s="164"/>
      <c r="F6" s="165">
        <v>48949</v>
      </c>
      <c r="G6" s="166"/>
      <c r="H6" s="167"/>
    </row>
    <row r="7" spans="1:8" x14ac:dyDescent="0.2">
      <c r="A7" s="148" t="s">
        <v>548</v>
      </c>
      <c r="B7" s="153"/>
      <c r="C7" s="154"/>
      <c r="D7" s="155">
        <v>53311</v>
      </c>
      <c r="E7" s="156"/>
      <c r="F7" s="157">
        <v>92632</v>
      </c>
      <c r="G7" s="158"/>
      <c r="H7" s="159"/>
    </row>
    <row r="8" spans="1:8" x14ac:dyDescent="0.2">
      <c r="A8" s="160"/>
      <c r="B8" s="161"/>
      <c r="C8" s="162"/>
      <c r="D8" s="163">
        <v>14384</v>
      </c>
      <c r="E8" s="164"/>
      <c r="F8" s="165">
        <v>47978</v>
      </c>
      <c r="G8" s="166"/>
      <c r="H8" s="167"/>
    </row>
    <row r="9" spans="1:8" x14ac:dyDescent="0.2">
      <c r="A9" s="148" t="s">
        <v>549</v>
      </c>
      <c r="B9" s="153"/>
      <c r="C9" s="154"/>
      <c r="D9" s="155">
        <v>67157</v>
      </c>
      <c r="E9" s="156"/>
      <c r="F9" s="157">
        <v>96469</v>
      </c>
      <c r="G9" s="158"/>
      <c r="H9" s="159"/>
    </row>
    <row r="10" spans="1:8" x14ac:dyDescent="0.2">
      <c r="A10" s="160"/>
      <c r="B10" s="161"/>
      <c r="C10" s="162"/>
      <c r="D10" s="163">
        <v>13427</v>
      </c>
      <c r="E10" s="164"/>
      <c r="F10" s="165">
        <v>49775</v>
      </c>
      <c r="G10" s="166"/>
      <c r="H10" s="167"/>
    </row>
    <row r="11" spans="1:8" x14ac:dyDescent="0.2">
      <c r="A11" s="148" t="s">
        <v>550</v>
      </c>
      <c r="B11" s="153"/>
      <c r="C11" s="154"/>
      <c r="D11" s="155">
        <v>44617</v>
      </c>
      <c r="E11" s="156"/>
      <c r="F11" s="157">
        <v>85743</v>
      </c>
      <c r="G11" s="158"/>
      <c r="H11" s="159"/>
    </row>
    <row r="12" spans="1:8" x14ac:dyDescent="0.2">
      <c r="A12" s="160"/>
      <c r="B12" s="161"/>
      <c r="C12" s="168"/>
      <c r="D12" s="163">
        <v>16783</v>
      </c>
      <c r="E12" s="164"/>
      <c r="F12" s="165">
        <v>45231</v>
      </c>
      <c r="G12" s="166"/>
      <c r="H12" s="167"/>
    </row>
    <row r="13" spans="1:8" x14ac:dyDescent="0.2">
      <c r="A13" s="148"/>
      <c r="B13" s="153"/>
      <c r="C13" s="169"/>
      <c r="D13" s="170">
        <v>79660</v>
      </c>
      <c r="E13" s="171"/>
      <c r="F13" s="172">
        <v>90820</v>
      </c>
      <c r="G13" s="173"/>
      <c r="H13" s="159"/>
    </row>
    <row r="14" spans="1:8" x14ac:dyDescent="0.2">
      <c r="A14" s="160"/>
      <c r="B14" s="161"/>
      <c r="C14" s="162"/>
      <c r="D14" s="163">
        <v>22797</v>
      </c>
      <c r="E14" s="164"/>
      <c r="F14" s="165">
        <v>47169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8.56</v>
      </c>
      <c r="C19" s="174">
        <f>ROUND(VALUE(SUBSTITUTE(実質収支比率等に係る経年分析!G$48,"▲","-")),2)</f>
        <v>7.05</v>
      </c>
      <c r="D19" s="174">
        <f>ROUND(VALUE(SUBSTITUTE(実質収支比率等に係る経年分析!H$48,"▲","-")),2)</f>
        <v>5.5</v>
      </c>
      <c r="E19" s="174">
        <f>ROUND(VALUE(SUBSTITUTE(実質収支比率等に係る経年分析!I$48,"▲","-")),2)</f>
        <v>15.33</v>
      </c>
      <c r="F19" s="174">
        <f>ROUND(VALUE(SUBSTITUTE(実質収支比率等に係る経年分析!J$48,"▲","-")),2)</f>
        <v>17.989999999999998</v>
      </c>
    </row>
    <row r="20" spans="1:11" x14ac:dyDescent="0.2">
      <c r="A20" s="174" t="s">
        <v>57</v>
      </c>
      <c r="B20" s="174">
        <f>ROUND(VALUE(SUBSTITUTE(実質収支比率等に係る経年分析!F$47,"▲","-")),2)</f>
        <v>27.38</v>
      </c>
      <c r="C20" s="174">
        <f>ROUND(VALUE(SUBSTITUTE(実質収支比率等に係る経年分析!G$47,"▲","-")),2)</f>
        <v>27.5</v>
      </c>
      <c r="D20" s="174">
        <f>ROUND(VALUE(SUBSTITUTE(実質収支比率等に係る経年分析!H$47,"▲","-")),2)</f>
        <v>26.14</v>
      </c>
      <c r="E20" s="174">
        <f>ROUND(VALUE(SUBSTITUTE(実質収支比率等に係る経年分析!I$47,"▲","-")),2)</f>
        <v>25.08</v>
      </c>
      <c r="F20" s="174">
        <f>ROUND(VALUE(SUBSTITUTE(実質収支比率等に係る経年分析!J$47,"▲","-")),2)</f>
        <v>25.99</v>
      </c>
    </row>
    <row r="21" spans="1:11" x14ac:dyDescent="0.2">
      <c r="A21" s="174" t="s">
        <v>58</v>
      </c>
      <c r="B21" s="174">
        <f>IF(ISNUMBER(VALUE(SUBSTITUTE(実質収支比率等に係る経年分析!F$49,"▲","-"))),ROUND(VALUE(SUBSTITUTE(実質収支比率等に係る経年分析!F$49,"▲","-")),2),NA())</f>
        <v>-1.01</v>
      </c>
      <c r="C21" s="174">
        <f>IF(ISNUMBER(VALUE(SUBSTITUTE(実質収支比率等に係る経年分析!G$49,"▲","-"))),ROUND(VALUE(SUBSTITUTE(実質収支比率等に係る経年分析!G$49,"▲","-")),2),NA())</f>
        <v>-1.54</v>
      </c>
      <c r="D21" s="174">
        <f>IF(ISNUMBER(VALUE(SUBSTITUTE(実質収支比率等に係る経年分析!H$49,"▲","-"))),ROUND(VALUE(SUBSTITUTE(実質収支比率等に係る経年分析!H$49,"▲","-")),2),NA())</f>
        <v>-1.2</v>
      </c>
      <c r="E21" s="174">
        <f>IF(ISNUMBER(VALUE(SUBSTITUTE(実質収支比率等に係る経年分析!I$49,"▲","-"))),ROUND(VALUE(SUBSTITUTE(実質収支比率等に係る経年分析!I$49,"▲","-")),2),NA())</f>
        <v>10.050000000000001</v>
      </c>
      <c r="F21" s="174">
        <f>IF(ISNUMBER(VALUE(SUBSTITUTE(実質収支比率等に係る経年分析!J$49,"▲","-"))),ROUND(VALUE(SUBSTITUTE(実質収支比率等に係る経年分析!J$49,"▲","-")),2),NA())</f>
        <v>2.11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交通・火災災害共済事業特別会計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2">
      <c r="A30" s="175" t="str">
        <f>IF(連結実質赤字比率に係る赤字・黒字の構成分析!C$40="",NA(),連結実質赤字比率に係る赤字・黒字の構成分析!C$40)</f>
        <v>簡易水道事業会計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v>
      </c>
    </row>
    <row r="31" spans="1:11" x14ac:dyDescent="0.2">
      <c r="A31" s="175" t="str">
        <f>IF(連結実質赤字比率に係る赤字・黒字の構成分析!C$39="",NA(),連結実質赤字比率に係る赤字・黒字の構成分析!C$39)</f>
        <v>病院事業会計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0.28999999999999998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0.33</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1.25</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1.1599999999999999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2.3199999999999998</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7.71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7.47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6.74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6.69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8.56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7.04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5.49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15.32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17.989999999999998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2053</v>
      </c>
      <c r="E42" s="176"/>
      <c r="F42" s="176"/>
      <c r="G42" s="176">
        <f>'実質公債費比率（分子）の構造'!L$52</f>
        <v>2098</v>
      </c>
      <c r="H42" s="176"/>
      <c r="I42" s="176"/>
      <c r="J42" s="176">
        <f>'実質公債費比率（分子）の構造'!M$52</f>
        <v>2284</v>
      </c>
      <c r="K42" s="176"/>
      <c r="L42" s="176"/>
      <c r="M42" s="176">
        <f>'実質公債費比率（分子）の構造'!N$52</f>
        <v>2260</v>
      </c>
      <c r="N42" s="176"/>
      <c r="O42" s="176"/>
      <c r="P42" s="176">
        <f>'実質公債費比率（分子）の構造'!O$52</f>
        <v>2209</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17</v>
      </c>
      <c r="C44" s="176"/>
      <c r="D44" s="176"/>
      <c r="E44" s="176">
        <f>'実質公債費比率（分子）の構造'!L$50</f>
        <v>17</v>
      </c>
      <c r="F44" s="176"/>
      <c r="G44" s="176"/>
      <c r="H44" s="176">
        <f>'実質公債費比率（分子）の構造'!M$50</f>
        <v>17</v>
      </c>
      <c r="I44" s="176"/>
      <c r="J44" s="176"/>
      <c r="K44" s="176">
        <f>'実質公債費比率（分子）の構造'!N$50</f>
        <v>17</v>
      </c>
      <c r="L44" s="176"/>
      <c r="M44" s="176"/>
      <c r="N44" s="176">
        <f>'実質公債費比率（分子）の構造'!O$50</f>
        <v>15</v>
      </c>
      <c r="O44" s="176"/>
      <c r="P44" s="176"/>
    </row>
    <row r="45" spans="1:16" x14ac:dyDescent="0.2">
      <c r="A45" s="176" t="s">
        <v>68</v>
      </c>
      <c r="B45" s="176">
        <f>'実質公債費比率（分子）の構造'!K$49</f>
        <v>137</v>
      </c>
      <c r="C45" s="176"/>
      <c r="D45" s="176"/>
      <c r="E45" s="176">
        <f>'実質公債費比率（分子）の構造'!L$49</f>
        <v>197</v>
      </c>
      <c r="F45" s="176"/>
      <c r="G45" s="176"/>
      <c r="H45" s="176">
        <f>'実質公債費比率（分子）の構造'!M$49</f>
        <v>251</v>
      </c>
      <c r="I45" s="176"/>
      <c r="J45" s="176"/>
      <c r="K45" s="176">
        <f>'実質公債費比率（分子）の構造'!N$49</f>
        <v>254</v>
      </c>
      <c r="L45" s="176"/>
      <c r="M45" s="176"/>
      <c r="N45" s="176">
        <f>'実質公債費比率（分子）の構造'!O$49</f>
        <v>209</v>
      </c>
      <c r="O45" s="176"/>
      <c r="P45" s="176"/>
    </row>
    <row r="46" spans="1:16" x14ac:dyDescent="0.2">
      <c r="A46" s="176" t="s">
        <v>69</v>
      </c>
      <c r="B46" s="176">
        <f>'実質公債費比率（分子）の構造'!K$48</f>
        <v>598</v>
      </c>
      <c r="C46" s="176"/>
      <c r="D46" s="176"/>
      <c r="E46" s="176">
        <f>'実質公債費比率（分子）の構造'!L$48</f>
        <v>605</v>
      </c>
      <c r="F46" s="176"/>
      <c r="G46" s="176"/>
      <c r="H46" s="176">
        <f>'実質公債費比率（分子）の構造'!M$48</f>
        <v>586</v>
      </c>
      <c r="I46" s="176"/>
      <c r="J46" s="176"/>
      <c r="K46" s="176">
        <f>'実質公債費比率（分子）の構造'!N$48</f>
        <v>544</v>
      </c>
      <c r="L46" s="176"/>
      <c r="M46" s="176"/>
      <c r="N46" s="176">
        <f>'実質公債費比率（分子）の構造'!O$48</f>
        <v>583</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2213</v>
      </c>
      <c r="C49" s="176"/>
      <c r="D49" s="176"/>
      <c r="E49" s="176">
        <f>'実質公債費比率（分子）の構造'!L$45</f>
        <v>2214</v>
      </c>
      <c r="F49" s="176"/>
      <c r="G49" s="176"/>
      <c r="H49" s="176">
        <f>'実質公債費比率（分子）の構造'!M$45</f>
        <v>2419</v>
      </c>
      <c r="I49" s="176"/>
      <c r="J49" s="176"/>
      <c r="K49" s="176">
        <f>'実質公債費比率（分子）の構造'!N$45</f>
        <v>2463</v>
      </c>
      <c r="L49" s="176"/>
      <c r="M49" s="176"/>
      <c r="N49" s="176">
        <f>'実質公債費比率（分子）の構造'!O$45</f>
        <v>2482</v>
      </c>
      <c r="O49" s="176"/>
      <c r="P49" s="176"/>
    </row>
    <row r="50" spans="1:16" x14ac:dyDescent="0.2">
      <c r="A50" s="176" t="s">
        <v>73</v>
      </c>
      <c r="B50" s="176" t="e">
        <f>NA()</f>
        <v>#N/A</v>
      </c>
      <c r="C50" s="176">
        <f>IF(ISNUMBER('実質公債費比率（分子）の構造'!K$53),'実質公債費比率（分子）の構造'!K$53,NA())</f>
        <v>912</v>
      </c>
      <c r="D50" s="176" t="e">
        <f>NA()</f>
        <v>#N/A</v>
      </c>
      <c r="E50" s="176" t="e">
        <f>NA()</f>
        <v>#N/A</v>
      </c>
      <c r="F50" s="176">
        <f>IF(ISNUMBER('実質公債費比率（分子）の構造'!L$53),'実質公債費比率（分子）の構造'!L$53,NA())</f>
        <v>935</v>
      </c>
      <c r="G50" s="176" t="e">
        <f>NA()</f>
        <v>#N/A</v>
      </c>
      <c r="H50" s="176" t="e">
        <f>NA()</f>
        <v>#N/A</v>
      </c>
      <c r="I50" s="176">
        <f>IF(ISNUMBER('実質公債費比率（分子）の構造'!M$53),'実質公債費比率（分子）の構造'!M$53,NA())</f>
        <v>989</v>
      </c>
      <c r="J50" s="176" t="e">
        <f>NA()</f>
        <v>#N/A</v>
      </c>
      <c r="K50" s="176" t="e">
        <f>NA()</f>
        <v>#N/A</v>
      </c>
      <c r="L50" s="176">
        <f>IF(ISNUMBER('実質公債費比率（分子）の構造'!N$53),'実質公債費比率（分子）の構造'!N$53,NA())</f>
        <v>1018</v>
      </c>
      <c r="M50" s="176" t="e">
        <f>NA()</f>
        <v>#N/A</v>
      </c>
      <c r="N50" s="176" t="e">
        <f>NA()</f>
        <v>#N/A</v>
      </c>
      <c r="O50" s="176">
        <f>IF(ISNUMBER('実質公債費比率（分子）の構造'!O$53),'実質公債費比率（分子）の構造'!O$53,NA())</f>
        <v>1080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22654</v>
      </c>
      <c r="E56" s="175"/>
      <c r="F56" s="175"/>
      <c r="G56" s="175">
        <f>'将来負担比率（分子）の構造'!J$52</f>
        <v>21942</v>
      </c>
      <c r="H56" s="175"/>
      <c r="I56" s="175"/>
      <c r="J56" s="175">
        <f>'将来負担比率（分子）の構造'!K$52</f>
        <v>20855</v>
      </c>
      <c r="K56" s="175"/>
      <c r="L56" s="175"/>
      <c r="M56" s="175">
        <f>'将来負担比率（分子）の構造'!L$52</f>
        <v>19569</v>
      </c>
      <c r="N56" s="175"/>
      <c r="O56" s="175"/>
      <c r="P56" s="175">
        <f>'将来負担比率（分子）の構造'!M$52</f>
        <v>18060</v>
      </c>
    </row>
    <row r="57" spans="1:16" x14ac:dyDescent="0.2">
      <c r="A57" s="175" t="s">
        <v>44</v>
      </c>
      <c r="B57" s="175"/>
      <c r="C57" s="175"/>
      <c r="D57" s="175">
        <f>'将来負担比率（分子）の構造'!I$51</f>
        <v>1860</v>
      </c>
      <c r="E57" s="175"/>
      <c r="F57" s="175"/>
      <c r="G57" s="175">
        <f>'将来負担比率（分子）の構造'!J$51</f>
        <v>1944</v>
      </c>
      <c r="H57" s="175"/>
      <c r="I57" s="175"/>
      <c r="J57" s="175">
        <f>'将来負担比率（分子）の構造'!K$51</f>
        <v>2007</v>
      </c>
      <c r="K57" s="175"/>
      <c r="L57" s="175"/>
      <c r="M57" s="175">
        <f>'将来負担比率（分子）の構造'!L$51</f>
        <v>2006</v>
      </c>
      <c r="N57" s="175"/>
      <c r="O57" s="175"/>
      <c r="P57" s="175">
        <f>'将来負担比率（分子）の構造'!M$51</f>
        <v>2062</v>
      </c>
    </row>
    <row r="58" spans="1:16" x14ac:dyDescent="0.2">
      <c r="A58" s="175" t="s">
        <v>43</v>
      </c>
      <c r="B58" s="175"/>
      <c r="C58" s="175"/>
      <c r="D58" s="175">
        <f>'将来負担比率（分子）の構造'!I$50</f>
        <v>5373</v>
      </c>
      <c r="E58" s="175"/>
      <c r="F58" s="175"/>
      <c r="G58" s="175">
        <f>'将来負担比率（分子）の構造'!J$50</f>
        <v>5599</v>
      </c>
      <c r="H58" s="175"/>
      <c r="I58" s="175"/>
      <c r="J58" s="175">
        <f>'将来負担比率（分子）の構造'!K$50</f>
        <v>6665</v>
      </c>
      <c r="K58" s="175"/>
      <c r="L58" s="175"/>
      <c r="M58" s="175">
        <f>'将来負担比率（分子）の構造'!L$50</f>
        <v>8207</v>
      </c>
      <c r="N58" s="175"/>
      <c r="O58" s="175"/>
      <c r="P58" s="175">
        <f>'将来負担比率（分子）の構造'!M$50</f>
        <v>9322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3</v>
      </c>
      <c r="C61" s="175"/>
      <c r="D61" s="175"/>
      <c r="E61" s="175">
        <f>'将来負担比率（分子）の構造'!J$46</f>
        <v>2</v>
      </c>
      <c r="F61" s="175"/>
      <c r="G61" s="175"/>
      <c r="H61" s="175">
        <f>'将来負担比率（分子）の構造'!K$46</f>
        <v>1</v>
      </c>
      <c r="I61" s="175"/>
      <c r="J61" s="175"/>
      <c r="K61" s="175">
        <f>'将来負担比率（分子）の構造'!L$46</f>
        <v>0</v>
      </c>
      <c r="L61" s="175"/>
      <c r="M61" s="175"/>
      <c r="N61" s="175">
        <f>'将来負担比率（分子）の構造'!M$46</f>
        <v>0</v>
      </c>
      <c r="O61" s="175"/>
      <c r="P61" s="175"/>
    </row>
    <row r="62" spans="1:16" x14ac:dyDescent="0.2">
      <c r="A62" s="175" t="s">
        <v>37</v>
      </c>
      <c r="B62" s="175">
        <f>'将来負担比率（分子）の構造'!I$45</f>
        <v>2708</v>
      </c>
      <c r="C62" s="175"/>
      <c r="D62" s="175"/>
      <c r="E62" s="175">
        <f>'将来負担比率（分子）の構造'!J$45</f>
        <v>2796</v>
      </c>
      <c r="F62" s="175"/>
      <c r="G62" s="175"/>
      <c r="H62" s="175">
        <f>'将来負担比率（分子）の構造'!K$45</f>
        <v>2562</v>
      </c>
      <c r="I62" s="175"/>
      <c r="J62" s="175"/>
      <c r="K62" s="175">
        <f>'将来負担比率（分子）の構造'!L$45</f>
        <v>2528</v>
      </c>
      <c r="L62" s="175"/>
      <c r="M62" s="175"/>
      <c r="N62" s="175">
        <f>'将来負担比率（分子）の構造'!M$45</f>
        <v>2735</v>
      </c>
      <c r="O62" s="175"/>
      <c r="P62" s="175"/>
    </row>
    <row r="63" spans="1:16" x14ac:dyDescent="0.2">
      <c r="A63" s="175" t="s">
        <v>36</v>
      </c>
      <c r="B63" s="175">
        <f>'将来負担比率（分子）の構造'!I$44</f>
        <v>2059</v>
      </c>
      <c r="C63" s="175"/>
      <c r="D63" s="175"/>
      <c r="E63" s="175">
        <f>'将来負担比率（分子）の構造'!J$44</f>
        <v>1938</v>
      </c>
      <c r="F63" s="175"/>
      <c r="G63" s="175"/>
      <c r="H63" s="175">
        <f>'将来負担比率（分子）の構造'!K$44</f>
        <v>1758</v>
      </c>
      <c r="I63" s="175"/>
      <c r="J63" s="175"/>
      <c r="K63" s="175">
        <f>'将来負担比率（分子）の構造'!L$44</f>
        <v>1600</v>
      </c>
      <c r="L63" s="175"/>
      <c r="M63" s="175"/>
      <c r="N63" s="175">
        <f>'将来負担比率（分子）の構造'!M$44</f>
        <v>1412</v>
      </c>
      <c r="O63" s="175"/>
      <c r="P63" s="175"/>
    </row>
    <row r="64" spans="1:16" x14ac:dyDescent="0.2">
      <c r="A64" s="175" t="s">
        <v>35</v>
      </c>
      <c r="B64" s="175">
        <f>'将来負担比率（分子）の構造'!I$43</f>
        <v>9123</v>
      </c>
      <c r="C64" s="175"/>
      <c r="D64" s="175"/>
      <c r="E64" s="175">
        <f>'将来負担比率（分子）の構造'!J$43</f>
        <v>8671</v>
      </c>
      <c r="F64" s="175"/>
      <c r="G64" s="175"/>
      <c r="H64" s="175">
        <f>'将来負担比率（分子）の構造'!K$43</f>
        <v>8120</v>
      </c>
      <c r="I64" s="175"/>
      <c r="J64" s="175"/>
      <c r="K64" s="175">
        <f>'将来負担比率（分子）の構造'!L$43</f>
        <v>7720</v>
      </c>
      <c r="L64" s="175"/>
      <c r="M64" s="175"/>
      <c r="N64" s="175">
        <f>'将来負担比率（分子）の構造'!M$43</f>
        <v>7287</v>
      </c>
      <c r="O64" s="175"/>
      <c r="P64" s="175"/>
    </row>
    <row r="65" spans="1:16" x14ac:dyDescent="0.2">
      <c r="A65" s="175" t="s">
        <v>34</v>
      </c>
      <c r="B65" s="175">
        <f>'将来負担比率（分子）の構造'!I$42</f>
        <v>216</v>
      </c>
      <c r="C65" s="175"/>
      <c r="D65" s="175"/>
      <c r="E65" s="175">
        <f>'将来負担比率（分子）の構造'!J$42</f>
        <v>200</v>
      </c>
      <c r="F65" s="175"/>
      <c r="G65" s="175"/>
      <c r="H65" s="175">
        <f>'将来負担比率（分子）の構造'!K$42</f>
        <v>185</v>
      </c>
      <c r="I65" s="175"/>
      <c r="J65" s="175"/>
      <c r="K65" s="175">
        <f>'将来負担比率（分子）の構造'!L$42</f>
        <v>169</v>
      </c>
      <c r="L65" s="175"/>
      <c r="M65" s="175"/>
      <c r="N65" s="175">
        <f>'将来負担比率（分子）の構造'!M$42</f>
        <v>155</v>
      </c>
      <c r="O65" s="175"/>
      <c r="P65" s="175"/>
    </row>
    <row r="66" spans="1:16" x14ac:dyDescent="0.2">
      <c r="A66" s="175" t="s">
        <v>33</v>
      </c>
      <c r="B66" s="175">
        <f>'将来負担比率（分子）の構造'!I$41</f>
        <v>25521</v>
      </c>
      <c r="C66" s="175"/>
      <c r="D66" s="175"/>
      <c r="E66" s="175">
        <f>'将来負担比率（分子）の構造'!J$41</f>
        <v>25412</v>
      </c>
      <c r="F66" s="175"/>
      <c r="G66" s="175"/>
      <c r="H66" s="175">
        <f>'将来負担比率（分子）の構造'!K$41</f>
        <v>24290</v>
      </c>
      <c r="I66" s="175"/>
      <c r="J66" s="175"/>
      <c r="K66" s="175">
        <f>'将来負担比率（分子）の構造'!L$41</f>
        <v>23304</v>
      </c>
      <c r="L66" s="175"/>
      <c r="M66" s="175"/>
      <c r="N66" s="175">
        <f>'将来負担比率（分子）の構造'!M$41</f>
        <v>21552</v>
      </c>
      <c r="O66" s="175"/>
      <c r="P66" s="175"/>
    </row>
    <row r="67" spans="1:16" x14ac:dyDescent="0.2">
      <c r="A67" s="175" t="s">
        <v>77</v>
      </c>
      <c r="B67" s="175" t="e">
        <f>NA()</f>
        <v>#N/A</v>
      </c>
      <c r="C67" s="175">
        <f>IF(ISNUMBER('将来負担比率（分子）の構造'!I$53), IF('将来負担比率（分子）の構造'!I$53 &lt; 0, 0, '将来負担比率（分子）の構造'!I$53), NA())</f>
        <v>9742</v>
      </c>
      <c r="D67" s="175" t="e">
        <f>NA()</f>
        <v>#N/A</v>
      </c>
      <c r="E67" s="175" t="e">
        <f>NA()</f>
        <v>#N/A</v>
      </c>
      <c r="F67" s="175">
        <f>IF(ISNUMBER('将来負担比率（分子）の構造'!J$53), IF('将来負担比率（分子）の構造'!J$53 &lt; 0, 0, '将来負担比率（分子）の構造'!J$53), NA())</f>
        <v>9534</v>
      </c>
      <c r="G67" s="175" t="e">
        <f>NA()</f>
        <v>#N/A</v>
      </c>
      <c r="H67" s="175" t="e">
        <f>NA()</f>
        <v>#N/A</v>
      </c>
      <c r="I67" s="175">
        <f>IF(ISNUMBER('将来負担比率（分子）の構造'!K$53), IF('将来負担比率（分子）の構造'!K$53 &lt; 0, 0, '将来負担比率（分子）の構造'!K$53), NA())</f>
        <v>7390</v>
      </c>
      <c r="J67" s="175" t="e">
        <f>NA()</f>
        <v>#N/A</v>
      </c>
      <c r="K67" s="175" t="e">
        <f>NA()</f>
        <v>#N/A</v>
      </c>
      <c r="L67" s="175">
        <f>IF(ISNUMBER('将来負担比率（分子）の構造'!L$53), IF('将来負担比率（分子）の構造'!L$53 &lt; 0, 0, '将来負担比率（分子）の構造'!L$53), NA())</f>
        <v>5540</v>
      </c>
      <c r="M67" s="175" t="e">
        <f>NA()</f>
        <v>#N/A</v>
      </c>
      <c r="N67" s="175" t="e">
        <f>NA()</f>
        <v>#N/A</v>
      </c>
      <c r="O67" s="175">
        <f>IF(ISNUMBER('将来負担比率（分子）の構造'!M$53), IF('将来負担比率（分子）の構造'!M$53 &lt; 0, 0, '将来負担比率（分子）の構造'!M$53), NA())</f>
        <v>3697</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2768</v>
      </c>
      <c r="C72" s="179">
        <f>基金残高に係る経年分析!G55</f>
        <v>2768</v>
      </c>
      <c r="D72" s="179">
        <f>基金残高に係る経年分析!H55</f>
        <v>2769</v>
      </c>
    </row>
    <row r="73" spans="1:16" x14ac:dyDescent="0.2">
      <c r="A73" s="178" t="s">
        <v>80</v>
      </c>
      <c r="B73" s="179">
        <f>基金残高に係る経年分析!F56</f>
        <v>804</v>
      </c>
      <c r="C73" s="179">
        <f>基金残高に係る経年分析!G56</f>
        <v>954</v>
      </c>
      <c r="D73" s="179">
        <f>基金残高に係る経年分析!H56</f>
        <v>954</v>
      </c>
    </row>
    <row r="74" spans="1:16" x14ac:dyDescent="0.2">
      <c r="A74" s="178" t="s">
        <v>81</v>
      </c>
      <c r="B74" s="179">
        <f>基金残高に係る経年分析!F57</f>
        <v>3433</v>
      </c>
      <c r="C74" s="179">
        <f>基金残高に係る経年分析!G57</f>
        <v>4720</v>
      </c>
      <c r="D74" s="179">
        <f>基金残高に係る経年分析!H57</f>
        <v>5128</v>
      </c>
    </row>
  </sheetData>
  <sheetProtection algorithmName="SHA-512" hashValue="fZi+yiRU+NbOA+wUm6Fl4LWgiXOGPKAqugMFwDUsg8kdj6jGVl9BFoA6xnbIIytSxrr609ynS4oFvVWk5UnEsw==" saltValue="cTMklTZGLgyeoEKYezc8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231</v>
      </c>
      <c r="C5" s="680"/>
      <c r="D5" s="680"/>
      <c r="E5" s="680"/>
      <c r="F5" s="680"/>
      <c r="G5" s="680"/>
      <c r="H5" s="680"/>
      <c r="I5" s="680"/>
      <c r="J5" s="680"/>
      <c r="K5" s="680"/>
      <c r="L5" s="680"/>
      <c r="M5" s="680"/>
      <c r="N5" s="680"/>
      <c r="O5" s="680"/>
      <c r="P5" s="680"/>
      <c r="Q5" s="681"/>
      <c r="R5" s="676">
        <v>4197453</v>
      </c>
      <c r="S5" s="677"/>
      <c r="T5" s="677"/>
      <c r="U5" s="677"/>
      <c r="V5" s="677"/>
      <c r="W5" s="677"/>
      <c r="X5" s="677"/>
      <c r="Y5" s="702"/>
      <c r="Z5" s="715">
        <v>15.9</v>
      </c>
      <c r="AA5" s="715"/>
      <c r="AB5" s="715"/>
      <c r="AC5" s="715"/>
      <c r="AD5" s="716">
        <v>3993098</v>
      </c>
      <c r="AE5" s="716"/>
      <c r="AF5" s="716"/>
      <c r="AG5" s="716"/>
      <c r="AH5" s="716"/>
      <c r="AI5" s="716"/>
      <c r="AJ5" s="716"/>
      <c r="AK5" s="716"/>
      <c r="AL5" s="703">
        <v>37.4</v>
      </c>
      <c r="AM5" s="685"/>
      <c r="AN5" s="685"/>
      <c r="AO5" s="704"/>
      <c r="AP5" s="679" t="s">
        <v>232</v>
      </c>
      <c r="AQ5" s="680"/>
      <c r="AR5" s="680"/>
      <c r="AS5" s="680"/>
      <c r="AT5" s="680"/>
      <c r="AU5" s="680"/>
      <c r="AV5" s="680"/>
      <c r="AW5" s="680"/>
      <c r="AX5" s="680"/>
      <c r="AY5" s="680"/>
      <c r="AZ5" s="680"/>
      <c r="BA5" s="680"/>
      <c r="BB5" s="680"/>
      <c r="BC5" s="680"/>
      <c r="BD5" s="680"/>
      <c r="BE5" s="680"/>
      <c r="BF5" s="681"/>
      <c r="BG5" s="621">
        <v>3973103</v>
      </c>
      <c r="BH5" s="622"/>
      <c r="BI5" s="622"/>
      <c r="BJ5" s="622"/>
      <c r="BK5" s="622"/>
      <c r="BL5" s="622"/>
      <c r="BM5" s="622"/>
      <c r="BN5" s="623"/>
      <c r="BO5" s="659">
        <v>94.7</v>
      </c>
      <c r="BP5" s="659"/>
      <c r="BQ5" s="659"/>
      <c r="BR5" s="659"/>
      <c r="BS5" s="660">
        <v>8608</v>
      </c>
      <c r="BT5" s="660"/>
      <c r="BU5" s="660"/>
      <c r="BV5" s="660"/>
      <c r="BW5" s="660"/>
      <c r="BX5" s="660"/>
      <c r="BY5" s="660"/>
      <c r="BZ5" s="660"/>
      <c r="CA5" s="660"/>
      <c r="CB5" s="700"/>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2">
      <c r="B6" s="618" t="s">
        <v>236</v>
      </c>
      <c r="C6" s="619"/>
      <c r="D6" s="619"/>
      <c r="E6" s="619"/>
      <c r="F6" s="619"/>
      <c r="G6" s="619"/>
      <c r="H6" s="619"/>
      <c r="I6" s="619"/>
      <c r="J6" s="619"/>
      <c r="K6" s="619"/>
      <c r="L6" s="619"/>
      <c r="M6" s="619"/>
      <c r="N6" s="619"/>
      <c r="O6" s="619"/>
      <c r="P6" s="619"/>
      <c r="Q6" s="620"/>
      <c r="R6" s="621">
        <v>161267</v>
      </c>
      <c r="S6" s="622"/>
      <c r="T6" s="622"/>
      <c r="U6" s="622"/>
      <c r="V6" s="622"/>
      <c r="W6" s="622"/>
      <c r="X6" s="622"/>
      <c r="Y6" s="623"/>
      <c r="Z6" s="659">
        <v>0.6</v>
      </c>
      <c r="AA6" s="659"/>
      <c r="AB6" s="659"/>
      <c r="AC6" s="659"/>
      <c r="AD6" s="660">
        <v>161267</v>
      </c>
      <c r="AE6" s="660"/>
      <c r="AF6" s="660"/>
      <c r="AG6" s="660"/>
      <c r="AH6" s="660"/>
      <c r="AI6" s="660"/>
      <c r="AJ6" s="660"/>
      <c r="AK6" s="660"/>
      <c r="AL6" s="624">
        <v>1.5</v>
      </c>
      <c r="AM6" s="625"/>
      <c r="AN6" s="625"/>
      <c r="AO6" s="661"/>
      <c r="AP6" s="618" t="s">
        <v>237</v>
      </c>
      <c r="AQ6" s="619"/>
      <c r="AR6" s="619"/>
      <c r="AS6" s="619"/>
      <c r="AT6" s="619"/>
      <c r="AU6" s="619"/>
      <c r="AV6" s="619"/>
      <c r="AW6" s="619"/>
      <c r="AX6" s="619"/>
      <c r="AY6" s="619"/>
      <c r="AZ6" s="619"/>
      <c r="BA6" s="619"/>
      <c r="BB6" s="619"/>
      <c r="BC6" s="619"/>
      <c r="BD6" s="619"/>
      <c r="BE6" s="619"/>
      <c r="BF6" s="620"/>
      <c r="BG6" s="621">
        <v>3973103</v>
      </c>
      <c r="BH6" s="622"/>
      <c r="BI6" s="622"/>
      <c r="BJ6" s="622"/>
      <c r="BK6" s="622"/>
      <c r="BL6" s="622"/>
      <c r="BM6" s="622"/>
      <c r="BN6" s="623"/>
      <c r="BO6" s="659">
        <v>94.7</v>
      </c>
      <c r="BP6" s="659"/>
      <c r="BQ6" s="659"/>
      <c r="BR6" s="659"/>
      <c r="BS6" s="660">
        <v>8608</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165945</v>
      </c>
      <c r="CS6" s="622"/>
      <c r="CT6" s="622"/>
      <c r="CU6" s="622"/>
      <c r="CV6" s="622"/>
      <c r="CW6" s="622"/>
      <c r="CX6" s="622"/>
      <c r="CY6" s="623"/>
      <c r="CZ6" s="703">
        <v>0.7</v>
      </c>
      <c r="DA6" s="685"/>
      <c r="DB6" s="685"/>
      <c r="DC6" s="705"/>
      <c r="DD6" s="627" t="s">
        <v>132</v>
      </c>
      <c r="DE6" s="622"/>
      <c r="DF6" s="622"/>
      <c r="DG6" s="622"/>
      <c r="DH6" s="622"/>
      <c r="DI6" s="622"/>
      <c r="DJ6" s="622"/>
      <c r="DK6" s="622"/>
      <c r="DL6" s="622"/>
      <c r="DM6" s="622"/>
      <c r="DN6" s="622"/>
      <c r="DO6" s="622"/>
      <c r="DP6" s="623"/>
      <c r="DQ6" s="627">
        <v>165475</v>
      </c>
      <c r="DR6" s="622"/>
      <c r="DS6" s="622"/>
      <c r="DT6" s="622"/>
      <c r="DU6" s="622"/>
      <c r="DV6" s="622"/>
      <c r="DW6" s="622"/>
      <c r="DX6" s="622"/>
      <c r="DY6" s="622"/>
      <c r="DZ6" s="622"/>
      <c r="EA6" s="622"/>
      <c r="EB6" s="622"/>
      <c r="EC6" s="658"/>
    </row>
    <row r="7" spans="2:143" ht="11.25" customHeight="1" x14ac:dyDescent="0.2">
      <c r="B7" s="618" t="s">
        <v>239</v>
      </c>
      <c r="C7" s="619"/>
      <c r="D7" s="619"/>
      <c r="E7" s="619"/>
      <c r="F7" s="619"/>
      <c r="G7" s="619"/>
      <c r="H7" s="619"/>
      <c r="I7" s="619"/>
      <c r="J7" s="619"/>
      <c r="K7" s="619"/>
      <c r="L7" s="619"/>
      <c r="M7" s="619"/>
      <c r="N7" s="619"/>
      <c r="O7" s="619"/>
      <c r="P7" s="619"/>
      <c r="Q7" s="620"/>
      <c r="R7" s="621">
        <v>1595</v>
      </c>
      <c r="S7" s="622"/>
      <c r="T7" s="622"/>
      <c r="U7" s="622"/>
      <c r="V7" s="622"/>
      <c r="W7" s="622"/>
      <c r="X7" s="622"/>
      <c r="Y7" s="623"/>
      <c r="Z7" s="659">
        <v>0</v>
      </c>
      <c r="AA7" s="659"/>
      <c r="AB7" s="659"/>
      <c r="AC7" s="659"/>
      <c r="AD7" s="660">
        <v>1595</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1805231</v>
      </c>
      <c r="BH7" s="622"/>
      <c r="BI7" s="622"/>
      <c r="BJ7" s="622"/>
      <c r="BK7" s="622"/>
      <c r="BL7" s="622"/>
      <c r="BM7" s="622"/>
      <c r="BN7" s="623"/>
      <c r="BO7" s="659">
        <v>43</v>
      </c>
      <c r="BP7" s="659"/>
      <c r="BQ7" s="659"/>
      <c r="BR7" s="659"/>
      <c r="BS7" s="660">
        <v>8608</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7890532</v>
      </c>
      <c r="CS7" s="622"/>
      <c r="CT7" s="622"/>
      <c r="CU7" s="622"/>
      <c r="CV7" s="622"/>
      <c r="CW7" s="622"/>
      <c r="CX7" s="622"/>
      <c r="CY7" s="623"/>
      <c r="CZ7" s="659">
        <v>32.4</v>
      </c>
      <c r="DA7" s="659"/>
      <c r="DB7" s="659"/>
      <c r="DC7" s="659"/>
      <c r="DD7" s="627">
        <v>45119</v>
      </c>
      <c r="DE7" s="622"/>
      <c r="DF7" s="622"/>
      <c r="DG7" s="622"/>
      <c r="DH7" s="622"/>
      <c r="DI7" s="622"/>
      <c r="DJ7" s="622"/>
      <c r="DK7" s="622"/>
      <c r="DL7" s="622"/>
      <c r="DM7" s="622"/>
      <c r="DN7" s="622"/>
      <c r="DO7" s="622"/>
      <c r="DP7" s="623"/>
      <c r="DQ7" s="627">
        <v>4052090</v>
      </c>
      <c r="DR7" s="622"/>
      <c r="DS7" s="622"/>
      <c r="DT7" s="622"/>
      <c r="DU7" s="622"/>
      <c r="DV7" s="622"/>
      <c r="DW7" s="622"/>
      <c r="DX7" s="622"/>
      <c r="DY7" s="622"/>
      <c r="DZ7" s="622"/>
      <c r="EA7" s="622"/>
      <c r="EB7" s="622"/>
      <c r="EC7" s="658"/>
    </row>
    <row r="8" spans="2:143" ht="11.25" customHeight="1" x14ac:dyDescent="0.2">
      <c r="B8" s="618" t="s">
        <v>242</v>
      </c>
      <c r="C8" s="619"/>
      <c r="D8" s="619"/>
      <c r="E8" s="619"/>
      <c r="F8" s="619"/>
      <c r="G8" s="619"/>
      <c r="H8" s="619"/>
      <c r="I8" s="619"/>
      <c r="J8" s="619"/>
      <c r="K8" s="619"/>
      <c r="L8" s="619"/>
      <c r="M8" s="619"/>
      <c r="N8" s="619"/>
      <c r="O8" s="619"/>
      <c r="P8" s="619"/>
      <c r="Q8" s="620"/>
      <c r="R8" s="621">
        <v>19570</v>
      </c>
      <c r="S8" s="622"/>
      <c r="T8" s="622"/>
      <c r="U8" s="622"/>
      <c r="V8" s="622"/>
      <c r="W8" s="622"/>
      <c r="X8" s="622"/>
      <c r="Y8" s="623"/>
      <c r="Z8" s="659">
        <v>0.1</v>
      </c>
      <c r="AA8" s="659"/>
      <c r="AB8" s="659"/>
      <c r="AC8" s="659"/>
      <c r="AD8" s="660">
        <v>19570</v>
      </c>
      <c r="AE8" s="660"/>
      <c r="AF8" s="660"/>
      <c r="AG8" s="660"/>
      <c r="AH8" s="660"/>
      <c r="AI8" s="660"/>
      <c r="AJ8" s="660"/>
      <c r="AK8" s="660"/>
      <c r="AL8" s="624">
        <v>0.2</v>
      </c>
      <c r="AM8" s="625"/>
      <c r="AN8" s="625"/>
      <c r="AO8" s="661"/>
      <c r="AP8" s="618" t="s">
        <v>243</v>
      </c>
      <c r="AQ8" s="619"/>
      <c r="AR8" s="619"/>
      <c r="AS8" s="619"/>
      <c r="AT8" s="619"/>
      <c r="AU8" s="619"/>
      <c r="AV8" s="619"/>
      <c r="AW8" s="619"/>
      <c r="AX8" s="619"/>
      <c r="AY8" s="619"/>
      <c r="AZ8" s="619"/>
      <c r="BA8" s="619"/>
      <c r="BB8" s="619"/>
      <c r="BC8" s="619"/>
      <c r="BD8" s="619"/>
      <c r="BE8" s="619"/>
      <c r="BF8" s="620"/>
      <c r="BG8" s="621">
        <v>61522</v>
      </c>
      <c r="BH8" s="622"/>
      <c r="BI8" s="622"/>
      <c r="BJ8" s="622"/>
      <c r="BK8" s="622"/>
      <c r="BL8" s="622"/>
      <c r="BM8" s="622"/>
      <c r="BN8" s="623"/>
      <c r="BO8" s="659">
        <v>1.5</v>
      </c>
      <c r="BP8" s="659"/>
      <c r="BQ8" s="659"/>
      <c r="BR8" s="659"/>
      <c r="BS8" s="660" t="s">
        <v>244</v>
      </c>
      <c r="BT8" s="660"/>
      <c r="BU8" s="660"/>
      <c r="BV8" s="660"/>
      <c r="BW8" s="660"/>
      <c r="BX8" s="660"/>
      <c r="BY8" s="660"/>
      <c r="BZ8" s="660"/>
      <c r="CA8" s="660"/>
      <c r="CB8" s="700"/>
      <c r="CD8" s="618" t="s">
        <v>245</v>
      </c>
      <c r="CE8" s="619"/>
      <c r="CF8" s="619"/>
      <c r="CG8" s="619"/>
      <c r="CH8" s="619"/>
      <c r="CI8" s="619"/>
      <c r="CJ8" s="619"/>
      <c r="CK8" s="619"/>
      <c r="CL8" s="619"/>
      <c r="CM8" s="619"/>
      <c r="CN8" s="619"/>
      <c r="CO8" s="619"/>
      <c r="CP8" s="619"/>
      <c r="CQ8" s="620"/>
      <c r="CR8" s="621">
        <v>6519309</v>
      </c>
      <c r="CS8" s="622"/>
      <c r="CT8" s="622"/>
      <c r="CU8" s="622"/>
      <c r="CV8" s="622"/>
      <c r="CW8" s="622"/>
      <c r="CX8" s="622"/>
      <c r="CY8" s="623"/>
      <c r="CZ8" s="659">
        <v>26.8</v>
      </c>
      <c r="DA8" s="659"/>
      <c r="DB8" s="659"/>
      <c r="DC8" s="659"/>
      <c r="DD8" s="627">
        <v>11702</v>
      </c>
      <c r="DE8" s="622"/>
      <c r="DF8" s="622"/>
      <c r="DG8" s="622"/>
      <c r="DH8" s="622"/>
      <c r="DI8" s="622"/>
      <c r="DJ8" s="622"/>
      <c r="DK8" s="622"/>
      <c r="DL8" s="622"/>
      <c r="DM8" s="622"/>
      <c r="DN8" s="622"/>
      <c r="DO8" s="622"/>
      <c r="DP8" s="623"/>
      <c r="DQ8" s="627">
        <v>3573685</v>
      </c>
      <c r="DR8" s="622"/>
      <c r="DS8" s="622"/>
      <c r="DT8" s="622"/>
      <c r="DU8" s="622"/>
      <c r="DV8" s="622"/>
      <c r="DW8" s="622"/>
      <c r="DX8" s="622"/>
      <c r="DY8" s="622"/>
      <c r="DZ8" s="622"/>
      <c r="EA8" s="622"/>
      <c r="EB8" s="622"/>
      <c r="EC8" s="658"/>
    </row>
    <row r="9" spans="2:143" ht="11.25" customHeight="1" x14ac:dyDescent="0.2">
      <c r="B9" s="618" t="s">
        <v>246</v>
      </c>
      <c r="C9" s="619"/>
      <c r="D9" s="619"/>
      <c r="E9" s="619"/>
      <c r="F9" s="619"/>
      <c r="G9" s="619"/>
      <c r="H9" s="619"/>
      <c r="I9" s="619"/>
      <c r="J9" s="619"/>
      <c r="K9" s="619"/>
      <c r="L9" s="619"/>
      <c r="M9" s="619"/>
      <c r="N9" s="619"/>
      <c r="O9" s="619"/>
      <c r="P9" s="619"/>
      <c r="Q9" s="620"/>
      <c r="R9" s="621">
        <v>17016</v>
      </c>
      <c r="S9" s="622"/>
      <c r="T9" s="622"/>
      <c r="U9" s="622"/>
      <c r="V9" s="622"/>
      <c r="W9" s="622"/>
      <c r="X9" s="622"/>
      <c r="Y9" s="623"/>
      <c r="Z9" s="659">
        <v>0.1</v>
      </c>
      <c r="AA9" s="659"/>
      <c r="AB9" s="659"/>
      <c r="AC9" s="659"/>
      <c r="AD9" s="660">
        <v>17016</v>
      </c>
      <c r="AE9" s="660"/>
      <c r="AF9" s="660"/>
      <c r="AG9" s="660"/>
      <c r="AH9" s="660"/>
      <c r="AI9" s="660"/>
      <c r="AJ9" s="660"/>
      <c r="AK9" s="660"/>
      <c r="AL9" s="624">
        <v>0.2</v>
      </c>
      <c r="AM9" s="625"/>
      <c r="AN9" s="625"/>
      <c r="AO9" s="661"/>
      <c r="AP9" s="618" t="s">
        <v>247</v>
      </c>
      <c r="AQ9" s="619"/>
      <c r="AR9" s="619"/>
      <c r="AS9" s="619"/>
      <c r="AT9" s="619"/>
      <c r="AU9" s="619"/>
      <c r="AV9" s="619"/>
      <c r="AW9" s="619"/>
      <c r="AX9" s="619"/>
      <c r="AY9" s="619"/>
      <c r="AZ9" s="619"/>
      <c r="BA9" s="619"/>
      <c r="BB9" s="619"/>
      <c r="BC9" s="619"/>
      <c r="BD9" s="619"/>
      <c r="BE9" s="619"/>
      <c r="BF9" s="620"/>
      <c r="BG9" s="621">
        <v>1598541</v>
      </c>
      <c r="BH9" s="622"/>
      <c r="BI9" s="622"/>
      <c r="BJ9" s="622"/>
      <c r="BK9" s="622"/>
      <c r="BL9" s="622"/>
      <c r="BM9" s="622"/>
      <c r="BN9" s="623"/>
      <c r="BO9" s="659">
        <v>38.1</v>
      </c>
      <c r="BP9" s="659"/>
      <c r="BQ9" s="659"/>
      <c r="BR9" s="659"/>
      <c r="BS9" s="660" t="s">
        <v>132</v>
      </c>
      <c r="BT9" s="660"/>
      <c r="BU9" s="660"/>
      <c r="BV9" s="660"/>
      <c r="BW9" s="660"/>
      <c r="BX9" s="660"/>
      <c r="BY9" s="660"/>
      <c r="BZ9" s="660"/>
      <c r="CA9" s="660"/>
      <c r="CB9" s="700"/>
      <c r="CD9" s="618" t="s">
        <v>248</v>
      </c>
      <c r="CE9" s="619"/>
      <c r="CF9" s="619"/>
      <c r="CG9" s="619"/>
      <c r="CH9" s="619"/>
      <c r="CI9" s="619"/>
      <c r="CJ9" s="619"/>
      <c r="CK9" s="619"/>
      <c r="CL9" s="619"/>
      <c r="CM9" s="619"/>
      <c r="CN9" s="619"/>
      <c r="CO9" s="619"/>
      <c r="CP9" s="619"/>
      <c r="CQ9" s="620"/>
      <c r="CR9" s="621">
        <v>1549738</v>
      </c>
      <c r="CS9" s="622"/>
      <c r="CT9" s="622"/>
      <c r="CU9" s="622"/>
      <c r="CV9" s="622"/>
      <c r="CW9" s="622"/>
      <c r="CX9" s="622"/>
      <c r="CY9" s="623"/>
      <c r="CZ9" s="659">
        <v>6.4</v>
      </c>
      <c r="DA9" s="659"/>
      <c r="DB9" s="659"/>
      <c r="DC9" s="659"/>
      <c r="DD9" s="627">
        <v>10281</v>
      </c>
      <c r="DE9" s="622"/>
      <c r="DF9" s="622"/>
      <c r="DG9" s="622"/>
      <c r="DH9" s="622"/>
      <c r="DI9" s="622"/>
      <c r="DJ9" s="622"/>
      <c r="DK9" s="622"/>
      <c r="DL9" s="622"/>
      <c r="DM9" s="622"/>
      <c r="DN9" s="622"/>
      <c r="DO9" s="622"/>
      <c r="DP9" s="623"/>
      <c r="DQ9" s="627">
        <v>1176235</v>
      </c>
      <c r="DR9" s="622"/>
      <c r="DS9" s="622"/>
      <c r="DT9" s="622"/>
      <c r="DU9" s="622"/>
      <c r="DV9" s="622"/>
      <c r="DW9" s="622"/>
      <c r="DX9" s="622"/>
      <c r="DY9" s="622"/>
      <c r="DZ9" s="622"/>
      <c r="EA9" s="622"/>
      <c r="EB9" s="622"/>
      <c r="EC9" s="658"/>
    </row>
    <row r="10" spans="2:143" ht="11.25" customHeight="1" x14ac:dyDescent="0.2">
      <c r="B10" s="618" t="s">
        <v>249</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59" t="s">
        <v>244</v>
      </c>
      <c r="AA10" s="659"/>
      <c r="AB10" s="659"/>
      <c r="AC10" s="659"/>
      <c r="AD10" s="660" t="s">
        <v>244</v>
      </c>
      <c r="AE10" s="660"/>
      <c r="AF10" s="660"/>
      <c r="AG10" s="660"/>
      <c r="AH10" s="660"/>
      <c r="AI10" s="660"/>
      <c r="AJ10" s="660"/>
      <c r="AK10" s="660"/>
      <c r="AL10" s="624" t="s">
        <v>132</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71990</v>
      </c>
      <c r="BH10" s="622"/>
      <c r="BI10" s="622"/>
      <c r="BJ10" s="622"/>
      <c r="BK10" s="622"/>
      <c r="BL10" s="622"/>
      <c r="BM10" s="622"/>
      <c r="BN10" s="623"/>
      <c r="BO10" s="659">
        <v>1.7</v>
      </c>
      <c r="BP10" s="659"/>
      <c r="BQ10" s="659"/>
      <c r="BR10" s="659"/>
      <c r="BS10" s="660" t="s">
        <v>132</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v>51243</v>
      </c>
      <c r="CS10" s="622"/>
      <c r="CT10" s="622"/>
      <c r="CU10" s="622"/>
      <c r="CV10" s="622"/>
      <c r="CW10" s="622"/>
      <c r="CX10" s="622"/>
      <c r="CY10" s="623"/>
      <c r="CZ10" s="659">
        <v>0.2</v>
      </c>
      <c r="DA10" s="659"/>
      <c r="DB10" s="659"/>
      <c r="DC10" s="659"/>
      <c r="DD10" s="627">
        <v>5951</v>
      </c>
      <c r="DE10" s="622"/>
      <c r="DF10" s="622"/>
      <c r="DG10" s="622"/>
      <c r="DH10" s="622"/>
      <c r="DI10" s="622"/>
      <c r="DJ10" s="622"/>
      <c r="DK10" s="622"/>
      <c r="DL10" s="622"/>
      <c r="DM10" s="622"/>
      <c r="DN10" s="622"/>
      <c r="DO10" s="622"/>
      <c r="DP10" s="623"/>
      <c r="DQ10" s="627">
        <v>35933</v>
      </c>
      <c r="DR10" s="622"/>
      <c r="DS10" s="622"/>
      <c r="DT10" s="622"/>
      <c r="DU10" s="622"/>
      <c r="DV10" s="622"/>
      <c r="DW10" s="622"/>
      <c r="DX10" s="622"/>
      <c r="DY10" s="622"/>
      <c r="DZ10" s="622"/>
      <c r="EA10" s="622"/>
      <c r="EB10" s="622"/>
      <c r="EC10" s="658"/>
    </row>
    <row r="11" spans="2:143" ht="11.25" customHeight="1" x14ac:dyDescent="0.2">
      <c r="B11" s="618" t="s">
        <v>252</v>
      </c>
      <c r="C11" s="619"/>
      <c r="D11" s="619"/>
      <c r="E11" s="619"/>
      <c r="F11" s="619"/>
      <c r="G11" s="619"/>
      <c r="H11" s="619"/>
      <c r="I11" s="619"/>
      <c r="J11" s="619"/>
      <c r="K11" s="619"/>
      <c r="L11" s="619"/>
      <c r="M11" s="619"/>
      <c r="N11" s="619"/>
      <c r="O11" s="619"/>
      <c r="P11" s="619"/>
      <c r="Q11" s="620"/>
      <c r="R11" s="621">
        <v>819972</v>
      </c>
      <c r="S11" s="622"/>
      <c r="T11" s="622"/>
      <c r="U11" s="622"/>
      <c r="V11" s="622"/>
      <c r="W11" s="622"/>
      <c r="X11" s="622"/>
      <c r="Y11" s="623"/>
      <c r="Z11" s="624">
        <v>3.1</v>
      </c>
      <c r="AA11" s="625"/>
      <c r="AB11" s="625"/>
      <c r="AC11" s="626"/>
      <c r="AD11" s="627">
        <v>819972</v>
      </c>
      <c r="AE11" s="622"/>
      <c r="AF11" s="622"/>
      <c r="AG11" s="622"/>
      <c r="AH11" s="622"/>
      <c r="AI11" s="622"/>
      <c r="AJ11" s="622"/>
      <c r="AK11" s="623"/>
      <c r="AL11" s="624">
        <v>7.7</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73178</v>
      </c>
      <c r="BH11" s="622"/>
      <c r="BI11" s="622"/>
      <c r="BJ11" s="622"/>
      <c r="BK11" s="622"/>
      <c r="BL11" s="622"/>
      <c r="BM11" s="622"/>
      <c r="BN11" s="623"/>
      <c r="BO11" s="659">
        <v>1.7</v>
      </c>
      <c r="BP11" s="659"/>
      <c r="BQ11" s="659"/>
      <c r="BR11" s="659"/>
      <c r="BS11" s="660">
        <v>8608</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661929</v>
      </c>
      <c r="CS11" s="622"/>
      <c r="CT11" s="622"/>
      <c r="CU11" s="622"/>
      <c r="CV11" s="622"/>
      <c r="CW11" s="622"/>
      <c r="CX11" s="622"/>
      <c r="CY11" s="623"/>
      <c r="CZ11" s="659">
        <v>2.7</v>
      </c>
      <c r="DA11" s="659"/>
      <c r="DB11" s="659"/>
      <c r="DC11" s="659"/>
      <c r="DD11" s="627">
        <v>358165</v>
      </c>
      <c r="DE11" s="622"/>
      <c r="DF11" s="622"/>
      <c r="DG11" s="622"/>
      <c r="DH11" s="622"/>
      <c r="DI11" s="622"/>
      <c r="DJ11" s="622"/>
      <c r="DK11" s="622"/>
      <c r="DL11" s="622"/>
      <c r="DM11" s="622"/>
      <c r="DN11" s="622"/>
      <c r="DO11" s="622"/>
      <c r="DP11" s="623"/>
      <c r="DQ11" s="627">
        <v>283997</v>
      </c>
      <c r="DR11" s="622"/>
      <c r="DS11" s="622"/>
      <c r="DT11" s="622"/>
      <c r="DU11" s="622"/>
      <c r="DV11" s="622"/>
      <c r="DW11" s="622"/>
      <c r="DX11" s="622"/>
      <c r="DY11" s="622"/>
      <c r="DZ11" s="622"/>
      <c r="EA11" s="622"/>
      <c r="EB11" s="622"/>
      <c r="EC11" s="658"/>
    </row>
    <row r="12" spans="2:143" ht="11.25" customHeight="1" x14ac:dyDescent="0.2">
      <c r="B12" s="618" t="s">
        <v>255</v>
      </c>
      <c r="C12" s="619"/>
      <c r="D12" s="619"/>
      <c r="E12" s="619"/>
      <c r="F12" s="619"/>
      <c r="G12" s="619"/>
      <c r="H12" s="619"/>
      <c r="I12" s="619"/>
      <c r="J12" s="619"/>
      <c r="K12" s="619"/>
      <c r="L12" s="619"/>
      <c r="M12" s="619"/>
      <c r="N12" s="619"/>
      <c r="O12" s="619"/>
      <c r="P12" s="619"/>
      <c r="Q12" s="620"/>
      <c r="R12" s="621" t="s">
        <v>244</v>
      </c>
      <c r="S12" s="622"/>
      <c r="T12" s="622"/>
      <c r="U12" s="622"/>
      <c r="V12" s="622"/>
      <c r="W12" s="622"/>
      <c r="X12" s="622"/>
      <c r="Y12" s="623"/>
      <c r="Z12" s="659" t="s">
        <v>132</v>
      </c>
      <c r="AA12" s="659"/>
      <c r="AB12" s="659"/>
      <c r="AC12" s="659"/>
      <c r="AD12" s="660" t="s">
        <v>244</v>
      </c>
      <c r="AE12" s="660"/>
      <c r="AF12" s="660"/>
      <c r="AG12" s="660"/>
      <c r="AH12" s="660"/>
      <c r="AI12" s="660"/>
      <c r="AJ12" s="660"/>
      <c r="AK12" s="660"/>
      <c r="AL12" s="624" t="s">
        <v>244</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1791784</v>
      </c>
      <c r="BH12" s="622"/>
      <c r="BI12" s="622"/>
      <c r="BJ12" s="622"/>
      <c r="BK12" s="622"/>
      <c r="BL12" s="622"/>
      <c r="BM12" s="622"/>
      <c r="BN12" s="623"/>
      <c r="BO12" s="659">
        <v>42.7</v>
      </c>
      <c r="BP12" s="659"/>
      <c r="BQ12" s="659"/>
      <c r="BR12" s="659"/>
      <c r="BS12" s="660" t="s">
        <v>244</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701681</v>
      </c>
      <c r="CS12" s="622"/>
      <c r="CT12" s="622"/>
      <c r="CU12" s="622"/>
      <c r="CV12" s="622"/>
      <c r="CW12" s="622"/>
      <c r="CX12" s="622"/>
      <c r="CY12" s="623"/>
      <c r="CZ12" s="659">
        <v>2.9</v>
      </c>
      <c r="DA12" s="659"/>
      <c r="DB12" s="659"/>
      <c r="DC12" s="659"/>
      <c r="DD12" s="627">
        <v>50210</v>
      </c>
      <c r="DE12" s="622"/>
      <c r="DF12" s="622"/>
      <c r="DG12" s="622"/>
      <c r="DH12" s="622"/>
      <c r="DI12" s="622"/>
      <c r="DJ12" s="622"/>
      <c r="DK12" s="622"/>
      <c r="DL12" s="622"/>
      <c r="DM12" s="622"/>
      <c r="DN12" s="622"/>
      <c r="DO12" s="622"/>
      <c r="DP12" s="623"/>
      <c r="DQ12" s="627">
        <v>566563</v>
      </c>
      <c r="DR12" s="622"/>
      <c r="DS12" s="622"/>
      <c r="DT12" s="622"/>
      <c r="DU12" s="622"/>
      <c r="DV12" s="622"/>
      <c r="DW12" s="622"/>
      <c r="DX12" s="622"/>
      <c r="DY12" s="622"/>
      <c r="DZ12" s="622"/>
      <c r="EA12" s="622"/>
      <c r="EB12" s="622"/>
      <c r="EC12" s="658"/>
    </row>
    <row r="13" spans="2:143" ht="11.25" customHeight="1" x14ac:dyDescent="0.2">
      <c r="B13" s="618" t="s">
        <v>258</v>
      </c>
      <c r="C13" s="619"/>
      <c r="D13" s="619"/>
      <c r="E13" s="619"/>
      <c r="F13" s="619"/>
      <c r="G13" s="619"/>
      <c r="H13" s="619"/>
      <c r="I13" s="619"/>
      <c r="J13" s="619"/>
      <c r="K13" s="619"/>
      <c r="L13" s="619"/>
      <c r="M13" s="619"/>
      <c r="N13" s="619"/>
      <c r="O13" s="619"/>
      <c r="P13" s="619"/>
      <c r="Q13" s="620"/>
      <c r="R13" s="621" t="s">
        <v>244</v>
      </c>
      <c r="S13" s="622"/>
      <c r="T13" s="622"/>
      <c r="U13" s="622"/>
      <c r="V13" s="622"/>
      <c r="W13" s="622"/>
      <c r="X13" s="622"/>
      <c r="Y13" s="623"/>
      <c r="Z13" s="659" t="s">
        <v>244</v>
      </c>
      <c r="AA13" s="659"/>
      <c r="AB13" s="659"/>
      <c r="AC13" s="659"/>
      <c r="AD13" s="660" t="s">
        <v>244</v>
      </c>
      <c r="AE13" s="660"/>
      <c r="AF13" s="660"/>
      <c r="AG13" s="660"/>
      <c r="AH13" s="660"/>
      <c r="AI13" s="660"/>
      <c r="AJ13" s="660"/>
      <c r="AK13" s="660"/>
      <c r="AL13" s="624" t="s">
        <v>132</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1744945</v>
      </c>
      <c r="BH13" s="622"/>
      <c r="BI13" s="622"/>
      <c r="BJ13" s="622"/>
      <c r="BK13" s="622"/>
      <c r="BL13" s="622"/>
      <c r="BM13" s="622"/>
      <c r="BN13" s="623"/>
      <c r="BO13" s="659">
        <v>41.6</v>
      </c>
      <c r="BP13" s="659"/>
      <c r="BQ13" s="659"/>
      <c r="BR13" s="659"/>
      <c r="BS13" s="660" t="s">
        <v>244</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1714532</v>
      </c>
      <c r="CS13" s="622"/>
      <c r="CT13" s="622"/>
      <c r="CU13" s="622"/>
      <c r="CV13" s="622"/>
      <c r="CW13" s="622"/>
      <c r="CX13" s="622"/>
      <c r="CY13" s="623"/>
      <c r="CZ13" s="659">
        <v>7</v>
      </c>
      <c r="DA13" s="659"/>
      <c r="DB13" s="659"/>
      <c r="DC13" s="659"/>
      <c r="DD13" s="627">
        <v>791253</v>
      </c>
      <c r="DE13" s="622"/>
      <c r="DF13" s="622"/>
      <c r="DG13" s="622"/>
      <c r="DH13" s="622"/>
      <c r="DI13" s="622"/>
      <c r="DJ13" s="622"/>
      <c r="DK13" s="622"/>
      <c r="DL13" s="622"/>
      <c r="DM13" s="622"/>
      <c r="DN13" s="622"/>
      <c r="DO13" s="622"/>
      <c r="DP13" s="623"/>
      <c r="DQ13" s="627">
        <v>965908</v>
      </c>
      <c r="DR13" s="622"/>
      <c r="DS13" s="622"/>
      <c r="DT13" s="622"/>
      <c r="DU13" s="622"/>
      <c r="DV13" s="622"/>
      <c r="DW13" s="622"/>
      <c r="DX13" s="622"/>
      <c r="DY13" s="622"/>
      <c r="DZ13" s="622"/>
      <c r="EA13" s="622"/>
      <c r="EB13" s="622"/>
      <c r="EC13" s="658"/>
    </row>
    <row r="14" spans="2:143" ht="11.25" customHeight="1" x14ac:dyDescent="0.2">
      <c r="B14" s="618" t="s">
        <v>261</v>
      </c>
      <c r="C14" s="619"/>
      <c r="D14" s="619"/>
      <c r="E14" s="619"/>
      <c r="F14" s="619"/>
      <c r="G14" s="619"/>
      <c r="H14" s="619"/>
      <c r="I14" s="619"/>
      <c r="J14" s="619"/>
      <c r="K14" s="619"/>
      <c r="L14" s="619"/>
      <c r="M14" s="619"/>
      <c r="N14" s="619"/>
      <c r="O14" s="619"/>
      <c r="P14" s="619"/>
      <c r="Q14" s="620"/>
      <c r="R14" s="621">
        <v>335</v>
      </c>
      <c r="S14" s="622"/>
      <c r="T14" s="622"/>
      <c r="U14" s="622"/>
      <c r="V14" s="622"/>
      <c r="W14" s="622"/>
      <c r="X14" s="622"/>
      <c r="Y14" s="623"/>
      <c r="Z14" s="659">
        <v>0</v>
      </c>
      <c r="AA14" s="659"/>
      <c r="AB14" s="659"/>
      <c r="AC14" s="659"/>
      <c r="AD14" s="660">
        <v>335</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163478</v>
      </c>
      <c r="BH14" s="622"/>
      <c r="BI14" s="622"/>
      <c r="BJ14" s="622"/>
      <c r="BK14" s="622"/>
      <c r="BL14" s="622"/>
      <c r="BM14" s="622"/>
      <c r="BN14" s="623"/>
      <c r="BO14" s="659">
        <v>3.9</v>
      </c>
      <c r="BP14" s="659"/>
      <c r="BQ14" s="659"/>
      <c r="BR14" s="659"/>
      <c r="BS14" s="660" t="s">
        <v>132</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765889</v>
      </c>
      <c r="CS14" s="622"/>
      <c r="CT14" s="622"/>
      <c r="CU14" s="622"/>
      <c r="CV14" s="622"/>
      <c r="CW14" s="622"/>
      <c r="CX14" s="622"/>
      <c r="CY14" s="623"/>
      <c r="CZ14" s="659">
        <v>3.1</v>
      </c>
      <c r="DA14" s="659"/>
      <c r="DB14" s="659"/>
      <c r="DC14" s="659"/>
      <c r="DD14" s="627">
        <v>41629</v>
      </c>
      <c r="DE14" s="622"/>
      <c r="DF14" s="622"/>
      <c r="DG14" s="622"/>
      <c r="DH14" s="622"/>
      <c r="DI14" s="622"/>
      <c r="DJ14" s="622"/>
      <c r="DK14" s="622"/>
      <c r="DL14" s="622"/>
      <c r="DM14" s="622"/>
      <c r="DN14" s="622"/>
      <c r="DO14" s="622"/>
      <c r="DP14" s="623"/>
      <c r="DQ14" s="627">
        <v>699709</v>
      </c>
      <c r="DR14" s="622"/>
      <c r="DS14" s="622"/>
      <c r="DT14" s="622"/>
      <c r="DU14" s="622"/>
      <c r="DV14" s="622"/>
      <c r="DW14" s="622"/>
      <c r="DX14" s="622"/>
      <c r="DY14" s="622"/>
      <c r="DZ14" s="622"/>
      <c r="EA14" s="622"/>
      <c r="EB14" s="622"/>
      <c r="EC14" s="658"/>
    </row>
    <row r="15" spans="2:143" ht="11.25" customHeight="1" x14ac:dyDescent="0.2">
      <c r="B15" s="618" t="s">
        <v>264</v>
      </c>
      <c r="C15" s="619"/>
      <c r="D15" s="619"/>
      <c r="E15" s="619"/>
      <c r="F15" s="619"/>
      <c r="G15" s="619"/>
      <c r="H15" s="619"/>
      <c r="I15" s="619"/>
      <c r="J15" s="619"/>
      <c r="K15" s="619"/>
      <c r="L15" s="619"/>
      <c r="M15" s="619"/>
      <c r="N15" s="619"/>
      <c r="O15" s="619"/>
      <c r="P15" s="619"/>
      <c r="Q15" s="620"/>
      <c r="R15" s="621" t="s">
        <v>132</v>
      </c>
      <c r="S15" s="622"/>
      <c r="T15" s="622"/>
      <c r="U15" s="622"/>
      <c r="V15" s="622"/>
      <c r="W15" s="622"/>
      <c r="X15" s="622"/>
      <c r="Y15" s="623"/>
      <c r="Z15" s="659" t="s">
        <v>132</v>
      </c>
      <c r="AA15" s="659"/>
      <c r="AB15" s="659"/>
      <c r="AC15" s="659"/>
      <c r="AD15" s="660" t="s">
        <v>132</v>
      </c>
      <c r="AE15" s="660"/>
      <c r="AF15" s="660"/>
      <c r="AG15" s="660"/>
      <c r="AH15" s="660"/>
      <c r="AI15" s="660"/>
      <c r="AJ15" s="660"/>
      <c r="AK15" s="660"/>
      <c r="AL15" s="624" t="s">
        <v>132</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212610</v>
      </c>
      <c r="BH15" s="622"/>
      <c r="BI15" s="622"/>
      <c r="BJ15" s="622"/>
      <c r="BK15" s="622"/>
      <c r="BL15" s="622"/>
      <c r="BM15" s="622"/>
      <c r="BN15" s="623"/>
      <c r="BO15" s="659">
        <v>5.0999999999999996</v>
      </c>
      <c r="BP15" s="659"/>
      <c r="BQ15" s="659"/>
      <c r="BR15" s="659"/>
      <c r="BS15" s="660" t="s">
        <v>132</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1828450</v>
      </c>
      <c r="CS15" s="622"/>
      <c r="CT15" s="622"/>
      <c r="CU15" s="622"/>
      <c r="CV15" s="622"/>
      <c r="CW15" s="622"/>
      <c r="CX15" s="622"/>
      <c r="CY15" s="623"/>
      <c r="CZ15" s="659">
        <v>7.5</v>
      </c>
      <c r="DA15" s="659"/>
      <c r="DB15" s="659"/>
      <c r="DC15" s="659"/>
      <c r="DD15" s="627">
        <v>180843</v>
      </c>
      <c r="DE15" s="622"/>
      <c r="DF15" s="622"/>
      <c r="DG15" s="622"/>
      <c r="DH15" s="622"/>
      <c r="DI15" s="622"/>
      <c r="DJ15" s="622"/>
      <c r="DK15" s="622"/>
      <c r="DL15" s="622"/>
      <c r="DM15" s="622"/>
      <c r="DN15" s="622"/>
      <c r="DO15" s="622"/>
      <c r="DP15" s="623"/>
      <c r="DQ15" s="627">
        <v>1581556</v>
      </c>
      <c r="DR15" s="622"/>
      <c r="DS15" s="622"/>
      <c r="DT15" s="622"/>
      <c r="DU15" s="622"/>
      <c r="DV15" s="622"/>
      <c r="DW15" s="622"/>
      <c r="DX15" s="622"/>
      <c r="DY15" s="622"/>
      <c r="DZ15" s="622"/>
      <c r="EA15" s="622"/>
      <c r="EB15" s="622"/>
      <c r="EC15" s="658"/>
    </row>
    <row r="16" spans="2:143" ht="11.25" customHeight="1" x14ac:dyDescent="0.2">
      <c r="B16" s="618" t="s">
        <v>267</v>
      </c>
      <c r="C16" s="619"/>
      <c r="D16" s="619"/>
      <c r="E16" s="619"/>
      <c r="F16" s="619"/>
      <c r="G16" s="619"/>
      <c r="H16" s="619"/>
      <c r="I16" s="619"/>
      <c r="J16" s="619"/>
      <c r="K16" s="619"/>
      <c r="L16" s="619"/>
      <c r="M16" s="619"/>
      <c r="N16" s="619"/>
      <c r="O16" s="619"/>
      <c r="P16" s="619"/>
      <c r="Q16" s="620"/>
      <c r="R16" s="621">
        <v>18235</v>
      </c>
      <c r="S16" s="622"/>
      <c r="T16" s="622"/>
      <c r="U16" s="622"/>
      <c r="V16" s="622"/>
      <c r="W16" s="622"/>
      <c r="X16" s="622"/>
      <c r="Y16" s="623"/>
      <c r="Z16" s="659">
        <v>0.1</v>
      </c>
      <c r="AA16" s="659"/>
      <c r="AB16" s="659"/>
      <c r="AC16" s="659"/>
      <c r="AD16" s="660">
        <v>18235</v>
      </c>
      <c r="AE16" s="660"/>
      <c r="AF16" s="660"/>
      <c r="AG16" s="660"/>
      <c r="AH16" s="660"/>
      <c r="AI16" s="660"/>
      <c r="AJ16" s="660"/>
      <c r="AK16" s="660"/>
      <c r="AL16" s="624">
        <v>0.2</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59" t="s">
        <v>132</v>
      </c>
      <c r="BP16" s="659"/>
      <c r="BQ16" s="659"/>
      <c r="BR16" s="659"/>
      <c r="BS16" s="660" t="s">
        <v>132</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v>288</v>
      </c>
      <c r="CS16" s="622"/>
      <c r="CT16" s="622"/>
      <c r="CU16" s="622"/>
      <c r="CV16" s="622"/>
      <c r="CW16" s="622"/>
      <c r="CX16" s="622"/>
      <c r="CY16" s="623"/>
      <c r="CZ16" s="659">
        <v>0</v>
      </c>
      <c r="DA16" s="659"/>
      <c r="DB16" s="659"/>
      <c r="DC16" s="659"/>
      <c r="DD16" s="627" t="s">
        <v>132</v>
      </c>
      <c r="DE16" s="622"/>
      <c r="DF16" s="622"/>
      <c r="DG16" s="622"/>
      <c r="DH16" s="622"/>
      <c r="DI16" s="622"/>
      <c r="DJ16" s="622"/>
      <c r="DK16" s="622"/>
      <c r="DL16" s="622"/>
      <c r="DM16" s="622"/>
      <c r="DN16" s="622"/>
      <c r="DO16" s="622"/>
      <c r="DP16" s="623"/>
      <c r="DQ16" s="627">
        <v>288</v>
      </c>
      <c r="DR16" s="622"/>
      <c r="DS16" s="622"/>
      <c r="DT16" s="622"/>
      <c r="DU16" s="622"/>
      <c r="DV16" s="622"/>
      <c r="DW16" s="622"/>
      <c r="DX16" s="622"/>
      <c r="DY16" s="622"/>
      <c r="DZ16" s="622"/>
      <c r="EA16" s="622"/>
      <c r="EB16" s="622"/>
      <c r="EC16" s="658"/>
    </row>
    <row r="17" spans="2:133" ht="11.25" customHeight="1" x14ac:dyDescent="0.2">
      <c r="B17" s="618" t="s">
        <v>270</v>
      </c>
      <c r="C17" s="619"/>
      <c r="D17" s="619"/>
      <c r="E17" s="619"/>
      <c r="F17" s="619"/>
      <c r="G17" s="619"/>
      <c r="H17" s="619"/>
      <c r="I17" s="619"/>
      <c r="J17" s="619"/>
      <c r="K17" s="619"/>
      <c r="L17" s="619"/>
      <c r="M17" s="619"/>
      <c r="N17" s="619"/>
      <c r="O17" s="619"/>
      <c r="P17" s="619"/>
      <c r="Q17" s="620"/>
      <c r="R17" s="621">
        <v>55543</v>
      </c>
      <c r="S17" s="622"/>
      <c r="T17" s="622"/>
      <c r="U17" s="622"/>
      <c r="V17" s="622"/>
      <c r="W17" s="622"/>
      <c r="X17" s="622"/>
      <c r="Y17" s="623"/>
      <c r="Z17" s="659">
        <v>0.2</v>
      </c>
      <c r="AA17" s="659"/>
      <c r="AB17" s="659"/>
      <c r="AC17" s="659"/>
      <c r="AD17" s="660">
        <v>55543</v>
      </c>
      <c r="AE17" s="660"/>
      <c r="AF17" s="660"/>
      <c r="AG17" s="660"/>
      <c r="AH17" s="660"/>
      <c r="AI17" s="660"/>
      <c r="AJ17" s="660"/>
      <c r="AK17" s="660"/>
      <c r="AL17" s="624">
        <v>0.5</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59" t="s">
        <v>132</v>
      </c>
      <c r="BP17" s="659"/>
      <c r="BQ17" s="659"/>
      <c r="BR17" s="659"/>
      <c r="BS17" s="660" t="s">
        <v>132</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2482427</v>
      </c>
      <c r="CS17" s="622"/>
      <c r="CT17" s="622"/>
      <c r="CU17" s="622"/>
      <c r="CV17" s="622"/>
      <c r="CW17" s="622"/>
      <c r="CX17" s="622"/>
      <c r="CY17" s="623"/>
      <c r="CZ17" s="659">
        <v>10.199999999999999</v>
      </c>
      <c r="DA17" s="659"/>
      <c r="DB17" s="659"/>
      <c r="DC17" s="659"/>
      <c r="DD17" s="627" t="s">
        <v>244</v>
      </c>
      <c r="DE17" s="622"/>
      <c r="DF17" s="622"/>
      <c r="DG17" s="622"/>
      <c r="DH17" s="622"/>
      <c r="DI17" s="622"/>
      <c r="DJ17" s="622"/>
      <c r="DK17" s="622"/>
      <c r="DL17" s="622"/>
      <c r="DM17" s="622"/>
      <c r="DN17" s="622"/>
      <c r="DO17" s="622"/>
      <c r="DP17" s="623"/>
      <c r="DQ17" s="627">
        <v>2482427</v>
      </c>
      <c r="DR17" s="622"/>
      <c r="DS17" s="622"/>
      <c r="DT17" s="622"/>
      <c r="DU17" s="622"/>
      <c r="DV17" s="622"/>
      <c r="DW17" s="622"/>
      <c r="DX17" s="622"/>
      <c r="DY17" s="622"/>
      <c r="DZ17" s="622"/>
      <c r="EA17" s="622"/>
      <c r="EB17" s="622"/>
      <c r="EC17" s="658"/>
    </row>
    <row r="18" spans="2:133" ht="11.25" customHeight="1" x14ac:dyDescent="0.2">
      <c r="B18" s="618" t="s">
        <v>273</v>
      </c>
      <c r="C18" s="619"/>
      <c r="D18" s="619"/>
      <c r="E18" s="619"/>
      <c r="F18" s="619"/>
      <c r="G18" s="619"/>
      <c r="H18" s="619"/>
      <c r="I18" s="619"/>
      <c r="J18" s="619"/>
      <c r="K18" s="619"/>
      <c r="L18" s="619"/>
      <c r="M18" s="619"/>
      <c r="N18" s="619"/>
      <c r="O18" s="619"/>
      <c r="P18" s="619"/>
      <c r="Q18" s="620"/>
      <c r="R18" s="621">
        <v>33239</v>
      </c>
      <c r="S18" s="622"/>
      <c r="T18" s="622"/>
      <c r="U18" s="622"/>
      <c r="V18" s="622"/>
      <c r="W18" s="622"/>
      <c r="X18" s="622"/>
      <c r="Y18" s="623"/>
      <c r="Z18" s="659">
        <v>0.1</v>
      </c>
      <c r="AA18" s="659"/>
      <c r="AB18" s="659"/>
      <c r="AC18" s="659"/>
      <c r="AD18" s="660">
        <v>33239</v>
      </c>
      <c r="AE18" s="660"/>
      <c r="AF18" s="660"/>
      <c r="AG18" s="660"/>
      <c r="AH18" s="660"/>
      <c r="AI18" s="660"/>
      <c r="AJ18" s="660"/>
      <c r="AK18" s="660"/>
      <c r="AL18" s="624">
        <v>0.3</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244</v>
      </c>
      <c r="BH18" s="622"/>
      <c r="BI18" s="622"/>
      <c r="BJ18" s="622"/>
      <c r="BK18" s="622"/>
      <c r="BL18" s="622"/>
      <c r="BM18" s="622"/>
      <c r="BN18" s="623"/>
      <c r="BO18" s="659" t="s">
        <v>132</v>
      </c>
      <c r="BP18" s="659"/>
      <c r="BQ18" s="659"/>
      <c r="BR18" s="659"/>
      <c r="BS18" s="660" t="s">
        <v>132</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59" t="s">
        <v>244</v>
      </c>
      <c r="DA18" s="659"/>
      <c r="DB18" s="659"/>
      <c r="DC18" s="659"/>
      <c r="DD18" s="627" t="s">
        <v>244</v>
      </c>
      <c r="DE18" s="622"/>
      <c r="DF18" s="622"/>
      <c r="DG18" s="622"/>
      <c r="DH18" s="622"/>
      <c r="DI18" s="622"/>
      <c r="DJ18" s="622"/>
      <c r="DK18" s="622"/>
      <c r="DL18" s="622"/>
      <c r="DM18" s="622"/>
      <c r="DN18" s="622"/>
      <c r="DO18" s="622"/>
      <c r="DP18" s="623"/>
      <c r="DQ18" s="627" t="s">
        <v>244</v>
      </c>
      <c r="DR18" s="622"/>
      <c r="DS18" s="622"/>
      <c r="DT18" s="622"/>
      <c r="DU18" s="622"/>
      <c r="DV18" s="622"/>
      <c r="DW18" s="622"/>
      <c r="DX18" s="622"/>
      <c r="DY18" s="622"/>
      <c r="DZ18" s="622"/>
      <c r="EA18" s="622"/>
      <c r="EB18" s="622"/>
      <c r="EC18" s="658"/>
    </row>
    <row r="19" spans="2:133" ht="11.25" customHeight="1" x14ac:dyDescent="0.2">
      <c r="B19" s="618" t="s">
        <v>276</v>
      </c>
      <c r="C19" s="619"/>
      <c r="D19" s="619"/>
      <c r="E19" s="619"/>
      <c r="F19" s="619"/>
      <c r="G19" s="619"/>
      <c r="H19" s="619"/>
      <c r="I19" s="619"/>
      <c r="J19" s="619"/>
      <c r="K19" s="619"/>
      <c r="L19" s="619"/>
      <c r="M19" s="619"/>
      <c r="N19" s="619"/>
      <c r="O19" s="619"/>
      <c r="P19" s="619"/>
      <c r="Q19" s="620"/>
      <c r="R19" s="621">
        <v>32219</v>
      </c>
      <c r="S19" s="622"/>
      <c r="T19" s="622"/>
      <c r="U19" s="622"/>
      <c r="V19" s="622"/>
      <c r="W19" s="622"/>
      <c r="X19" s="622"/>
      <c r="Y19" s="623"/>
      <c r="Z19" s="659">
        <v>0.1</v>
      </c>
      <c r="AA19" s="659"/>
      <c r="AB19" s="659"/>
      <c r="AC19" s="659"/>
      <c r="AD19" s="660">
        <v>32219</v>
      </c>
      <c r="AE19" s="660"/>
      <c r="AF19" s="660"/>
      <c r="AG19" s="660"/>
      <c r="AH19" s="660"/>
      <c r="AI19" s="660"/>
      <c r="AJ19" s="660"/>
      <c r="AK19" s="660"/>
      <c r="AL19" s="624">
        <v>0.3</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224350</v>
      </c>
      <c r="BH19" s="622"/>
      <c r="BI19" s="622"/>
      <c r="BJ19" s="622"/>
      <c r="BK19" s="622"/>
      <c r="BL19" s="622"/>
      <c r="BM19" s="622"/>
      <c r="BN19" s="623"/>
      <c r="BO19" s="659">
        <v>5.3</v>
      </c>
      <c r="BP19" s="659"/>
      <c r="BQ19" s="659"/>
      <c r="BR19" s="659"/>
      <c r="BS19" s="660" t="s">
        <v>132</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244</v>
      </c>
      <c r="CS19" s="622"/>
      <c r="CT19" s="622"/>
      <c r="CU19" s="622"/>
      <c r="CV19" s="622"/>
      <c r="CW19" s="622"/>
      <c r="CX19" s="622"/>
      <c r="CY19" s="623"/>
      <c r="CZ19" s="659" t="s">
        <v>132</v>
      </c>
      <c r="DA19" s="659"/>
      <c r="DB19" s="659"/>
      <c r="DC19" s="659"/>
      <c r="DD19" s="627" t="s">
        <v>132</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2">
      <c r="B20" s="688" t="s">
        <v>279</v>
      </c>
      <c r="C20" s="689"/>
      <c r="D20" s="689"/>
      <c r="E20" s="689"/>
      <c r="F20" s="689"/>
      <c r="G20" s="689"/>
      <c r="H20" s="689"/>
      <c r="I20" s="689"/>
      <c r="J20" s="689"/>
      <c r="K20" s="689"/>
      <c r="L20" s="689"/>
      <c r="M20" s="689"/>
      <c r="N20" s="689"/>
      <c r="O20" s="689"/>
      <c r="P20" s="689"/>
      <c r="Q20" s="690"/>
      <c r="R20" s="621">
        <v>1020</v>
      </c>
      <c r="S20" s="622"/>
      <c r="T20" s="622"/>
      <c r="U20" s="622"/>
      <c r="V20" s="622"/>
      <c r="W20" s="622"/>
      <c r="X20" s="622"/>
      <c r="Y20" s="623"/>
      <c r="Z20" s="659">
        <v>0</v>
      </c>
      <c r="AA20" s="659"/>
      <c r="AB20" s="659"/>
      <c r="AC20" s="659"/>
      <c r="AD20" s="660">
        <v>1020</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224350</v>
      </c>
      <c r="BH20" s="622"/>
      <c r="BI20" s="622"/>
      <c r="BJ20" s="622"/>
      <c r="BK20" s="622"/>
      <c r="BL20" s="622"/>
      <c r="BM20" s="622"/>
      <c r="BN20" s="623"/>
      <c r="BO20" s="659">
        <v>5.3</v>
      </c>
      <c r="BP20" s="659"/>
      <c r="BQ20" s="659"/>
      <c r="BR20" s="659"/>
      <c r="BS20" s="660" t="s">
        <v>132</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24331963</v>
      </c>
      <c r="CS20" s="622"/>
      <c r="CT20" s="622"/>
      <c r="CU20" s="622"/>
      <c r="CV20" s="622"/>
      <c r="CW20" s="622"/>
      <c r="CX20" s="622"/>
      <c r="CY20" s="623"/>
      <c r="CZ20" s="659">
        <v>100</v>
      </c>
      <c r="DA20" s="659"/>
      <c r="DB20" s="659"/>
      <c r="DC20" s="659"/>
      <c r="DD20" s="627">
        <v>1495153</v>
      </c>
      <c r="DE20" s="622"/>
      <c r="DF20" s="622"/>
      <c r="DG20" s="622"/>
      <c r="DH20" s="622"/>
      <c r="DI20" s="622"/>
      <c r="DJ20" s="622"/>
      <c r="DK20" s="622"/>
      <c r="DL20" s="622"/>
      <c r="DM20" s="622"/>
      <c r="DN20" s="622"/>
      <c r="DO20" s="622"/>
      <c r="DP20" s="623"/>
      <c r="DQ20" s="627">
        <v>15583866</v>
      </c>
      <c r="DR20" s="622"/>
      <c r="DS20" s="622"/>
      <c r="DT20" s="622"/>
      <c r="DU20" s="622"/>
      <c r="DV20" s="622"/>
      <c r="DW20" s="622"/>
      <c r="DX20" s="622"/>
      <c r="DY20" s="622"/>
      <c r="DZ20" s="622"/>
      <c r="EA20" s="622"/>
      <c r="EB20" s="622"/>
      <c r="EC20" s="658"/>
    </row>
    <row r="21" spans="2:133" ht="11.25" customHeight="1" x14ac:dyDescent="0.2">
      <c r="B21" s="618" t="s">
        <v>282</v>
      </c>
      <c r="C21" s="619"/>
      <c r="D21" s="619"/>
      <c r="E21" s="619"/>
      <c r="F21" s="619"/>
      <c r="G21" s="619"/>
      <c r="H21" s="619"/>
      <c r="I21" s="619"/>
      <c r="J21" s="619"/>
      <c r="K21" s="619"/>
      <c r="L21" s="619"/>
      <c r="M21" s="619"/>
      <c r="N21" s="619"/>
      <c r="O21" s="619"/>
      <c r="P21" s="619"/>
      <c r="Q21" s="620"/>
      <c r="R21" s="621">
        <v>6259165</v>
      </c>
      <c r="S21" s="622"/>
      <c r="T21" s="622"/>
      <c r="U21" s="622"/>
      <c r="V21" s="622"/>
      <c r="W21" s="622"/>
      <c r="X21" s="622"/>
      <c r="Y21" s="623"/>
      <c r="Z21" s="659">
        <v>23.7</v>
      </c>
      <c r="AA21" s="659"/>
      <c r="AB21" s="659"/>
      <c r="AC21" s="659"/>
      <c r="AD21" s="660">
        <v>5540217</v>
      </c>
      <c r="AE21" s="660"/>
      <c r="AF21" s="660"/>
      <c r="AG21" s="660"/>
      <c r="AH21" s="660"/>
      <c r="AI21" s="660"/>
      <c r="AJ21" s="660"/>
      <c r="AK21" s="660"/>
      <c r="AL21" s="624">
        <v>51.9</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v>19995</v>
      </c>
      <c r="BH21" s="622"/>
      <c r="BI21" s="622"/>
      <c r="BJ21" s="622"/>
      <c r="BK21" s="622"/>
      <c r="BL21" s="622"/>
      <c r="BM21" s="622"/>
      <c r="BN21" s="623"/>
      <c r="BO21" s="659">
        <v>0.5</v>
      </c>
      <c r="BP21" s="659"/>
      <c r="BQ21" s="659"/>
      <c r="BR21" s="659"/>
      <c r="BS21" s="660" t="s">
        <v>132</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284</v>
      </c>
      <c r="C22" s="619"/>
      <c r="D22" s="619"/>
      <c r="E22" s="619"/>
      <c r="F22" s="619"/>
      <c r="G22" s="619"/>
      <c r="H22" s="619"/>
      <c r="I22" s="619"/>
      <c r="J22" s="619"/>
      <c r="K22" s="619"/>
      <c r="L22" s="619"/>
      <c r="M22" s="619"/>
      <c r="N22" s="619"/>
      <c r="O22" s="619"/>
      <c r="P22" s="619"/>
      <c r="Q22" s="620"/>
      <c r="R22" s="621">
        <v>5540217</v>
      </c>
      <c r="S22" s="622"/>
      <c r="T22" s="622"/>
      <c r="U22" s="622"/>
      <c r="V22" s="622"/>
      <c r="W22" s="622"/>
      <c r="X22" s="622"/>
      <c r="Y22" s="623"/>
      <c r="Z22" s="659">
        <v>21</v>
      </c>
      <c r="AA22" s="659"/>
      <c r="AB22" s="659"/>
      <c r="AC22" s="659"/>
      <c r="AD22" s="660">
        <v>5540217</v>
      </c>
      <c r="AE22" s="660"/>
      <c r="AF22" s="660"/>
      <c r="AG22" s="660"/>
      <c r="AH22" s="660"/>
      <c r="AI22" s="660"/>
      <c r="AJ22" s="660"/>
      <c r="AK22" s="660"/>
      <c r="AL22" s="624">
        <v>51.9</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132</v>
      </c>
      <c r="BH22" s="622"/>
      <c r="BI22" s="622"/>
      <c r="BJ22" s="622"/>
      <c r="BK22" s="622"/>
      <c r="BL22" s="622"/>
      <c r="BM22" s="622"/>
      <c r="BN22" s="623"/>
      <c r="BO22" s="659" t="s">
        <v>244</v>
      </c>
      <c r="BP22" s="659"/>
      <c r="BQ22" s="659"/>
      <c r="BR22" s="659"/>
      <c r="BS22" s="660" t="s">
        <v>244</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287</v>
      </c>
      <c r="C23" s="619"/>
      <c r="D23" s="619"/>
      <c r="E23" s="619"/>
      <c r="F23" s="619"/>
      <c r="G23" s="619"/>
      <c r="H23" s="619"/>
      <c r="I23" s="619"/>
      <c r="J23" s="619"/>
      <c r="K23" s="619"/>
      <c r="L23" s="619"/>
      <c r="M23" s="619"/>
      <c r="N23" s="619"/>
      <c r="O23" s="619"/>
      <c r="P23" s="619"/>
      <c r="Q23" s="620"/>
      <c r="R23" s="621">
        <v>718948</v>
      </c>
      <c r="S23" s="622"/>
      <c r="T23" s="622"/>
      <c r="U23" s="622"/>
      <c r="V23" s="622"/>
      <c r="W23" s="622"/>
      <c r="X23" s="622"/>
      <c r="Y23" s="623"/>
      <c r="Z23" s="659">
        <v>2.7</v>
      </c>
      <c r="AA23" s="659"/>
      <c r="AB23" s="659"/>
      <c r="AC23" s="659"/>
      <c r="AD23" s="660" t="s">
        <v>244</v>
      </c>
      <c r="AE23" s="660"/>
      <c r="AF23" s="660"/>
      <c r="AG23" s="660"/>
      <c r="AH23" s="660"/>
      <c r="AI23" s="660"/>
      <c r="AJ23" s="660"/>
      <c r="AK23" s="660"/>
      <c r="AL23" s="624" t="s">
        <v>244</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v>204355</v>
      </c>
      <c r="BH23" s="622"/>
      <c r="BI23" s="622"/>
      <c r="BJ23" s="622"/>
      <c r="BK23" s="622"/>
      <c r="BL23" s="622"/>
      <c r="BM23" s="622"/>
      <c r="BN23" s="623"/>
      <c r="BO23" s="659">
        <v>4.9000000000000004</v>
      </c>
      <c r="BP23" s="659"/>
      <c r="BQ23" s="659"/>
      <c r="BR23" s="659"/>
      <c r="BS23" s="660" t="s">
        <v>132</v>
      </c>
      <c r="BT23" s="660"/>
      <c r="BU23" s="660"/>
      <c r="BV23" s="660"/>
      <c r="BW23" s="660"/>
      <c r="BX23" s="660"/>
      <c r="BY23" s="660"/>
      <c r="BZ23" s="660"/>
      <c r="CA23" s="660"/>
      <c r="CB23" s="700"/>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2">
      <c r="B24" s="618" t="s">
        <v>294</v>
      </c>
      <c r="C24" s="619"/>
      <c r="D24" s="619"/>
      <c r="E24" s="619"/>
      <c r="F24" s="619"/>
      <c r="G24" s="619"/>
      <c r="H24" s="619"/>
      <c r="I24" s="619"/>
      <c r="J24" s="619"/>
      <c r="K24" s="619"/>
      <c r="L24" s="619"/>
      <c r="M24" s="619"/>
      <c r="N24" s="619"/>
      <c r="O24" s="619"/>
      <c r="P24" s="619"/>
      <c r="Q24" s="620"/>
      <c r="R24" s="621" t="s">
        <v>244</v>
      </c>
      <c r="S24" s="622"/>
      <c r="T24" s="622"/>
      <c r="U24" s="622"/>
      <c r="V24" s="622"/>
      <c r="W24" s="622"/>
      <c r="X24" s="622"/>
      <c r="Y24" s="623"/>
      <c r="Z24" s="659" t="s">
        <v>132</v>
      </c>
      <c r="AA24" s="659"/>
      <c r="AB24" s="659"/>
      <c r="AC24" s="659"/>
      <c r="AD24" s="660" t="s">
        <v>132</v>
      </c>
      <c r="AE24" s="660"/>
      <c r="AF24" s="660"/>
      <c r="AG24" s="660"/>
      <c r="AH24" s="660"/>
      <c r="AI24" s="660"/>
      <c r="AJ24" s="660"/>
      <c r="AK24" s="660"/>
      <c r="AL24" s="624" t="s">
        <v>132</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244</v>
      </c>
      <c r="BH24" s="622"/>
      <c r="BI24" s="622"/>
      <c r="BJ24" s="622"/>
      <c r="BK24" s="622"/>
      <c r="BL24" s="622"/>
      <c r="BM24" s="622"/>
      <c r="BN24" s="623"/>
      <c r="BO24" s="659" t="s">
        <v>132</v>
      </c>
      <c r="BP24" s="659"/>
      <c r="BQ24" s="659"/>
      <c r="BR24" s="659"/>
      <c r="BS24" s="660" t="s">
        <v>132</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9562677</v>
      </c>
      <c r="CS24" s="677"/>
      <c r="CT24" s="677"/>
      <c r="CU24" s="677"/>
      <c r="CV24" s="677"/>
      <c r="CW24" s="677"/>
      <c r="CX24" s="677"/>
      <c r="CY24" s="702"/>
      <c r="CZ24" s="703">
        <v>39.299999999999997</v>
      </c>
      <c r="DA24" s="685"/>
      <c r="DB24" s="685"/>
      <c r="DC24" s="705"/>
      <c r="DD24" s="701">
        <v>6810466</v>
      </c>
      <c r="DE24" s="677"/>
      <c r="DF24" s="677"/>
      <c r="DG24" s="677"/>
      <c r="DH24" s="677"/>
      <c r="DI24" s="677"/>
      <c r="DJ24" s="677"/>
      <c r="DK24" s="702"/>
      <c r="DL24" s="701">
        <v>6183250</v>
      </c>
      <c r="DM24" s="677"/>
      <c r="DN24" s="677"/>
      <c r="DO24" s="677"/>
      <c r="DP24" s="677"/>
      <c r="DQ24" s="677"/>
      <c r="DR24" s="677"/>
      <c r="DS24" s="677"/>
      <c r="DT24" s="677"/>
      <c r="DU24" s="677"/>
      <c r="DV24" s="702"/>
      <c r="DW24" s="703">
        <v>57.2</v>
      </c>
      <c r="DX24" s="685"/>
      <c r="DY24" s="685"/>
      <c r="DZ24" s="685"/>
      <c r="EA24" s="685"/>
      <c r="EB24" s="685"/>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11583390</v>
      </c>
      <c r="S25" s="622"/>
      <c r="T25" s="622"/>
      <c r="U25" s="622"/>
      <c r="V25" s="622"/>
      <c r="W25" s="622"/>
      <c r="X25" s="622"/>
      <c r="Y25" s="623"/>
      <c r="Z25" s="659">
        <v>43.9</v>
      </c>
      <c r="AA25" s="659"/>
      <c r="AB25" s="659"/>
      <c r="AC25" s="659"/>
      <c r="AD25" s="660">
        <v>10660087</v>
      </c>
      <c r="AE25" s="660"/>
      <c r="AF25" s="660"/>
      <c r="AG25" s="660"/>
      <c r="AH25" s="660"/>
      <c r="AI25" s="660"/>
      <c r="AJ25" s="660"/>
      <c r="AK25" s="660"/>
      <c r="AL25" s="624">
        <v>99.9</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132</v>
      </c>
      <c r="BH25" s="622"/>
      <c r="BI25" s="622"/>
      <c r="BJ25" s="622"/>
      <c r="BK25" s="622"/>
      <c r="BL25" s="622"/>
      <c r="BM25" s="622"/>
      <c r="BN25" s="623"/>
      <c r="BO25" s="659" t="s">
        <v>244</v>
      </c>
      <c r="BP25" s="659"/>
      <c r="BQ25" s="659"/>
      <c r="BR25" s="659"/>
      <c r="BS25" s="660" t="s">
        <v>132</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3053171</v>
      </c>
      <c r="CS25" s="634"/>
      <c r="CT25" s="634"/>
      <c r="CU25" s="634"/>
      <c r="CV25" s="634"/>
      <c r="CW25" s="634"/>
      <c r="CX25" s="634"/>
      <c r="CY25" s="635"/>
      <c r="CZ25" s="624">
        <v>12.5</v>
      </c>
      <c r="DA25" s="636"/>
      <c r="DB25" s="636"/>
      <c r="DC25" s="637"/>
      <c r="DD25" s="627">
        <v>2898461</v>
      </c>
      <c r="DE25" s="634"/>
      <c r="DF25" s="634"/>
      <c r="DG25" s="634"/>
      <c r="DH25" s="634"/>
      <c r="DI25" s="634"/>
      <c r="DJ25" s="634"/>
      <c r="DK25" s="635"/>
      <c r="DL25" s="627">
        <v>2733888</v>
      </c>
      <c r="DM25" s="634"/>
      <c r="DN25" s="634"/>
      <c r="DO25" s="634"/>
      <c r="DP25" s="634"/>
      <c r="DQ25" s="634"/>
      <c r="DR25" s="634"/>
      <c r="DS25" s="634"/>
      <c r="DT25" s="634"/>
      <c r="DU25" s="634"/>
      <c r="DV25" s="635"/>
      <c r="DW25" s="624">
        <v>25.3</v>
      </c>
      <c r="DX25" s="636"/>
      <c r="DY25" s="636"/>
      <c r="DZ25" s="636"/>
      <c r="EA25" s="636"/>
      <c r="EB25" s="636"/>
      <c r="EC25" s="648"/>
    </row>
    <row r="26" spans="2:133" ht="11.25" customHeight="1" x14ac:dyDescent="0.2">
      <c r="B26" s="618" t="s">
        <v>300</v>
      </c>
      <c r="C26" s="619"/>
      <c r="D26" s="619"/>
      <c r="E26" s="619"/>
      <c r="F26" s="619"/>
      <c r="G26" s="619"/>
      <c r="H26" s="619"/>
      <c r="I26" s="619"/>
      <c r="J26" s="619"/>
      <c r="K26" s="619"/>
      <c r="L26" s="619"/>
      <c r="M26" s="619"/>
      <c r="N26" s="619"/>
      <c r="O26" s="619"/>
      <c r="P26" s="619"/>
      <c r="Q26" s="620"/>
      <c r="R26" s="621">
        <v>2646</v>
      </c>
      <c r="S26" s="622"/>
      <c r="T26" s="622"/>
      <c r="U26" s="622"/>
      <c r="V26" s="622"/>
      <c r="W26" s="622"/>
      <c r="X26" s="622"/>
      <c r="Y26" s="623"/>
      <c r="Z26" s="659">
        <v>0</v>
      </c>
      <c r="AA26" s="659"/>
      <c r="AB26" s="659"/>
      <c r="AC26" s="659"/>
      <c r="AD26" s="660">
        <v>2646</v>
      </c>
      <c r="AE26" s="660"/>
      <c r="AF26" s="660"/>
      <c r="AG26" s="660"/>
      <c r="AH26" s="660"/>
      <c r="AI26" s="660"/>
      <c r="AJ26" s="660"/>
      <c r="AK26" s="660"/>
      <c r="AL26" s="624">
        <v>0</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244</v>
      </c>
      <c r="BH26" s="622"/>
      <c r="BI26" s="622"/>
      <c r="BJ26" s="622"/>
      <c r="BK26" s="622"/>
      <c r="BL26" s="622"/>
      <c r="BM26" s="622"/>
      <c r="BN26" s="623"/>
      <c r="BO26" s="659" t="s">
        <v>244</v>
      </c>
      <c r="BP26" s="659"/>
      <c r="BQ26" s="659"/>
      <c r="BR26" s="659"/>
      <c r="BS26" s="660" t="s">
        <v>244</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1818010</v>
      </c>
      <c r="CS26" s="622"/>
      <c r="CT26" s="622"/>
      <c r="CU26" s="622"/>
      <c r="CV26" s="622"/>
      <c r="CW26" s="622"/>
      <c r="CX26" s="622"/>
      <c r="CY26" s="623"/>
      <c r="CZ26" s="624">
        <v>7.5</v>
      </c>
      <c r="DA26" s="636"/>
      <c r="DB26" s="636"/>
      <c r="DC26" s="637"/>
      <c r="DD26" s="627">
        <v>1735701</v>
      </c>
      <c r="DE26" s="622"/>
      <c r="DF26" s="622"/>
      <c r="DG26" s="622"/>
      <c r="DH26" s="622"/>
      <c r="DI26" s="622"/>
      <c r="DJ26" s="622"/>
      <c r="DK26" s="623"/>
      <c r="DL26" s="627" t="s">
        <v>132</v>
      </c>
      <c r="DM26" s="622"/>
      <c r="DN26" s="622"/>
      <c r="DO26" s="622"/>
      <c r="DP26" s="622"/>
      <c r="DQ26" s="622"/>
      <c r="DR26" s="622"/>
      <c r="DS26" s="622"/>
      <c r="DT26" s="622"/>
      <c r="DU26" s="622"/>
      <c r="DV26" s="623"/>
      <c r="DW26" s="624" t="s">
        <v>132</v>
      </c>
      <c r="DX26" s="636"/>
      <c r="DY26" s="636"/>
      <c r="DZ26" s="636"/>
      <c r="EA26" s="636"/>
      <c r="EB26" s="636"/>
      <c r="EC26" s="648"/>
    </row>
    <row r="27" spans="2:133" ht="11.25" customHeight="1" x14ac:dyDescent="0.2">
      <c r="B27" s="618" t="s">
        <v>303</v>
      </c>
      <c r="C27" s="619"/>
      <c r="D27" s="619"/>
      <c r="E27" s="619"/>
      <c r="F27" s="619"/>
      <c r="G27" s="619"/>
      <c r="H27" s="619"/>
      <c r="I27" s="619"/>
      <c r="J27" s="619"/>
      <c r="K27" s="619"/>
      <c r="L27" s="619"/>
      <c r="M27" s="619"/>
      <c r="N27" s="619"/>
      <c r="O27" s="619"/>
      <c r="P27" s="619"/>
      <c r="Q27" s="620"/>
      <c r="R27" s="621">
        <v>148879</v>
      </c>
      <c r="S27" s="622"/>
      <c r="T27" s="622"/>
      <c r="U27" s="622"/>
      <c r="V27" s="622"/>
      <c r="W27" s="622"/>
      <c r="X27" s="622"/>
      <c r="Y27" s="623"/>
      <c r="Z27" s="659">
        <v>0.6</v>
      </c>
      <c r="AA27" s="659"/>
      <c r="AB27" s="659"/>
      <c r="AC27" s="659"/>
      <c r="AD27" s="660" t="s">
        <v>244</v>
      </c>
      <c r="AE27" s="660"/>
      <c r="AF27" s="660"/>
      <c r="AG27" s="660"/>
      <c r="AH27" s="660"/>
      <c r="AI27" s="660"/>
      <c r="AJ27" s="660"/>
      <c r="AK27" s="660"/>
      <c r="AL27" s="624" t="s">
        <v>132</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4197453</v>
      </c>
      <c r="BH27" s="622"/>
      <c r="BI27" s="622"/>
      <c r="BJ27" s="622"/>
      <c r="BK27" s="622"/>
      <c r="BL27" s="622"/>
      <c r="BM27" s="622"/>
      <c r="BN27" s="623"/>
      <c r="BO27" s="659">
        <v>100</v>
      </c>
      <c r="BP27" s="659"/>
      <c r="BQ27" s="659"/>
      <c r="BR27" s="659"/>
      <c r="BS27" s="660">
        <v>8608</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4027079</v>
      </c>
      <c r="CS27" s="634"/>
      <c r="CT27" s="634"/>
      <c r="CU27" s="634"/>
      <c r="CV27" s="634"/>
      <c r="CW27" s="634"/>
      <c r="CX27" s="634"/>
      <c r="CY27" s="635"/>
      <c r="CZ27" s="624">
        <v>16.600000000000001</v>
      </c>
      <c r="DA27" s="636"/>
      <c r="DB27" s="636"/>
      <c r="DC27" s="637"/>
      <c r="DD27" s="627">
        <v>1429578</v>
      </c>
      <c r="DE27" s="634"/>
      <c r="DF27" s="634"/>
      <c r="DG27" s="634"/>
      <c r="DH27" s="634"/>
      <c r="DI27" s="634"/>
      <c r="DJ27" s="634"/>
      <c r="DK27" s="635"/>
      <c r="DL27" s="627">
        <v>966935</v>
      </c>
      <c r="DM27" s="634"/>
      <c r="DN27" s="634"/>
      <c r="DO27" s="634"/>
      <c r="DP27" s="634"/>
      <c r="DQ27" s="634"/>
      <c r="DR27" s="634"/>
      <c r="DS27" s="634"/>
      <c r="DT27" s="634"/>
      <c r="DU27" s="634"/>
      <c r="DV27" s="635"/>
      <c r="DW27" s="624">
        <v>8.9</v>
      </c>
      <c r="DX27" s="636"/>
      <c r="DY27" s="636"/>
      <c r="DZ27" s="636"/>
      <c r="EA27" s="636"/>
      <c r="EB27" s="636"/>
      <c r="EC27" s="648"/>
    </row>
    <row r="28" spans="2:133" ht="11.25" customHeight="1" x14ac:dyDescent="0.2">
      <c r="B28" s="618" t="s">
        <v>306</v>
      </c>
      <c r="C28" s="619"/>
      <c r="D28" s="619"/>
      <c r="E28" s="619"/>
      <c r="F28" s="619"/>
      <c r="G28" s="619"/>
      <c r="H28" s="619"/>
      <c r="I28" s="619"/>
      <c r="J28" s="619"/>
      <c r="K28" s="619"/>
      <c r="L28" s="619"/>
      <c r="M28" s="619"/>
      <c r="N28" s="619"/>
      <c r="O28" s="619"/>
      <c r="P28" s="619"/>
      <c r="Q28" s="620"/>
      <c r="R28" s="621">
        <v>204182</v>
      </c>
      <c r="S28" s="622"/>
      <c r="T28" s="622"/>
      <c r="U28" s="622"/>
      <c r="V28" s="622"/>
      <c r="W28" s="622"/>
      <c r="X28" s="622"/>
      <c r="Y28" s="623"/>
      <c r="Z28" s="659">
        <v>0.8</v>
      </c>
      <c r="AA28" s="659"/>
      <c r="AB28" s="659"/>
      <c r="AC28" s="659"/>
      <c r="AD28" s="660">
        <v>5918</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2482427</v>
      </c>
      <c r="CS28" s="622"/>
      <c r="CT28" s="622"/>
      <c r="CU28" s="622"/>
      <c r="CV28" s="622"/>
      <c r="CW28" s="622"/>
      <c r="CX28" s="622"/>
      <c r="CY28" s="623"/>
      <c r="CZ28" s="624">
        <v>10.199999999999999</v>
      </c>
      <c r="DA28" s="636"/>
      <c r="DB28" s="636"/>
      <c r="DC28" s="637"/>
      <c r="DD28" s="627">
        <v>2482427</v>
      </c>
      <c r="DE28" s="622"/>
      <c r="DF28" s="622"/>
      <c r="DG28" s="622"/>
      <c r="DH28" s="622"/>
      <c r="DI28" s="622"/>
      <c r="DJ28" s="622"/>
      <c r="DK28" s="623"/>
      <c r="DL28" s="627">
        <v>2482427</v>
      </c>
      <c r="DM28" s="622"/>
      <c r="DN28" s="622"/>
      <c r="DO28" s="622"/>
      <c r="DP28" s="622"/>
      <c r="DQ28" s="622"/>
      <c r="DR28" s="622"/>
      <c r="DS28" s="622"/>
      <c r="DT28" s="622"/>
      <c r="DU28" s="622"/>
      <c r="DV28" s="623"/>
      <c r="DW28" s="624">
        <v>23</v>
      </c>
      <c r="DX28" s="636"/>
      <c r="DY28" s="636"/>
      <c r="DZ28" s="636"/>
      <c r="EA28" s="636"/>
      <c r="EB28" s="636"/>
      <c r="EC28" s="648"/>
    </row>
    <row r="29" spans="2:133" ht="11.25" customHeight="1" x14ac:dyDescent="0.2">
      <c r="B29" s="618" t="s">
        <v>308</v>
      </c>
      <c r="C29" s="619"/>
      <c r="D29" s="619"/>
      <c r="E29" s="619"/>
      <c r="F29" s="619"/>
      <c r="G29" s="619"/>
      <c r="H29" s="619"/>
      <c r="I29" s="619"/>
      <c r="J29" s="619"/>
      <c r="K29" s="619"/>
      <c r="L29" s="619"/>
      <c r="M29" s="619"/>
      <c r="N29" s="619"/>
      <c r="O29" s="619"/>
      <c r="P29" s="619"/>
      <c r="Q29" s="620"/>
      <c r="R29" s="621">
        <v>83085</v>
      </c>
      <c r="S29" s="622"/>
      <c r="T29" s="622"/>
      <c r="U29" s="622"/>
      <c r="V29" s="622"/>
      <c r="W29" s="622"/>
      <c r="X29" s="622"/>
      <c r="Y29" s="623"/>
      <c r="Z29" s="659">
        <v>0.3</v>
      </c>
      <c r="AA29" s="659"/>
      <c r="AB29" s="659"/>
      <c r="AC29" s="659"/>
      <c r="AD29" s="660" t="s">
        <v>244</v>
      </c>
      <c r="AE29" s="660"/>
      <c r="AF29" s="660"/>
      <c r="AG29" s="660"/>
      <c r="AH29" s="660"/>
      <c r="AI29" s="660"/>
      <c r="AJ29" s="660"/>
      <c r="AK29" s="660"/>
      <c r="AL29" s="624" t="s">
        <v>244</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72</v>
      </c>
      <c r="CG29" s="619"/>
      <c r="CH29" s="619"/>
      <c r="CI29" s="619"/>
      <c r="CJ29" s="619"/>
      <c r="CK29" s="619"/>
      <c r="CL29" s="619"/>
      <c r="CM29" s="619"/>
      <c r="CN29" s="619"/>
      <c r="CO29" s="619"/>
      <c r="CP29" s="619"/>
      <c r="CQ29" s="620"/>
      <c r="CR29" s="621">
        <v>2482410</v>
      </c>
      <c r="CS29" s="634"/>
      <c r="CT29" s="634"/>
      <c r="CU29" s="634"/>
      <c r="CV29" s="634"/>
      <c r="CW29" s="634"/>
      <c r="CX29" s="634"/>
      <c r="CY29" s="635"/>
      <c r="CZ29" s="624">
        <v>10.199999999999999</v>
      </c>
      <c r="DA29" s="636"/>
      <c r="DB29" s="636"/>
      <c r="DC29" s="637"/>
      <c r="DD29" s="627">
        <v>2482410</v>
      </c>
      <c r="DE29" s="634"/>
      <c r="DF29" s="634"/>
      <c r="DG29" s="634"/>
      <c r="DH29" s="634"/>
      <c r="DI29" s="634"/>
      <c r="DJ29" s="634"/>
      <c r="DK29" s="635"/>
      <c r="DL29" s="627">
        <v>2482410</v>
      </c>
      <c r="DM29" s="634"/>
      <c r="DN29" s="634"/>
      <c r="DO29" s="634"/>
      <c r="DP29" s="634"/>
      <c r="DQ29" s="634"/>
      <c r="DR29" s="634"/>
      <c r="DS29" s="634"/>
      <c r="DT29" s="634"/>
      <c r="DU29" s="634"/>
      <c r="DV29" s="635"/>
      <c r="DW29" s="624">
        <v>23</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3496924</v>
      </c>
      <c r="S30" s="622"/>
      <c r="T30" s="622"/>
      <c r="U30" s="622"/>
      <c r="V30" s="622"/>
      <c r="W30" s="622"/>
      <c r="X30" s="622"/>
      <c r="Y30" s="623"/>
      <c r="Z30" s="659">
        <v>13.3</v>
      </c>
      <c r="AA30" s="659"/>
      <c r="AB30" s="659"/>
      <c r="AC30" s="659"/>
      <c r="AD30" s="660" t="s">
        <v>244</v>
      </c>
      <c r="AE30" s="660"/>
      <c r="AF30" s="660"/>
      <c r="AG30" s="660"/>
      <c r="AH30" s="660"/>
      <c r="AI30" s="660"/>
      <c r="AJ30" s="660"/>
      <c r="AK30" s="660"/>
      <c r="AL30" s="624" t="s">
        <v>244</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311</v>
      </c>
      <c r="BH30" s="696"/>
      <c r="BI30" s="696"/>
      <c r="BJ30" s="696"/>
      <c r="BK30" s="696"/>
      <c r="BL30" s="696"/>
      <c r="BM30" s="696"/>
      <c r="BN30" s="696"/>
      <c r="BO30" s="696"/>
      <c r="BP30" s="696"/>
      <c r="BQ30" s="697"/>
      <c r="BR30" s="673"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2388900</v>
      </c>
      <c r="CS30" s="622"/>
      <c r="CT30" s="622"/>
      <c r="CU30" s="622"/>
      <c r="CV30" s="622"/>
      <c r="CW30" s="622"/>
      <c r="CX30" s="622"/>
      <c r="CY30" s="623"/>
      <c r="CZ30" s="624">
        <v>9.8000000000000007</v>
      </c>
      <c r="DA30" s="636"/>
      <c r="DB30" s="636"/>
      <c r="DC30" s="637"/>
      <c r="DD30" s="627">
        <v>2388900</v>
      </c>
      <c r="DE30" s="622"/>
      <c r="DF30" s="622"/>
      <c r="DG30" s="622"/>
      <c r="DH30" s="622"/>
      <c r="DI30" s="622"/>
      <c r="DJ30" s="622"/>
      <c r="DK30" s="623"/>
      <c r="DL30" s="627">
        <v>2388900</v>
      </c>
      <c r="DM30" s="622"/>
      <c r="DN30" s="622"/>
      <c r="DO30" s="622"/>
      <c r="DP30" s="622"/>
      <c r="DQ30" s="622"/>
      <c r="DR30" s="622"/>
      <c r="DS30" s="622"/>
      <c r="DT30" s="622"/>
      <c r="DU30" s="622"/>
      <c r="DV30" s="623"/>
      <c r="DW30" s="624">
        <v>22.1</v>
      </c>
      <c r="DX30" s="636"/>
      <c r="DY30" s="636"/>
      <c r="DZ30" s="636"/>
      <c r="EA30" s="636"/>
      <c r="EB30" s="636"/>
      <c r="EC30" s="648"/>
    </row>
    <row r="31" spans="2:133" ht="11.25" customHeight="1" x14ac:dyDescent="0.2">
      <c r="B31" s="688" t="s">
        <v>314</v>
      </c>
      <c r="C31" s="689"/>
      <c r="D31" s="689"/>
      <c r="E31" s="689"/>
      <c r="F31" s="689"/>
      <c r="G31" s="689"/>
      <c r="H31" s="689"/>
      <c r="I31" s="689"/>
      <c r="J31" s="689"/>
      <c r="K31" s="689"/>
      <c r="L31" s="689"/>
      <c r="M31" s="689"/>
      <c r="N31" s="689"/>
      <c r="O31" s="689"/>
      <c r="P31" s="689"/>
      <c r="Q31" s="690"/>
      <c r="R31" s="621" t="s">
        <v>132</v>
      </c>
      <c r="S31" s="622"/>
      <c r="T31" s="622"/>
      <c r="U31" s="622"/>
      <c r="V31" s="622"/>
      <c r="W31" s="622"/>
      <c r="X31" s="622"/>
      <c r="Y31" s="623"/>
      <c r="Z31" s="659" t="s">
        <v>132</v>
      </c>
      <c r="AA31" s="659"/>
      <c r="AB31" s="659"/>
      <c r="AC31" s="659"/>
      <c r="AD31" s="660" t="s">
        <v>132</v>
      </c>
      <c r="AE31" s="660"/>
      <c r="AF31" s="660"/>
      <c r="AG31" s="660"/>
      <c r="AH31" s="660"/>
      <c r="AI31" s="660"/>
      <c r="AJ31" s="660"/>
      <c r="AK31" s="660"/>
      <c r="AL31" s="624" t="s">
        <v>132</v>
      </c>
      <c r="AM31" s="625"/>
      <c r="AN31" s="625"/>
      <c r="AO31" s="661"/>
      <c r="AP31" s="691" t="s">
        <v>315</v>
      </c>
      <c r="AQ31" s="692"/>
      <c r="AR31" s="692"/>
      <c r="AS31" s="692"/>
      <c r="AT31" s="693" t="s">
        <v>316</v>
      </c>
      <c r="AU31" s="218"/>
      <c r="AV31" s="218"/>
      <c r="AW31" s="218"/>
      <c r="AX31" s="679" t="s">
        <v>191</v>
      </c>
      <c r="AY31" s="680"/>
      <c r="AZ31" s="680"/>
      <c r="BA31" s="680"/>
      <c r="BB31" s="680"/>
      <c r="BC31" s="680"/>
      <c r="BD31" s="680"/>
      <c r="BE31" s="680"/>
      <c r="BF31" s="681"/>
      <c r="BG31" s="683">
        <v>99</v>
      </c>
      <c r="BH31" s="684"/>
      <c r="BI31" s="684"/>
      <c r="BJ31" s="684"/>
      <c r="BK31" s="684"/>
      <c r="BL31" s="684"/>
      <c r="BM31" s="685">
        <v>96.8</v>
      </c>
      <c r="BN31" s="684"/>
      <c r="BO31" s="684"/>
      <c r="BP31" s="684"/>
      <c r="BQ31" s="686"/>
      <c r="BR31" s="683">
        <v>99</v>
      </c>
      <c r="BS31" s="684"/>
      <c r="BT31" s="684"/>
      <c r="BU31" s="684"/>
      <c r="BV31" s="684"/>
      <c r="BW31" s="684"/>
      <c r="BX31" s="685">
        <v>96.3</v>
      </c>
      <c r="BY31" s="684"/>
      <c r="BZ31" s="684"/>
      <c r="CA31" s="684"/>
      <c r="CB31" s="686"/>
      <c r="CD31" s="642"/>
      <c r="CE31" s="643"/>
      <c r="CF31" s="618" t="s">
        <v>317</v>
      </c>
      <c r="CG31" s="619"/>
      <c r="CH31" s="619"/>
      <c r="CI31" s="619"/>
      <c r="CJ31" s="619"/>
      <c r="CK31" s="619"/>
      <c r="CL31" s="619"/>
      <c r="CM31" s="619"/>
      <c r="CN31" s="619"/>
      <c r="CO31" s="619"/>
      <c r="CP31" s="619"/>
      <c r="CQ31" s="620"/>
      <c r="CR31" s="621">
        <v>93510</v>
      </c>
      <c r="CS31" s="634"/>
      <c r="CT31" s="634"/>
      <c r="CU31" s="634"/>
      <c r="CV31" s="634"/>
      <c r="CW31" s="634"/>
      <c r="CX31" s="634"/>
      <c r="CY31" s="635"/>
      <c r="CZ31" s="624">
        <v>0.4</v>
      </c>
      <c r="DA31" s="636"/>
      <c r="DB31" s="636"/>
      <c r="DC31" s="637"/>
      <c r="DD31" s="627">
        <v>93510</v>
      </c>
      <c r="DE31" s="634"/>
      <c r="DF31" s="634"/>
      <c r="DG31" s="634"/>
      <c r="DH31" s="634"/>
      <c r="DI31" s="634"/>
      <c r="DJ31" s="634"/>
      <c r="DK31" s="635"/>
      <c r="DL31" s="627">
        <v>93510</v>
      </c>
      <c r="DM31" s="634"/>
      <c r="DN31" s="634"/>
      <c r="DO31" s="634"/>
      <c r="DP31" s="634"/>
      <c r="DQ31" s="634"/>
      <c r="DR31" s="634"/>
      <c r="DS31" s="634"/>
      <c r="DT31" s="634"/>
      <c r="DU31" s="634"/>
      <c r="DV31" s="635"/>
      <c r="DW31" s="624">
        <v>0.9</v>
      </c>
      <c r="DX31" s="636"/>
      <c r="DY31" s="636"/>
      <c r="DZ31" s="636"/>
      <c r="EA31" s="636"/>
      <c r="EB31" s="636"/>
      <c r="EC31" s="648"/>
    </row>
    <row r="32" spans="2:133" ht="11.25" customHeight="1" x14ac:dyDescent="0.2">
      <c r="B32" s="618" t="s">
        <v>318</v>
      </c>
      <c r="C32" s="619"/>
      <c r="D32" s="619"/>
      <c r="E32" s="619"/>
      <c r="F32" s="619"/>
      <c r="G32" s="619"/>
      <c r="H32" s="619"/>
      <c r="I32" s="619"/>
      <c r="J32" s="619"/>
      <c r="K32" s="619"/>
      <c r="L32" s="619"/>
      <c r="M32" s="619"/>
      <c r="N32" s="619"/>
      <c r="O32" s="619"/>
      <c r="P32" s="619"/>
      <c r="Q32" s="620"/>
      <c r="R32" s="621">
        <v>1243235</v>
      </c>
      <c r="S32" s="622"/>
      <c r="T32" s="622"/>
      <c r="U32" s="622"/>
      <c r="V32" s="622"/>
      <c r="W32" s="622"/>
      <c r="X32" s="622"/>
      <c r="Y32" s="623"/>
      <c r="Z32" s="659">
        <v>4.7</v>
      </c>
      <c r="AA32" s="659"/>
      <c r="AB32" s="659"/>
      <c r="AC32" s="659"/>
      <c r="AD32" s="660" t="s">
        <v>244</v>
      </c>
      <c r="AE32" s="660"/>
      <c r="AF32" s="660"/>
      <c r="AG32" s="660"/>
      <c r="AH32" s="660"/>
      <c r="AI32" s="660"/>
      <c r="AJ32" s="660"/>
      <c r="AK32" s="660"/>
      <c r="AL32" s="624" t="s">
        <v>244</v>
      </c>
      <c r="AM32" s="625"/>
      <c r="AN32" s="625"/>
      <c r="AO32" s="661"/>
      <c r="AP32" s="662"/>
      <c r="AQ32" s="663"/>
      <c r="AR32" s="663"/>
      <c r="AS32" s="663"/>
      <c r="AT32" s="694"/>
      <c r="AU32" s="214" t="s">
        <v>319</v>
      </c>
      <c r="AX32" s="618" t="s">
        <v>320</v>
      </c>
      <c r="AY32" s="619"/>
      <c r="AZ32" s="619"/>
      <c r="BA32" s="619"/>
      <c r="BB32" s="619"/>
      <c r="BC32" s="619"/>
      <c r="BD32" s="619"/>
      <c r="BE32" s="619"/>
      <c r="BF32" s="620"/>
      <c r="BG32" s="687">
        <v>99.3</v>
      </c>
      <c r="BH32" s="634"/>
      <c r="BI32" s="634"/>
      <c r="BJ32" s="634"/>
      <c r="BK32" s="634"/>
      <c r="BL32" s="634"/>
      <c r="BM32" s="625">
        <v>98.3</v>
      </c>
      <c r="BN32" s="634"/>
      <c r="BO32" s="634"/>
      <c r="BP32" s="634"/>
      <c r="BQ32" s="657"/>
      <c r="BR32" s="687">
        <v>99.4</v>
      </c>
      <c r="BS32" s="634"/>
      <c r="BT32" s="634"/>
      <c r="BU32" s="634"/>
      <c r="BV32" s="634"/>
      <c r="BW32" s="634"/>
      <c r="BX32" s="625">
        <v>98.1</v>
      </c>
      <c r="BY32" s="634"/>
      <c r="BZ32" s="634"/>
      <c r="CA32" s="634"/>
      <c r="CB32" s="657"/>
      <c r="CD32" s="644"/>
      <c r="CE32" s="645"/>
      <c r="CF32" s="618" t="s">
        <v>321</v>
      </c>
      <c r="CG32" s="619"/>
      <c r="CH32" s="619"/>
      <c r="CI32" s="619"/>
      <c r="CJ32" s="619"/>
      <c r="CK32" s="619"/>
      <c r="CL32" s="619"/>
      <c r="CM32" s="619"/>
      <c r="CN32" s="619"/>
      <c r="CO32" s="619"/>
      <c r="CP32" s="619"/>
      <c r="CQ32" s="620"/>
      <c r="CR32" s="621">
        <v>17</v>
      </c>
      <c r="CS32" s="622"/>
      <c r="CT32" s="622"/>
      <c r="CU32" s="622"/>
      <c r="CV32" s="622"/>
      <c r="CW32" s="622"/>
      <c r="CX32" s="622"/>
      <c r="CY32" s="623"/>
      <c r="CZ32" s="624">
        <v>0</v>
      </c>
      <c r="DA32" s="636"/>
      <c r="DB32" s="636"/>
      <c r="DC32" s="637"/>
      <c r="DD32" s="627">
        <v>17</v>
      </c>
      <c r="DE32" s="622"/>
      <c r="DF32" s="622"/>
      <c r="DG32" s="622"/>
      <c r="DH32" s="622"/>
      <c r="DI32" s="622"/>
      <c r="DJ32" s="622"/>
      <c r="DK32" s="623"/>
      <c r="DL32" s="627">
        <v>17</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322</v>
      </c>
      <c r="C33" s="619"/>
      <c r="D33" s="619"/>
      <c r="E33" s="619"/>
      <c r="F33" s="619"/>
      <c r="G33" s="619"/>
      <c r="H33" s="619"/>
      <c r="I33" s="619"/>
      <c r="J33" s="619"/>
      <c r="K33" s="619"/>
      <c r="L33" s="619"/>
      <c r="M33" s="619"/>
      <c r="N33" s="619"/>
      <c r="O33" s="619"/>
      <c r="P33" s="619"/>
      <c r="Q33" s="620"/>
      <c r="R33" s="621">
        <v>44405</v>
      </c>
      <c r="S33" s="622"/>
      <c r="T33" s="622"/>
      <c r="U33" s="622"/>
      <c r="V33" s="622"/>
      <c r="W33" s="622"/>
      <c r="X33" s="622"/>
      <c r="Y33" s="623"/>
      <c r="Z33" s="659">
        <v>0.2</v>
      </c>
      <c r="AA33" s="659"/>
      <c r="AB33" s="659"/>
      <c r="AC33" s="659"/>
      <c r="AD33" s="660" t="s">
        <v>132</v>
      </c>
      <c r="AE33" s="660"/>
      <c r="AF33" s="660"/>
      <c r="AG33" s="660"/>
      <c r="AH33" s="660"/>
      <c r="AI33" s="660"/>
      <c r="AJ33" s="660"/>
      <c r="AK33" s="660"/>
      <c r="AL33" s="624" t="s">
        <v>132</v>
      </c>
      <c r="AM33" s="625"/>
      <c r="AN33" s="625"/>
      <c r="AO33" s="661"/>
      <c r="AP33" s="664"/>
      <c r="AQ33" s="665"/>
      <c r="AR33" s="665"/>
      <c r="AS33" s="665"/>
      <c r="AT33" s="695"/>
      <c r="AU33" s="219"/>
      <c r="AV33" s="219"/>
      <c r="AW33" s="219"/>
      <c r="AX33" s="602" t="s">
        <v>323</v>
      </c>
      <c r="AY33" s="603"/>
      <c r="AZ33" s="603"/>
      <c r="BA33" s="603"/>
      <c r="BB33" s="603"/>
      <c r="BC33" s="603"/>
      <c r="BD33" s="603"/>
      <c r="BE33" s="603"/>
      <c r="BF33" s="604"/>
      <c r="BG33" s="682">
        <v>98.8</v>
      </c>
      <c r="BH33" s="606"/>
      <c r="BI33" s="606"/>
      <c r="BJ33" s="606"/>
      <c r="BK33" s="606"/>
      <c r="BL33" s="606"/>
      <c r="BM33" s="652">
        <v>95.4</v>
      </c>
      <c r="BN33" s="606"/>
      <c r="BO33" s="606"/>
      <c r="BP33" s="606"/>
      <c r="BQ33" s="669"/>
      <c r="BR33" s="682">
        <v>98.6</v>
      </c>
      <c r="BS33" s="606"/>
      <c r="BT33" s="606"/>
      <c r="BU33" s="606"/>
      <c r="BV33" s="606"/>
      <c r="BW33" s="606"/>
      <c r="BX33" s="652">
        <v>94.6</v>
      </c>
      <c r="BY33" s="606"/>
      <c r="BZ33" s="606"/>
      <c r="CA33" s="606"/>
      <c r="CB33" s="669"/>
      <c r="CD33" s="618" t="s">
        <v>324</v>
      </c>
      <c r="CE33" s="619"/>
      <c r="CF33" s="619"/>
      <c r="CG33" s="619"/>
      <c r="CH33" s="619"/>
      <c r="CI33" s="619"/>
      <c r="CJ33" s="619"/>
      <c r="CK33" s="619"/>
      <c r="CL33" s="619"/>
      <c r="CM33" s="619"/>
      <c r="CN33" s="619"/>
      <c r="CO33" s="619"/>
      <c r="CP33" s="619"/>
      <c r="CQ33" s="620"/>
      <c r="CR33" s="621">
        <v>13273845</v>
      </c>
      <c r="CS33" s="634"/>
      <c r="CT33" s="634"/>
      <c r="CU33" s="634"/>
      <c r="CV33" s="634"/>
      <c r="CW33" s="634"/>
      <c r="CX33" s="634"/>
      <c r="CY33" s="635"/>
      <c r="CZ33" s="624">
        <v>54.6</v>
      </c>
      <c r="DA33" s="636"/>
      <c r="DB33" s="636"/>
      <c r="DC33" s="637"/>
      <c r="DD33" s="627">
        <v>8320322</v>
      </c>
      <c r="DE33" s="634"/>
      <c r="DF33" s="634"/>
      <c r="DG33" s="634"/>
      <c r="DH33" s="634"/>
      <c r="DI33" s="634"/>
      <c r="DJ33" s="634"/>
      <c r="DK33" s="635"/>
      <c r="DL33" s="627">
        <v>4196402</v>
      </c>
      <c r="DM33" s="634"/>
      <c r="DN33" s="634"/>
      <c r="DO33" s="634"/>
      <c r="DP33" s="634"/>
      <c r="DQ33" s="634"/>
      <c r="DR33" s="634"/>
      <c r="DS33" s="634"/>
      <c r="DT33" s="634"/>
      <c r="DU33" s="634"/>
      <c r="DV33" s="635"/>
      <c r="DW33" s="624">
        <v>38.799999999999997</v>
      </c>
      <c r="DX33" s="636"/>
      <c r="DY33" s="636"/>
      <c r="DZ33" s="636"/>
      <c r="EA33" s="636"/>
      <c r="EB33" s="636"/>
      <c r="EC33" s="648"/>
    </row>
    <row r="34" spans="2:133" ht="11.25" customHeight="1" x14ac:dyDescent="0.2">
      <c r="B34" s="618" t="s">
        <v>325</v>
      </c>
      <c r="C34" s="619"/>
      <c r="D34" s="619"/>
      <c r="E34" s="619"/>
      <c r="F34" s="619"/>
      <c r="G34" s="619"/>
      <c r="H34" s="619"/>
      <c r="I34" s="619"/>
      <c r="J34" s="619"/>
      <c r="K34" s="619"/>
      <c r="L34" s="619"/>
      <c r="M34" s="619"/>
      <c r="N34" s="619"/>
      <c r="O34" s="619"/>
      <c r="P34" s="619"/>
      <c r="Q34" s="620"/>
      <c r="R34" s="621">
        <v>3607414</v>
      </c>
      <c r="S34" s="622"/>
      <c r="T34" s="622"/>
      <c r="U34" s="622"/>
      <c r="V34" s="622"/>
      <c r="W34" s="622"/>
      <c r="X34" s="622"/>
      <c r="Y34" s="623"/>
      <c r="Z34" s="659">
        <v>13.7</v>
      </c>
      <c r="AA34" s="659"/>
      <c r="AB34" s="659"/>
      <c r="AC34" s="659"/>
      <c r="AD34" s="660" t="s">
        <v>132</v>
      </c>
      <c r="AE34" s="660"/>
      <c r="AF34" s="660"/>
      <c r="AG34" s="660"/>
      <c r="AH34" s="660"/>
      <c r="AI34" s="660"/>
      <c r="AJ34" s="660"/>
      <c r="AK34" s="660"/>
      <c r="AL34" s="624" t="s">
        <v>132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3294153</v>
      </c>
      <c r="CS34" s="622"/>
      <c r="CT34" s="622"/>
      <c r="CU34" s="622"/>
      <c r="CV34" s="622"/>
      <c r="CW34" s="622"/>
      <c r="CX34" s="622"/>
      <c r="CY34" s="623"/>
      <c r="CZ34" s="624">
        <v>13.5</v>
      </c>
      <c r="DA34" s="636"/>
      <c r="DB34" s="636"/>
      <c r="DC34" s="637"/>
      <c r="DD34" s="627">
        <v>2551057</v>
      </c>
      <c r="DE34" s="622"/>
      <c r="DF34" s="622"/>
      <c r="DG34" s="622"/>
      <c r="DH34" s="622"/>
      <c r="DI34" s="622"/>
      <c r="DJ34" s="622"/>
      <c r="DK34" s="623"/>
      <c r="DL34" s="627">
        <v>1631938</v>
      </c>
      <c r="DM34" s="622"/>
      <c r="DN34" s="622"/>
      <c r="DO34" s="622"/>
      <c r="DP34" s="622"/>
      <c r="DQ34" s="622"/>
      <c r="DR34" s="622"/>
      <c r="DS34" s="622"/>
      <c r="DT34" s="622"/>
      <c r="DU34" s="622"/>
      <c r="DV34" s="623"/>
      <c r="DW34" s="624">
        <v>15.1</v>
      </c>
      <c r="DX34" s="636"/>
      <c r="DY34" s="636"/>
      <c r="DZ34" s="636"/>
      <c r="EA34" s="636"/>
      <c r="EB34" s="636"/>
      <c r="EC34" s="648"/>
    </row>
    <row r="35" spans="2:133" ht="11.25" customHeight="1" x14ac:dyDescent="0.2">
      <c r="B35" s="618" t="s">
        <v>327</v>
      </c>
      <c r="C35" s="619"/>
      <c r="D35" s="619"/>
      <c r="E35" s="619"/>
      <c r="F35" s="619"/>
      <c r="G35" s="619"/>
      <c r="H35" s="619"/>
      <c r="I35" s="619"/>
      <c r="J35" s="619"/>
      <c r="K35" s="619"/>
      <c r="L35" s="619"/>
      <c r="M35" s="619"/>
      <c r="N35" s="619"/>
      <c r="O35" s="619"/>
      <c r="P35" s="619"/>
      <c r="Q35" s="620"/>
      <c r="R35" s="621">
        <v>3194900</v>
      </c>
      <c r="S35" s="622"/>
      <c r="T35" s="622"/>
      <c r="U35" s="622"/>
      <c r="V35" s="622"/>
      <c r="W35" s="622"/>
      <c r="X35" s="622"/>
      <c r="Y35" s="623"/>
      <c r="Z35" s="659">
        <v>12.1</v>
      </c>
      <c r="AA35" s="659"/>
      <c r="AB35" s="659"/>
      <c r="AC35" s="659"/>
      <c r="AD35" s="660" t="s">
        <v>244</v>
      </c>
      <c r="AE35" s="660"/>
      <c r="AF35" s="660"/>
      <c r="AG35" s="660"/>
      <c r="AH35" s="660"/>
      <c r="AI35" s="660"/>
      <c r="AJ35" s="660"/>
      <c r="AK35" s="660"/>
      <c r="AL35" s="624" t="s">
        <v>132</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86324</v>
      </c>
      <c r="CS35" s="634"/>
      <c r="CT35" s="634"/>
      <c r="CU35" s="634"/>
      <c r="CV35" s="634"/>
      <c r="CW35" s="634"/>
      <c r="CX35" s="634"/>
      <c r="CY35" s="635"/>
      <c r="CZ35" s="624">
        <v>0.4</v>
      </c>
      <c r="DA35" s="636"/>
      <c r="DB35" s="636"/>
      <c r="DC35" s="637"/>
      <c r="DD35" s="627">
        <v>59600</v>
      </c>
      <c r="DE35" s="634"/>
      <c r="DF35" s="634"/>
      <c r="DG35" s="634"/>
      <c r="DH35" s="634"/>
      <c r="DI35" s="634"/>
      <c r="DJ35" s="634"/>
      <c r="DK35" s="635"/>
      <c r="DL35" s="627">
        <v>39578</v>
      </c>
      <c r="DM35" s="634"/>
      <c r="DN35" s="634"/>
      <c r="DO35" s="634"/>
      <c r="DP35" s="634"/>
      <c r="DQ35" s="634"/>
      <c r="DR35" s="634"/>
      <c r="DS35" s="634"/>
      <c r="DT35" s="634"/>
      <c r="DU35" s="634"/>
      <c r="DV35" s="635"/>
      <c r="DW35" s="624">
        <v>0.4</v>
      </c>
      <c r="DX35" s="636"/>
      <c r="DY35" s="636"/>
      <c r="DZ35" s="636"/>
      <c r="EA35" s="636"/>
      <c r="EB35" s="636"/>
      <c r="EC35" s="648"/>
    </row>
    <row r="36" spans="2:133" ht="11.25" customHeight="1" x14ac:dyDescent="0.2">
      <c r="B36" s="618" t="s">
        <v>331</v>
      </c>
      <c r="C36" s="619"/>
      <c r="D36" s="619"/>
      <c r="E36" s="619"/>
      <c r="F36" s="619"/>
      <c r="G36" s="619"/>
      <c r="H36" s="619"/>
      <c r="I36" s="619"/>
      <c r="J36" s="619"/>
      <c r="K36" s="619"/>
      <c r="L36" s="619"/>
      <c r="M36" s="619"/>
      <c r="N36" s="619"/>
      <c r="O36" s="619"/>
      <c r="P36" s="619"/>
      <c r="Q36" s="620"/>
      <c r="R36" s="621">
        <v>1813097</v>
      </c>
      <c r="S36" s="622"/>
      <c r="T36" s="622"/>
      <c r="U36" s="622"/>
      <c r="V36" s="622"/>
      <c r="W36" s="622"/>
      <c r="X36" s="622"/>
      <c r="Y36" s="623"/>
      <c r="Z36" s="659">
        <v>6.9</v>
      </c>
      <c r="AA36" s="659"/>
      <c r="AB36" s="659"/>
      <c r="AC36" s="659"/>
      <c r="AD36" s="660" t="s">
        <v>132</v>
      </c>
      <c r="AE36" s="660"/>
      <c r="AF36" s="660"/>
      <c r="AG36" s="660"/>
      <c r="AH36" s="660"/>
      <c r="AI36" s="660"/>
      <c r="AJ36" s="660"/>
      <c r="AK36" s="660"/>
      <c r="AL36" s="624" t="s">
        <v>244</v>
      </c>
      <c r="AM36" s="625"/>
      <c r="AN36" s="625"/>
      <c r="AO36" s="661"/>
      <c r="AP36" s="222"/>
      <c r="AQ36" s="670" t="s">
        <v>332</v>
      </c>
      <c r="AR36" s="671"/>
      <c r="AS36" s="671"/>
      <c r="AT36" s="671"/>
      <c r="AU36" s="671"/>
      <c r="AV36" s="671"/>
      <c r="AW36" s="671"/>
      <c r="AX36" s="671"/>
      <c r="AY36" s="672"/>
      <c r="AZ36" s="676">
        <v>3061489</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133651</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3823582</v>
      </c>
      <c r="CS36" s="622"/>
      <c r="CT36" s="622"/>
      <c r="CU36" s="622"/>
      <c r="CV36" s="622"/>
      <c r="CW36" s="622"/>
      <c r="CX36" s="622"/>
      <c r="CY36" s="623"/>
      <c r="CZ36" s="624">
        <v>15.7</v>
      </c>
      <c r="DA36" s="636"/>
      <c r="DB36" s="636"/>
      <c r="DC36" s="637"/>
      <c r="DD36" s="627">
        <v>3616274</v>
      </c>
      <c r="DE36" s="622"/>
      <c r="DF36" s="622"/>
      <c r="DG36" s="622"/>
      <c r="DH36" s="622"/>
      <c r="DI36" s="622"/>
      <c r="DJ36" s="622"/>
      <c r="DK36" s="623"/>
      <c r="DL36" s="627">
        <v>1310124</v>
      </c>
      <c r="DM36" s="622"/>
      <c r="DN36" s="622"/>
      <c r="DO36" s="622"/>
      <c r="DP36" s="622"/>
      <c r="DQ36" s="622"/>
      <c r="DR36" s="622"/>
      <c r="DS36" s="622"/>
      <c r="DT36" s="622"/>
      <c r="DU36" s="622"/>
      <c r="DV36" s="623"/>
      <c r="DW36" s="624">
        <v>12.1</v>
      </c>
      <c r="DX36" s="636"/>
      <c r="DY36" s="636"/>
      <c r="DZ36" s="636"/>
      <c r="EA36" s="636"/>
      <c r="EB36" s="636"/>
      <c r="EC36" s="648"/>
    </row>
    <row r="37" spans="2:133" ht="11.25" customHeight="1" x14ac:dyDescent="0.2">
      <c r="B37" s="618" t="s">
        <v>335</v>
      </c>
      <c r="C37" s="619"/>
      <c r="D37" s="619"/>
      <c r="E37" s="619"/>
      <c r="F37" s="619"/>
      <c r="G37" s="619"/>
      <c r="H37" s="619"/>
      <c r="I37" s="619"/>
      <c r="J37" s="619"/>
      <c r="K37" s="619"/>
      <c r="L37" s="619"/>
      <c r="M37" s="619"/>
      <c r="N37" s="619"/>
      <c r="O37" s="619"/>
      <c r="P37" s="619"/>
      <c r="Q37" s="620"/>
      <c r="R37" s="621">
        <v>322031</v>
      </c>
      <c r="S37" s="622"/>
      <c r="T37" s="622"/>
      <c r="U37" s="622"/>
      <c r="V37" s="622"/>
      <c r="W37" s="622"/>
      <c r="X37" s="622"/>
      <c r="Y37" s="623"/>
      <c r="Z37" s="659">
        <v>1.2</v>
      </c>
      <c r="AA37" s="659"/>
      <c r="AB37" s="659"/>
      <c r="AC37" s="659"/>
      <c r="AD37" s="660">
        <v>7367</v>
      </c>
      <c r="AE37" s="660"/>
      <c r="AF37" s="660"/>
      <c r="AG37" s="660"/>
      <c r="AH37" s="660"/>
      <c r="AI37" s="660"/>
      <c r="AJ37" s="660"/>
      <c r="AK37" s="660"/>
      <c r="AL37" s="624">
        <v>0.1</v>
      </c>
      <c r="AM37" s="625"/>
      <c r="AN37" s="625"/>
      <c r="AO37" s="661"/>
      <c r="AQ37" s="654" t="s">
        <v>336</v>
      </c>
      <c r="AR37" s="655"/>
      <c r="AS37" s="655"/>
      <c r="AT37" s="655"/>
      <c r="AU37" s="655"/>
      <c r="AV37" s="655"/>
      <c r="AW37" s="655"/>
      <c r="AX37" s="655"/>
      <c r="AY37" s="656"/>
      <c r="AZ37" s="621">
        <v>565865</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133651</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805528</v>
      </c>
      <c r="CS37" s="634"/>
      <c r="CT37" s="634"/>
      <c r="CU37" s="634"/>
      <c r="CV37" s="634"/>
      <c r="CW37" s="634"/>
      <c r="CX37" s="634"/>
      <c r="CY37" s="635"/>
      <c r="CZ37" s="624">
        <v>3.3</v>
      </c>
      <c r="DA37" s="636"/>
      <c r="DB37" s="636"/>
      <c r="DC37" s="637"/>
      <c r="DD37" s="627">
        <v>805528</v>
      </c>
      <c r="DE37" s="634"/>
      <c r="DF37" s="634"/>
      <c r="DG37" s="634"/>
      <c r="DH37" s="634"/>
      <c r="DI37" s="634"/>
      <c r="DJ37" s="634"/>
      <c r="DK37" s="635"/>
      <c r="DL37" s="627">
        <v>789211</v>
      </c>
      <c r="DM37" s="634"/>
      <c r="DN37" s="634"/>
      <c r="DO37" s="634"/>
      <c r="DP37" s="634"/>
      <c r="DQ37" s="634"/>
      <c r="DR37" s="634"/>
      <c r="DS37" s="634"/>
      <c r="DT37" s="634"/>
      <c r="DU37" s="634"/>
      <c r="DV37" s="635"/>
      <c r="DW37" s="624">
        <v>7.3</v>
      </c>
      <c r="DX37" s="636"/>
      <c r="DY37" s="636"/>
      <c r="DZ37" s="636"/>
      <c r="EA37" s="636"/>
      <c r="EB37" s="636"/>
      <c r="EC37" s="648"/>
    </row>
    <row r="38" spans="2:133" ht="11.25" customHeight="1" x14ac:dyDescent="0.2">
      <c r="B38" s="618" t="s">
        <v>339</v>
      </c>
      <c r="C38" s="619"/>
      <c r="D38" s="619"/>
      <c r="E38" s="619"/>
      <c r="F38" s="619"/>
      <c r="G38" s="619"/>
      <c r="H38" s="619"/>
      <c r="I38" s="619"/>
      <c r="J38" s="619"/>
      <c r="K38" s="619"/>
      <c r="L38" s="619"/>
      <c r="M38" s="619"/>
      <c r="N38" s="619"/>
      <c r="O38" s="619"/>
      <c r="P38" s="619"/>
      <c r="Q38" s="620"/>
      <c r="R38" s="621">
        <v>636000</v>
      </c>
      <c r="S38" s="622"/>
      <c r="T38" s="622"/>
      <c r="U38" s="622"/>
      <c r="V38" s="622"/>
      <c r="W38" s="622"/>
      <c r="X38" s="622"/>
      <c r="Y38" s="623"/>
      <c r="Z38" s="659">
        <v>2.4</v>
      </c>
      <c r="AA38" s="659"/>
      <c r="AB38" s="659"/>
      <c r="AC38" s="659"/>
      <c r="AD38" s="660" t="s">
        <v>132</v>
      </c>
      <c r="AE38" s="660"/>
      <c r="AF38" s="660"/>
      <c r="AG38" s="660"/>
      <c r="AH38" s="660"/>
      <c r="AI38" s="660"/>
      <c r="AJ38" s="660"/>
      <c r="AK38" s="660"/>
      <c r="AL38" s="624" t="s">
        <v>244</v>
      </c>
      <c r="AM38" s="625"/>
      <c r="AN38" s="625"/>
      <c r="AO38" s="661"/>
      <c r="AQ38" s="654" t="s">
        <v>340</v>
      </c>
      <c r="AR38" s="655"/>
      <c r="AS38" s="655"/>
      <c r="AT38" s="655"/>
      <c r="AU38" s="655"/>
      <c r="AV38" s="655"/>
      <c r="AW38" s="655"/>
      <c r="AX38" s="655"/>
      <c r="AY38" s="656"/>
      <c r="AZ38" s="621">
        <v>313947</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5001</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2160234</v>
      </c>
      <c r="CS38" s="622"/>
      <c r="CT38" s="622"/>
      <c r="CU38" s="622"/>
      <c r="CV38" s="622"/>
      <c r="CW38" s="622"/>
      <c r="CX38" s="622"/>
      <c r="CY38" s="623"/>
      <c r="CZ38" s="624">
        <v>8.9</v>
      </c>
      <c r="DA38" s="636"/>
      <c r="DB38" s="636"/>
      <c r="DC38" s="637"/>
      <c r="DD38" s="627">
        <v>1882948</v>
      </c>
      <c r="DE38" s="622"/>
      <c r="DF38" s="622"/>
      <c r="DG38" s="622"/>
      <c r="DH38" s="622"/>
      <c r="DI38" s="622"/>
      <c r="DJ38" s="622"/>
      <c r="DK38" s="623"/>
      <c r="DL38" s="627">
        <v>1214762</v>
      </c>
      <c r="DM38" s="622"/>
      <c r="DN38" s="622"/>
      <c r="DO38" s="622"/>
      <c r="DP38" s="622"/>
      <c r="DQ38" s="622"/>
      <c r="DR38" s="622"/>
      <c r="DS38" s="622"/>
      <c r="DT38" s="622"/>
      <c r="DU38" s="622"/>
      <c r="DV38" s="623"/>
      <c r="DW38" s="624">
        <v>11.2</v>
      </c>
      <c r="DX38" s="636"/>
      <c r="DY38" s="636"/>
      <c r="DZ38" s="636"/>
      <c r="EA38" s="636"/>
      <c r="EB38" s="636"/>
      <c r="EC38" s="648"/>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244</v>
      </c>
      <c r="S39" s="622"/>
      <c r="T39" s="622"/>
      <c r="U39" s="622"/>
      <c r="V39" s="622"/>
      <c r="W39" s="622"/>
      <c r="X39" s="622"/>
      <c r="Y39" s="623"/>
      <c r="Z39" s="659" t="s">
        <v>244</v>
      </c>
      <c r="AA39" s="659"/>
      <c r="AB39" s="659"/>
      <c r="AC39" s="659"/>
      <c r="AD39" s="660" t="s">
        <v>132</v>
      </c>
      <c r="AE39" s="660"/>
      <c r="AF39" s="660"/>
      <c r="AG39" s="660"/>
      <c r="AH39" s="660"/>
      <c r="AI39" s="660"/>
      <c r="AJ39" s="660"/>
      <c r="AK39" s="660"/>
      <c r="AL39" s="624" t="s">
        <v>244</v>
      </c>
      <c r="AM39" s="625"/>
      <c r="AN39" s="625"/>
      <c r="AO39" s="661"/>
      <c r="AQ39" s="654" t="s">
        <v>344</v>
      </c>
      <c r="AR39" s="655"/>
      <c r="AS39" s="655"/>
      <c r="AT39" s="655"/>
      <c r="AU39" s="655"/>
      <c r="AV39" s="655"/>
      <c r="AW39" s="655"/>
      <c r="AX39" s="655"/>
      <c r="AY39" s="656"/>
      <c r="AZ39" s="621">
        <v>68647</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7853</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3602827</v>
      </c>
      <c r="CS39" s="634"/>
      <c r="CT39" s="634"/>
      <c r="CU39" s="634"/>
      <c r="CV39" s="634"/>
      <c r="CW39" s="634"/>
      <c r="CX39" s="634"/>
      <c r="CY39" s="635"/>
      <c r="CZ39" s="624">
        <v>14.8</v>
      </c>
      <c r="DA39" s="636"/>
      <c r="DB39" s="636"/>
      <c r="DC39" s="637"/>
      <c r="DD39" s="627">
        <v>18718</v>
      </c>
      <c r="DE39" s="634"/>
      <c r="DF39" s="634"/>
      <c r="DG39" s="634"/>
      <c r="DH39" s="634"/>
      <c r="DI39" s="634"/>
      <c r="DJ39" s="634"/>
      <c r="DK39" s="635"/>
      <c r="DL39" s="627" t="s">
        <v>132</v>
      </c>
      <c r="DM39" s="634"/>
      <c r="DN39" s="634"/>
      <c r="DO39" s="634"/>
      <c r="DP39" s="634"/>
      <c r="DQ39" s="634"/>
      <c r="DR39" s="634"/>
      <c r="DS39" s="634"/>
      <c r="DT39" s="634"/>
      <c r="DU39" s="634"/>
      <c r="DV39" s="635"/>
      <c r="DW39" s="624" t="s">
        <v>244</v>
      </c>
      <c r="DX39" s="636"/>
      <c r="DY39" s="636"/>
      <c r="DZ39" s="636"/>
      <c r="EA39" s="636"/>
      <c r="EB39" s="636"/>
      <c r="EC39" s="648"/>
    </row>
    <row r="40" spans="2:133" ht="11.25" customHeight="1" x14ac:dyDescent="0.2">
      <c r="B40" s="618" t="s">
        <v>347</v>
      </c>
      <c r="C40" s="619"/>
      <c r="D40" s="619"/>
      <c r="E40" s="619"/>
      <c r="F40" s="619"/>
      <c r="G40" s="619"/>
      <c r="H40" s="619"/>
      <c r="I40" s="619"/>
      <c r="J40" s="619"/>
      <c r="K40" s="619"/>
      <c r="L40" s="619"/>
      <c r="M40" s="619"/>
      <c r="N40" s="619"/>
      <c r="O40" s="619"/>
      <c r="P40" s="619"/>
      <c r="Q40" s="620"/>
      <c r="R40" s="621">
        <v>138600</v>
      </c>
      <c r="S40" s="622"/>
      <c r="T40" s="622"/>
      <c r="U40" s="622"/>
      <c r="V40" s="622"/>
      <c r="W40" s="622"/>
      <c r="X40" s="622"/>
      <c r="Y40" s="623"/>
      <c r="Z40" s="659">
        <v>0.5</v>
      </c>
      <c r="AA40" s="659"/>
      <c r="AB40" s="659"/>
      <c r="AC40" s="659"/>
      <c r="AD40" s="660" t="s">
        <v>132</v>
      </c>
      <c r="AE40" s="660"/>
      <c r="AF40" s="660"/>
      <c r="AG40" s="660"/>
      <c r="AH40" s="660"/>
      <c r="AI40" s="660"/>
      <c r="AJ40" s="660"/>
      <c r="AK40" s="660"/>
      <c r="AL40" s="624" t="s">
        <v>244</v>
      </c>
      <c r="AM40" s="625"/>
      <c r="AN40" s="625"/>
      <c r="AO40" s="661"/>
      <c r="AQ40" s="654" t="s">
        <v>348</v>
      </c>
      <c r="AR40" s="655"/>
      <c r="AS40" s="655"/>
      <c r="AT40" s="655"/>
      <c r="AU40" s="655"/>
      <c r="AV40" s="655"/>
      <c r="AW40" s="655"/>
      <c r="AX40" s="655"/>
      <c r="AY40" s="656"/>
      <c r="AZ40" s="621">
        <v>34567</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125</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306725</v>
      </c>
      <c r="CS40" s="622"/>
      <c r="CT40" s="622"/>
      <c r="CU40" s="622"/>
      <c r="CV40" s="622"/>
      <c r="CW40" s="622"/>
      <c r="CX40" s="622"/>
      <c r="CY40" s="623"/>
      <c r="CZ40" s="624">
        <v>1.3</v>
      </c>
      <c r="DA40" s="636"/>
      <c r="DB40" s="636"/>
      <c r="DC40" s="637"/>
      <c r="DD40" s="627">
        <v>191725</v>
      </c>
      <c r="DE40" s="622"/>
      <c r="DF40" s="622"/>
      <c r="DG40" s="622"/>
      <c r="DH40" s="622"/>
      <c r="DI40" s="622"/>
      <c r="DJ40" s="622"/>
      <c r="DK40" s="623"/>
      <c r="DL40" s="627" t="s">
        <v>244</v>
      </c>
      <c r="DM40" s="622"/>
      <c r="DN40" s="622"/>
      <c r="DO40" s="622"/>
      <c r="DP40" s="622"/>
      <c r="DQ40" s="622"/>
      <c r="DR40" s="622"/>
      <c r="DS40" s="622"/>
      <c r="DT40" s="622"/>
      <c r="DU40" s="622"/>
      <c r="DV40" s="623"/>
      <c r="DW40" s="624" t="s">
        <v>132</v>
      </c>
      <c r="DX40" s="636"/>
      <c r="DY40" s="636"/>
      <c r="DZ40" s="636"/>
      <c r="EA40" s="636"/>
      <c r="EB40" s="636"/>
      <c r="EC40" s="648"/>
    </row>
    <row r="41" spans="2:133" ht="11.25" customHeight="1" x14ac:dyDescent="0.2">
      <c r="B41" s="602" t="s">
        <v>352</v>
      </c>
      <c r="C41" s="603"/>
      <c r="D41" s="603"/>
      <c r="E41" s="603"/>
      <c r="F41" s="603"/>
      <c r="G41" s="603"/>
      <c r="H41" s="603"/>
      <c r="I41" s="603"/>
      <c r="J41" s="603"/>
      <c r="K41" s="603"/>
      <c r="L41" s="603"/>
      <c r="M41" s="603"/>
      <c r="N41" s="603"/>
      <c r="O41" s="603"/>
      <c r="P41" s="603"/>
      <c r="Q41" s="604"/>
      <c r="R41" s="605">
        <v>26380188</v>
      </c>
      <c r="S41" s="646"/>
      <c r="T41" s="646"/>
      <c r="U41" s="646"/>
      <c r="V41" s="646"/>
      <c r="W41" s="646"/>
      <c r="X41" s="646"/>
      <c r="Y41" s="649"/>
      <c r="Z41" s="650">
        <v>100</v>
      </c>
      <c r="AA41" s="650"/>
      <c r="AB41" s="650"/>
      <c r="AC41" s="650"/>
      <c r="AD41" s="651">
        <v>10676018</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273376</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132</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132</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356</v>
      </c>
      <c r="AR42" s="667"/>
      <c r="AS42" s="667"/>
      <c r="AT42" s="667"/>
      <c r="AU42" s="667"/>
      <c r="AV42" s="667"/>
      <c r="AW42" s="667"/>
      <c r="AX42" s="667"/>
      <c r="AY42" s="668"/>
      <c r="AZ42" s="605">
        <v>1805087</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348</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1495441</v>
      </c>
      <c r="CS42" s="634"/>
      <c r="CT42" s="634"/>
      <c r="CU42" s="634"/>
      <c r="CV42" s="634"/>
      <c r="CW42" s="634"/>
      <c r="CX42" s="634"/>
      <c r="CY42" s="635"/>
      <c r="CZ42" s="624">
        <v>6.1</v>
      </c>
      <c r="DA42" s="636"/>
      <c r="DB42" s="636"/>
      <c r="DC42" s="637"/>
      <c r="DD42" s="627">
        <v>453078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359</v>
      </c>
      <c r="CD43" s="618" t="s">
        <v>360</v>
      </c>
      <c r="CE43" s="619"/>
      <c r="CF43" s="619"/>
      <c r="CG43" s="619"/>
      <c r="CH43" s="619"/>
      <c r="CI43" s="619"/>
      <c r="CJ43" s="619"/>
      <c r="CK43" s="619"/>
      <c r="CL43" s="619"/>
      <c r="CM43" s="619"/>
      <c r="CN43" s="619"/>
      <c r="CO43" s="619"/>
      <c r="CP43" s="619"/>
      <c r="CQ43" s="620"/>
      <c r="CR43" s="621">
        <v>37238</v>
      </c>
      <c r="CS43" s="634"/>
      <c r="CT43" s="634"/>
      <c r="CU43" s="634"/>
      <c r="CV43" s="634"/>
      <c r="CW43" s="634"/>
      <c r="CX43" s="634"/>
      <c r="CY43" s="635"/>
      <c r="CZ43" s="624">
        <v>0.2</v>
      </c>
      <c r="DA43" s="636"/>
      <c r="DB43" s="636"/>
      <c r="DC43" s="637"/>
      <c r="DD43" s="627">
        <v>37238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362</v>
      </c>
      <c r="CG44" s="619"/>
      <c r="CH44" s="619"/>
      <c r="CI44" s="619"/>
      <c r="CJ44" s="619"/>
      <c r="CK44" s="619"/>
      <c r="CL44" s="619"/>
      <c r="CM44" s="619"/>
      <c r="CN44" s="619"/>
      <c r="CO44" s="619"/>
      <c r="CP44" s="619"/>
      <c r="CQ44" s="620"/>
      <c r="CR44" s="621">
        <v>1495153</v>
      </c>
      <c r="CS44" s="622"/>
      <c r="CT44" s="622"/>
      <c r="CU44" s="622"/>
      <c r="CV44" s="622"/>
      <c r="CW44" s="622"/>
      <c r="CX44" s="622"/>
      <c r="CY44" s="623"/>
      <c r="CZ44" s="624">
        <v>6.1</v>
      </c>
      <c r="DA44" s="625"/>
      <c r="DB44" s="625"/>
      <c r="DC44" s="626"/>
      <c r="DD44" s="627">
        <v>452790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760266</v>
      </c>
      <c r="CS45" s="634"/>
      <c r="CT45" s="634"/>
      <c r="CU45" s="634"/>
      <c r="CV45" s="634"/>
      <c r="CW45" s="634"/>
      <c r="CX45" s="634"/>
      <c r="CY45" s="635"/>
      <c r="CZ45" s="624">
        <v>3.1</v>
      </c>
      <c r="DA45" s="636"/>
      <c r="DB45" s="636"/>
      <c r="DC45" s="637"/>
      <c r="DD45" s="627">
        <v>59283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365</v>
      </c>
      <c r="CG46" s="619"/>
      <c r="CH46" s="619"/>
      <c r="CI46" s="619"/>
      <c r="CJ46" s="619"/>
      <c r="CK46" s="619"/>
      <c r="CL46" s="619"/>
      <c r="CM46" s="619"/>
      <c r="CN46" s="619"/>
      <c r="CO46" s="619"/>
      <c r="CP46" s="619"/>
      <c r="CQ46" s="620"/>
      <c r="CR46" s="621">
        <v>562418</v>
      </c>
      <c r="CS46" s="622"/>
      <c r="CT46" s="622"/>
      <c r="CU46" s="622"/>
      <c r="CV46" s="622"/>
      <c r="CW46" s="622"/>
      <c r="CX46" s="622"/>
      <c r="CY46" s="623"/>
      <c r="CZ46" s="624">
        <v>2.2999999999999998</v>
      </c>
      <c r="DA46" s="625"/>
      <c r="DB46" s="625"/>
      <c r="DC46" s="626"/>
      <c r="DD46" s="627">
        <v>387088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366</v>
      </c>
      <c r="CG47" s="619"/>
      <c r="CH47" s="619"/>
      <c r="CI47" s="619"/>
      <c r="CJ47" s="619"/>
      <c r="CK47" s="619"/>
      <c r="CL47" s="619"/>
      <c r="CM47" s="619"/>
      <c r="CN47" s="619"/>
      <c r="CO47" s="619"/>
      <c r="CP47" s="619"/>
      <c r="CQ47" s="620"/>
      <c r="CR47" s="621">
        <v>288</v>
      </c>
      <c r="CS47" s="634"/>
      <c r="CT47" s="634"/>
      <c r="CU47" s="634"/>
      <c r="CV47" s="634"/>
      <c r="CW47" s="634"/>
      <c r="CX47" s="634"/>
      <c r="CY47" s="635"/>
      <c r="CZ47" s="624">
        <v>0</v>
      </c>
      <c r="DA47" s="636"/>
      <c r="DB47" s="636"/>
      <c r="DC47" s="637"/>
      <c r="DD47" s="627">
        <v>288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367</v>
      </c>
      <c r="CG48" s="619"/>
      <c r="CH48" s="619"/>
      <c r="CI48" s="619"/>
      <c r="CJ48" s="619"/>
      <c r="CK48" s="619"/>
      <c r="CL48" s="619"/>
      <c r="CM48" s="619"/>
      <c r="CN48" s="619"/>
      <c r="CO48" s="619"/>
      <c r="CP48" s="619"/>
      <c r="CQ48" s="620"/>
      <c r="CR48" s="621" t="s">
        <v>244</v>
      </c>
      <c r="CS48" s="622"/>
      <c r="CT48" s="622"/>
      <c r="CU48" s="622"/>
      <c r="CV48" s="622"/>
      <c r="CW48" s="622"/>
      <c r="CX48" s="622"/>
      <c r="CY48" s="623"/>
      <c r="CZ48" s="624" t="s">
        <v>244</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368</v>
      </c>
      <c r="CE49" s="603"/>
      <c r="CF49" s="603"/>
      <c r="CG49" s="603"/>
      <c r="CH49" s="603"/>
      <c r="CI49" s="603"/>
      <c r="CJ49" s="603"/>
      <c r="CK49" s="603"/>
      <c r="CL49" s="603"/>
      <c r="CM49" s="603"/>
      <c r="CN49" s="603"/>
      <c r="CO49" s="603"/>
      <c r="CP49" s="603"/>
      <c r="CQ49" s="604"/>
      <c r="CR49" s="605">
        <v>24331963</v>
      </c>
      <c r="CS49" s="606"/>
      <c r="CT49" s="606"/>
      <c r="CU49" s="606"/>
      <c r="CV49" s="606"/>
      <c r="CW49" s="606"/>
      <c r="CX49" s="606"/>
      <c r="CY49" s="607"/>
      <c r="CZ49" s="608">
        <v>100</v>
      </c>
      <c r="DA49" s="609"/>
      <c r="DB49" s="609"/>
      <c r="DC49" s="610"/>
      <c r="DD49" s="611">
        <v>15583866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57D6o8FIohzKfSqAb18Ys87LgLDTQcRLXZyB3eYZGdh7zRvyT9yyCsl7JhRDGU6BpemeM9BIiQ67BdxW9qo5Cg==" saltValue="y9iE9txzoYQyZFRLRrQDz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391</v>
      </c>
      <c r="C7" s="1048"/>
      <c r="D7" s="1048"/>
      <c r="E7" s="1048"/>
      <c r="F7" s="1048"/>
      <c r="G7" s="1048"/>
      <c r="H7" s="1048"/>
      <c r="I7" s="1048"/>
      <c r="J7" s="1048"/>
      <c r="K7" s="1048"/>
      <c r="L7" s="1048"/>
      <c r="M7" s="1048"/>
      <c r="N7" s="1048"/>
      <c r="O7" s="1048"/>
      <c r="P7" s="1049"/>
      <c r="Q7" s="1102">
        <v>26380</v>
      </c>
      <c r="R7" s="1103"/>
      <c r="S7" s="1103"/>
      <c r="T7" s="1103"/>
      <c r="U7" s="1103"/>
      <c r="V7" s="1103">
        <v>24332</v>
      </c>
      <c r="W7" s="1103"/>
      <c r="X7" s="1103"/>
      <c r="Y7" s="1103"/>
      <c r="Z7" s="1103"/>
      <c r="AA7" s="1103">
        <v>2048</v>
      </c>
      <c r="AB7" s="1103"/>
      <c r="AC7" s="1103"/>
      <c r="AD7" s="1103"/>
      <c r="AE7" s="1104"/>
      <c r="AF7" s="1105">
        <v>1916</v>
      </c>
      <c r="AG7" s="1106"/>
      <c r="AH7" s="1106"/>
      <c r="AI7" s="1106"/>
      <c r="AJ7" s="1107"/>
      <c r="AK7" s="1108">
        <v>3195</v>
      </c>
      <c r="AL7" s="1109"/>
      <c r="AM7" s="1109"/>
      <c r="AN7" s="1109"/>
      <c r="AO7" s="1109"/>
      <c r="AP7" s="1109">
        <v>21552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592</v>
      </c>
      <c r="BT7" s="1100"/>
      <c r="BU7" s="1100"/>
      <c r="BV7" s="1100"/>
      <c r="BW7" s="1100"/>
      <c r="BX7" s="1100"/>
      <c r="BY7" s="1100"/>
      <c r="BZ7" s="1100"/>
      <c r="CA7" s="1100"/>
      <c r="CB7" s="1100"/>
      <c r="CC7" s="1100"/>
      <c r="CD7" s="1100"/>
      <c r="CE7" s="1100"/>
      <c r="CF7" s="1100"/>
      <c r="CG7" s="1112"/>
      <c r="CH7" s="1096">
        <v>1023</v>
      </c>
      <c r="CI7" s="1097"/>
      <c r="CJ7" s="1097"/>
      <c r="CK7" s="1097"/>
      <c r="CL7" s="1098"/>
      <c r="CM7" s="1096">
        <v>162</v>
      </c>
      <c r="CN7" s="1097"/>
      <c r="CO7" s="1097"/>
      <c r="CP7" s="1097"/>
      <c r="CQ7" s="1098"/>
      <c r="CR7" s="1096">
        <v>24</v>
      </c>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593</v>
      </c>
      <c r="BT8" s="993"/>
      <c r="BU8" s="993"/>
      <c r="BV8" s="993"/>
      <c r="BW8" s="993"/>
      <c r="BX8" s="993"/>
      <c r="BY8" s="993"/>
      <c r="BZ8" s="993"/>
      <c r="CA8" s="993"/>
      <c r="CB8" s="993"/>
      <c r="CC8" s="993"/>
      <c r="CD8" s="993"/>
      <c r="CE8" s="993"/>
      <c r="CF8" s="993"/>
      <c r="CG8" s="1014"/>
      <c r="CH8" s="989">
        <v>1577</v>
      </c>
      <c r="CI8" s="990"/>
      <c r="CJ8" s="990"/>
      <c r="CK8" s="990"/>
      <c r="CL8" s="991"/>
      <c r="CM8" s="989">
        <v>-22</v>
      </c>
      <c r="CN8" s="990"/>
      <c r="CO8" s="990"/>
      <c r="CP8" s="990"/>
      <c r="CQ8" s="991"/>
      <c r="CR8" s="989">
        <v>3</v>
      </c>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393</v>
      </c>
      <c r="B23" s="937" t="s">
        <v>394</v>
      </c>
      <c r="C23" s="938"/>
      <c r="D23" s="938"/>
      <c r="E23" s="938"/>
      <c r="F23" s="938"/>
      <c r="G23" s="938"/>
      <c r="H23" s="938"/>
      <c r="I23" s="938"/>
      <c r="J23" s="938"/>
      <c r="K23" s="938"/>
      <c r="L23" s="938"/>
      <c r="M23" s="938"/>
      <c r="N23" s="938"/>
      <c r="O23" s="938"/>
      <c r="P23" s="948"/>
      <c r="Q23" s="1067">
        <v>26380</v>
      </c>
      <c r="R23" s="1061"/>
      <c r="S23" s="1061"/>
      <c r="T23" s="1061"/>
      <c r="U23" s="1061"/>
      <c r="V23" s="1061">
        <v>24332</v>
      </c>
      <c r="W23" s="1061"/>
      <c r="X23" s="1061"/>
      <c r="Y23" s="1061"/>
      <c r="Z23" s="1061"/>
      <c r="AA23" s="1061">
        <v>2048</v>
      </c>
      <c r="AB23" s="1061"/>
      <c r="AC23" s="1061"/>
      <c r="AD23" s="1061"/>
      <c r="AE23" s="1068"/>
      <c r="AF23" s="1069">
        <v>1916</v>
      </c>
      <c r="AG23" s="1061"/>
      <c r="AH23" s="1061"/>
      <c r="AI23" s="1061"/>
      <c r="AJ23" s="1070"/>
      <c r="AK23" s="1071"/>
      <c r="AL23" s="1072"/>
      <c r="AM23" s="1072"/>
      <c r="AN23" s="1072"/>
      <c r="AO23" s="1072"/>
      <c r="AP23" s="1061">
        <v>21552</v>
      </c>
      <c r="AQ23" s="1061"/>
      <c r="AR23" s="1061"/>
      <c r="AS23" s="1061"/>
      <c r="AT23" s="1061"/>
      <c r="AU23" s="1062"/>
      <c r="AV23" s="1062"/>
      <c r="AW23" s="1062"/>
      <c r="AX23" s="1062"/>
      <c r="AY23" s="1063"/>
      <c r="AZ23" s="1064" t="s">
        <v>132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405</v>
      </c>
      <c r="C28" s="1048"/>
      <c r="D28" s="1048"/>
      <c r="E28" s="1048"/>
      <c r="F28" s="1048"/>
      <c r="G28" s="1048"/>
      <c r="H28" s="1048"/>
      <c r="I28" s="1048"/>
      <c r="J28" s="1048"/>
      <c r="K28" s="1048"/>
      <c r="L28" s="1048"/>
      <c r="M28" s="1048"/>
      <c r="N28" s="1048"/>
      <c r="O28" s="1048"/>
      <c r="P28" s="1049"/>
      <c r="Q28" s="1050">
        <v>4172</v>
      </c>
      <c r="R28" s="1051"/>
      <c r="S28" s="1051"/>
      <c r="T28" s="1051"/>
      <c r="U28" s="1051"/>
      <c r="V28" s="1051">
        <v>4038</v>
      </c>
      <c r="W28" s="1051"/>
      <c r="X28" s="1051"/>
      <c r="Y28" s="1051"/>
      <c r="Z28" s="1051"/>
      <c r="AA28" s="1051">
        <v>134</v>
      </c>
      <c r="AB28" s="1051"/>
      <c r="AC28" s="1051"/>
      <c r="AD28" s="1051"/>
      <c r="AE28" s="1052"/>
      <c r="AF28" s="1053">
        <v>134</v>
      </c>
      <c r="AG28" s="1051"/>
      <c r="AH28" s="1051"/>
      <c r="AI28" s="1051"/>
      <c r="AJ28" s="1054"/>
      <c r="AK28" s="1042">
        <v>273</v>
      </c>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406</v>
      </c>
      <c r="C29" s="1031"/>
      <c r="D29" s="1031"/>
      <c r="E29" s="1031"/>
      <c r="F29" s="1031"/>
      <c r="G29" s="1031"/>
      <c r="H29" s="1031"/>
      <c r="I29" s="1031"/>
      <c r="J29" s="1031"/>
      <c r="K29" s="1031"/>
      <c r="L29" s="1031"/>
      <c r="M29" s="1031"/>
      <c r="N29" s="1031"/>
      <c r="O29" s="1031"/>
      <c r="P29" s="1032"/>
      <c r="Q29" s="1038">
        <v>728</v>
      </c>
      <c r="R29" s="1039"/>
      <c r="S29" s="1039"/>
      <c r="T29" s="1039"/>
      <c r="U29" s="1039"/>
      <c r="V29" s="1039">
        <v>526</v>
      </c>
      <c r="W29" s="1039"/>
      <c r="X29" s="1039"/>
      <c r="Y29" s="1039"/>
      <c r="Z29" s="1039"/>
      <c r="AA29" s="1039">
        <v>2</v>
      </c>
      <c r="AB29" s="1039"/>
      <c r="AC29" s="1039"/>
      <c r="AD29" s="1039"/>
      <c r="AE29" s="1040"/>
      <c r="AF29" s="1035">
        <v>2</v>
      </c>
      <c r="AG29" s="1036"/>
      <c r="AH29" s="1036"/>
      <c r="AI29" s="1036"/>
      <c r="AJ29" s="1037"/>
      <c r="AK29" s="980">
        <v>113</v>
      </c>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407</v>
      </c>
      <c r="C30" s="1031"/>
      <c r="D30" s="1031"/>
      <c r="E30" s="1031"/>
      <c r="F30" s="1031"/>
      <c r="G30" s="1031"/>
      <c r="H30" s="1031"/>
      <c r="I30" s="1031"/>
      <c r="J30" s="1031"/>
      <c r="K30" s="1031"/>
      <c r="L30" s="1031"/>
      <c r="M30" s="1031"/>
      <c r="N30" s="1031"/>
      <c r="O30" s="1031"/>
      <c r="P30" s="1032"/>
      <c r="Q30" s="1038">
        <v>11</v>
      </c>
      <c r="R30" s="1039"/>
      <c r="S30" s="1039"/>
      <c r="T30" s="1039"/>
      <c r="U30" s="1039"/>
      <c r="V30" s="1039">
        <v>7</v>
      </c>
      <c r="W30" s="1039"/>
      <c r="X30" s="1039"/>
      <c r="Y30" s="1039"/>
      <c r="Z30" s="1039"/>
      <c r="AA30" s="1039">
        <v>4</v>
      </c>
      <c r="AB30" s="1039"/>
      <c r="AC30" s="1039"/>
      <c r="AD30" s="1039"/>
      <c r="AE30" s="1040"/>
      <c r="AF30" s="1035">
        <v>4</v>
      </c>
      <c r="AG30" s="1036"/>
      <c r="AH30" s="1036"/>
      <c r="AI30" s="1036"/>
      <c r="AJ30" s="1037"/>
      <c r="AK30" s="980"/>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408</v>
      </c>
      <c r="C31" s="1031"/>
      <c r="D31" s="1031"/>
      <c r="E31" s="1031"/>
      <c r="F31" s="1031"/>
      <c r="G31" s="1031"/>
      <c r="H31" s="1031"/>
      <c r="I31" s="1031"/>
      <c r="J31" s="1031"/>
      <c r="K31" s="1031"/>
      <c r="L31" s="1031"/>
      <c r="M31" s="1031"/>
      <c r="N31" s="1031"/>
      <c r="O31" s="1031"/>
      <c r="P31" s="1032"/>
      <c r="Q31" s="1038">
        <v>4284</v>
      </c>
      <c r="R31" s="1039"/>
      <c r="S31" s="1039"/>
      <c r="T31" s="1039"/>
      <c r="U31" s="1039"/>
      <c r="V31" s="1039">
        <v>4037</v>
      </c>
      <c r="W31" s="1039"/>
      <c r="X31" s="1039"/>
      <c r="Y31" s="1039"/>
      <c r="Z31" s="1039"/>
      <c r="AA31" s="1039">
        <v>247</v>
      </c>
      <c r="AB31" s="1039"/>
      <c r="AC31" s="1039"/>
      <c r="AD31" s="1039"/>
      <c r="AE31" s="1040"/>
      <c r="AF31" s="1035">
        <v>247</v>
      </c>
      <c r="AG31" s="1036"/>
      <c r="AH31" s="1036"/>
      <c r="AI31" s="1036"/>
      <c r="AJ31" s="1037"/>
      <c r="AK31" s="980">
        <v>664</v>
      </c>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409</v>
      </c>
      <c r="C32" s="1031"/>
      <c r="D32" s="1031"/>
      <c r="E32" s="1031"/>
      <c r="F32" s="1031"/>
      <c r="G32" s="1031"/>
      <c r="H32" s="1031"/>
      <c r="I32" s="1031"/>
      <c r="J32" s="1031"/>
      <c r="K32" s="1031"/>
      <c r="L32" s="1031"/>
      <c r="M32" s="1031"/>
      <c r="N32" s="1031"/>
      <c r="O32" s="1031"/>
      <c r="P32" s="1032"/>
      <c r="Q32" s="1038">
        <v>14</v>
      </c>
      <c r="R32" s="1039"/>
      <c r="S32" s="1039"/>
      <c r="T32" s="1039"/>
      <c r="U32" s="1039"/>
      <c r="V32" s="1039">
        <v>14</v>
      </c>
      <c r="W32" s="1039"/>
      <c r="X32" s="1039"/>
      <c r="Y32" s="1039"/>
      <c r="Z32" s="1039"/>
      <c r="AA32" s="1039"/>
      <c r="AB32" s="1039"/>
      <c r="AC32" s="1039"/>
      <c r="AD32" s="1039"/>
      <c r="AE32" s="1040"/>
      <c r="AF32" s="1035" t="s">
        <v>132</v>
      </c>
      <c r="AG32" s="1036"/>
      <c r="AH32" s="1036"/>
      <c r="AI32" s="1036"/>
      <c r="AJ32" s="1037"/>
      <c r="AK32" s="980">
        <v>6</v>
      </c>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410</v>
      </c>
      <c r="C33" s="1031"/>
      <c r="D33" s="1031"/>
      <c r="E33" s="1031"/>
      <c r="F33" s="1031"/>
      <c r="G33" s="1031"/>
      <c r="H33" s="1031"/>
      <c r="I33" s="1031"/>
      <c r="J33" s="1031"/>
      <c r="K33" s="1031"/>
      <c r="L33" s="1031"/>
      <c r="M33" s="1031"/>
      <c r="N33" s="1031"/>
      <c r="O33" s="1031"/>
      <c r="P33" s="1032"/>
      <c r="Q33" s="1038">
        <v>4</v>
      </c>
      <c r="R33" s="1039"/>
      <c r="S33" s="1039"/>
      <c r="T33" s="1039"/>
      <c r="U33" s="1039"/>
      <c r="V33" s="1039">
        <v>717</v>
      </c>
      <c r="W33" s="1039"/>
      <c r="X33" s="1039"/>
      <c r="Y33" s="1039"/>
      <c r="Z33" s="1039"/>
      <c r="AA33" s="1039"/>
      <c r="AB33" s="1039"/>
      <c r="AC33" s="1039"/>
      <c r="AD33" s="1039"/>
      <c r="AE33" s="1040"/>
      <c r="AF33" s="1035">
        <v>713</v>
      </c>
      <c r="AG33" s="1036"/>
      <c r="AH33" s="1036"/>
      <c r="AI33" s="1036"/>
      <c r="AJ33" s="1037"/>
      <c r="AK33" s="980">
        <v>18</v>
      </c>
      <c r="AL33" s="971"/>
      <c r="AM33" s="971"/>
      <c r="AN33" s="971"/>
      <c r="AO33" s="971"/>
      <c r="AP33" s="971">
        <v>2083</v>
      </c>
      <c r="AQ33" s="971"/>
      <c r="AR33" s="971"/>
      <c r="AS33" s="971"/>
      <c r="AT33" s="971"/>
      <c r="AU33" s="971">
        <v>75</v>
      </c>
      <c r="AV33" s="971"/>
      <c r="AW33" s="971"/>
      <c r="AX33" s="971"/>
      <c r="AY33" s="971"/>
      <c r="AZ33" s="1041"/>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412</v>
      </c>
      <c r="C34" s="1031"/>
      <c r="D34" s="1031"/>
      <c r="E34" s="1031"/>
      <c r="F34" s="1031"/>
      <c r="G34" s="1031"/>
      <c r="H34" s="1031"/>
      <c r="I34" s="1031"/>
      <c r="J34" s="1031"/>
      <c r="K34" s="1031"/>
      <c r="L34" s="1031"/>
      <c r="M34" s="1031"/>
      <c r="N34" s="1031"/>
      <c r="O34" s="1031"/>
      <c r="P34" s="1032"/>
      <c r="Q34" s="1038">
        <v>6</v>
      </c>
      <c r="R34" s="1039"/>
      <c r="S34" s="1039"/>
      <c r="T34" s="1039"/>
      <c r="U34" s="1039"/>
      <c r="V34" s="1039">
        <v>27</v>
      </c>
      <c r="W34" s="1039"/>
      <c r="X34" s="1039"/>
      <c r="Y34" s="1039"/>
      <c r="Z34" s="1039"/>
      <c r="AA34" s="1039"/>
      <c r="AB34" s="1039"/>
      <c r="AC34" s="1039"/>
      <c r="AD34" s="1039"/>
      <c r="AE34" s="1040"/>
      <c r="AF34" s="1035">
        <v>21</v>
      </c>
      <c r="AG34" s="1036"/>
      <c r="AH34" s="1036"/>
      <c r="AI34" s="1036"/>
      <c r="AJ34" s="1037"/>
      <c r="AK34" s="980">
        <v>314</v>
      </c>
      <c r="AL34" s="971"/>
      <c r="AM34" s="971"/>
      <c r="AN34" s="971"/>
      <c r="AO34" s="971"/>
      <c r="AP34" s="971">
        <v>2062</v>
      </c>
      <c r="AQ34" s="971"/>
      <c r="AR34" s="971"/>
      <c r="AS34" s="971"/>
      <c r="AT34" s="971"/>
      <c r="AU34" s="971">
        <v>1439</v>
      </c>
      <c r="AV34" s="971"/>
      <c r="AW34" s="971"/>
      <c r="AX34" s="971"/>
      <c r="AY34" s="971"/>
      <c r="AZ34" s="1041"/>
      <c r="BA34" s="1041"/>
      <c r="BB34" s="1041"/>
      <c r="BC34" s="1041"/>
      <c r="BD34" s="1041"/>
      <c r="BE34" s="972" t="s">
        <v>411</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413</v>
      </c>
      <c r="C35" s="1031"/>
      <c r="D35" s="1031"/>
      <c r="E35" s="1031"/>
      <c r="F35" s="1031"/>
      <c r="G35" s="1031"/>
      <c r="H35" s="1031"/>
      <c r="I35" s="1031"/>
      <c r="J35" s="1031"/>
      <c r="K35" s="1031"/>
      <c r="L35" s="1031"/>
      <c r="M35" s="1031"/>
      <c r="N35" s="1031"/>
      <c r="O35" s="1031"/>
      <c r="P35" s="1032"/>
      <c r="Q35" s="1038">
        <v>15</v>
      </c>
      <c r="R35" s="1039"/>
      <c r="S35" s="1039"/>
      <c r="T35" s="1039"/>
      <c r="U35" s="1039"/>
      <c r="V35" s="1039">
        <v>122</v>
      </c>
      <c r="W35" s="1039"/>
      <c r="X35" s="1039"/>
      <c r="Y35" s="1039"/>
      <c r="Z35" s="1039"/>
      <c r="AA35" s="1039"/>
      <c r="AB35" s="1039"/>
      <c r="AC35" s="1039"/>
      <c r="AD35" s="1039"/>
      <c r="AE35" s="1040"/>
      <c r="AF35" s="1035">
        <v>107</v>
      </c>
      <c r="AG35" s="1036"/>
      <c r="AH35" s="1036"/>
      <c r="AI35" s="1036"/>
      <c r="AJ35" s="1037"/>
      <c r="AK35" s="980">
        <f>457+79</f>
        <v>536</v>
      </c>
      <c r="AL35" s="971"/>
      <c r="AM35" s="971"/>
      <c r="AN35" s="971"/>
      <c r="AO35" s="971"/>
      <c r="AP35" s="971">
        <v>7286</v>
      </c>
      <c r="AQ35" s="971"/>
      <c r="AR35" s="971"/>
      <c r="AS35" s="971"/>
      <c r="AT35" s="971"/>
      <c r="AU35" s="971">
        <v>5574</v>
      </c>
      <c r="AV35" s="971"/>
      <c r="AW35" s="971"/>
      <c r="AX35" s="971"/>
      <c r="AY35" s="971"/>
      <c r="AZ35" s="1041"/>
      <c r="BA35" s="1041"/>
      <c r="BB35" s="1041"/>
      <c r="BC35" s="1041"/>
      <c r="BD35" s="1041"/>
      <c r="BE35" s="972" t="s">
        <v>411</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414</v>
      </c>
      <c r="C36" s="1031"/>
      <c r="D36" s="1031"/>
      <c r="E36" s="1031"/>
      <c r="F36" s="1031"/>
      <c r="G36" s="1031"/>
      <c r="H36" s="1031"/>
      <c r="I36" s="1031"/>
      <c r="J36" s="1031"/>
      <c r="K36" s="1031"/>
      <c r="L36" s="1031"/>
      <c r="M36" s="1031"/>
      <c r="N36" s="1031"/>
      <c r="O36" s="1031"/>
      <c r="P36" s="1032"/>
      <c r="Q36" s="1038">
        <v>0</v>
      </c>
      <c r="R36" s="1039"/>
      <c r="S36" s="1039"/>
      <c r="T36" s="1039"/>
      <c r="U36" s="1039"/>
      <c r="V36" s="1039">
        <v>35</v>
      </c>
      <c r="W36" s="1039"/>
      <c r="X36" s="1039"/>
      <c r="Y36" s="1039"/>
      <c r="Z36" s="1039"/>
      <c r="AA36" s="1039"/>
      <c r="AB36" s="1039"/>
      <c r="AC36" s="1039"/>
      <c r="AD36" s="1039"/>
      <c r="AE36" s="1040"/>
      <c r="AF36" s="1035">
        <v>35</v>
      </c>
      <c r="AG36" s="1036"/>
      <c r="AH36" s="1036"/>
      <c r="AI36" s="1036"/>
      <c r="AJ36" s="1037"/>
      <c r="AK36" s="980">
        <v>35</v>
      </c>
      <c r="AL36" s="971"/>
      <c r="AM36" s="971"/>
      <c r="AN36" s="971"/>
      <c r="AO36" s="971"/>
      <c r="AP36" s="971">
        <v>1</v>
      </c>
      <c r="AQ36" s="971"/>
      <c r="AR36" s="971"/>
      <c r="AS36" s="971"/>
      <c r="AT36" s="971"/>
      <c r="AU36" s="971">
        <v>1</v>
      </c>
      <c r="AV36" s="971"/>
      <c r="AW36" s="971"/>
      <c r="AX36" s="971"/>
      <c r="AY36" s="971"/>
      <c r="AZ36" s="1041"/>
      <c r="BA36" s="1041"/>
      <c r="BB36" s="1041"/>
      <c r="BC36" s="1041"/>
      <c r="BD36" s="1041"/>
      <c r="BE36" s="972" t="s">
        <v>411</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t="s">
        <v>415</v>
      </c>
      <c r="C37" s="1031"/>
      <c r="D37" s="1031"/>
      <c r="E37" s="1031"/>
      <c r="F37" s="1031"/>
      <c r="G37" s="1031"/>
      <c r="H37" s="1031"/>
      <c r="I37" s="1031"/>
      <c r="J37" s="1031"/>
      <c r="K37" s="1031"/>
      <c r="L37" s="1031"/>
      <c r="M37" s="1031"/>
      <c r="N37" s="1031"/>
      <c r="O37" s="1031"/>
      <c r="P37" s="1032"/>
      <c r="Q37" s="1038">
        <v>58</v>
      </c>
      <c r="R37" s="1039"/>
      <c r="S37" s="1039"/>
      <c r="T37" s="1039"/>
      <c r="U37" s="1039"/>
      <c r="V37" s="1039">
        <v>58</v>
      </c>
      <c r="W37" s="1039"/>
      <c r="X37" s="1039"/>
      <c r="Y37" s="1039"/>
      <c r="Z37" s="1039"/>
      <c r="AA37" s="1039"/>
      <c r="AB37" s="1039"/>
      <c r="AC37" s="1039"/>
      <c r="AD37" s="1039"/>
      <c r="AE37" s="1040"/>
      <c r="AF37" s="1035" t="s">
        <v>416</v>
      </c>
      <c r="AG37" s="1036"/>
      <c r="AH37" s="1036"/>
      <c r="AI37" s="1036"/>
      <c r="AJ37" s="1037"/>
      <c r="AK37" s="980">
        <v>31</v>
      </c>
      <c r="AL37" s="971"/>
      <c r="AM37" s="971"/>
      <c r="AN37" s="971"/>
      <c r="AO37" s="971"/>
      <c r="AP37" s="971">
        <v>198</v>
      </c>
      <c r="AQ37" s="971"/>
      <c r="AR37" s="971"/>
      <c r="AS37" s="971"/>
      <c r="AT37" s="971"/>
      <c r="AU37" s="971">
        <v>198</v>
      </c>
      <c r="AV37" s="971"/>
      <c r="AW37" s="971"/>
      <c r="AX37" s="971"/>
      <c r="AY37" s="971"/>
      <c r="AZ37" s="1041"/>
      <c r="BA37" s="1041"/>
      <c r="BB37" s="1041"/>
      <c r="BC37" s="1041"/>
      <c r="BD37" s="1041"/>
      <c r="BE37" s="972" t="s">
        <v>417</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t="s">
        <v>418</v>
      </c>
      <c r="C38" s="1031"/>
      <c r="D38" s="1031"/>
      <c r="E38" s="1031"/>
      <c r="F38" s="1031"/>
      <c r="G38" s="1031"/>
      <c r="H38" s="1031"/>
      <c r="I38" s="1031"/>
      <c r="J38" s="1031"/>
      <c r="K38" s="1031"/>
      <c r="L38" s="1031"/>
      <c r="M38" s="1031"/>
      <c r="N38" s="1031"/>
      <c r="O38" s="1031"/>
      <c r="P38" s="1032"/>
      <c r="Q38" s="1038">
        <v>97</v>
      </c>
      <c r="R38" s="1039"/>
      <c r="S38" s="1039"/>
      <c r="T38" s="1039"/>
      <c r="U38" s="1039"/>
      <c r="V38" s="1039">
        <v>95</v>
      </c>
      <c r="W38" s="1039"/>
      <c r="X38" s="1039"/>
      <c r="Y38" s="1039"/>
      <c r="Z38" s="1039"/>
      <c r="AA38" s="1039">
        <v>2</v>
      </c>
      <c r="AB38" s="1039"/>
      <c r="AC38" s="1039"/>
      <c r="AD38" s="1039"/>
      <c r="AE38" s="1040"/>
      <c r="AF38" s="1035" t="s">
        <v>132</v>
      </c>
      <c r="AG38" s="1036"/>
      <c r="AH38" s="1036"/>
      <c r="AI38" s="1036"/>
      <c r="AJ38" s="1037"/>
      <c r="AK38" s="980">
        <v>69</v>
      </c>
      <c r="AL38" s="971"/>
      <c r="AM38" s="971"/>
      <c r="AN38" s="971"/>
      <c r="AO38" s="971"/>
      <c r="AP38" s="971">
        <v>0</v>
      </c>
      <c r="AQ38" s="971"/>
      <c r="AR38" s="971"/>
      <c r="AS38" s="971"/>
      <c r="AT38" s="971"/>
      <c r="AU38" s="971">
        <v>0</v>
      </c>
      <c r="AV38" s="971"/>
      <c r="AW38" s="971"/>
      <c r="AX38" s="971"/>
      <c r="AY38" s="971"/>
      <c r="AZ38" s="1041"/>
      <c r="BA38" s="1041"/>
      <c r="BB38" s="1041"/>
      <c r="BC38" s="1041"/>
      <c r="BD38" s="1041"/>
      <c r="BE38" s="972" t="s">
        <v>419</v>
      </c>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393</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1263</v>
      </c>
      <c r="AG63" s="959"/>
      <c r="AH63" s="959"/>
      <c r="AI63" s="959"/>
      <c r="AJ63" s="1022"/>
      <c r="AK63" s="1023"/>
      <c r="AL63" s="963"/>
      <c r="AM63" s="963"/>
      <c r="AN63" s="963"/>
      <c r="AO63" s="963"/>
      <c r="AP63" s="959">
        <v>11630</v>
      </c>
      <c r="AQ63" s="959"/>
      <c r="AR63" s="959"/>
      <c r="AS63" s="959"/>
      <c r="AT63" s="959"/>
      <c r="AU63" s="959">
        <v>7287</v>
      </c>
      <c r="AV63" s="959"/>
      <c r="AW63" s="959"/>
      <c r="AX63" s="959"/>
      <c r="AY63" s="959"/>
      <c r="AZ63" s="1017"/>
      <c r="BA63" s="1017"/>
      <c r="BB63" s="1017"/>
      <c r="BC63" s="1017"/>
      <c r="BD63" s="1017"/>
      <c r="BE63" s="960"/>
      <c r="BF63" s="960"/>
      <c r="BG63" s="960"/>
      <c r="BH63" s="960"/>
      <c r="BI63" s="961"/>
      <c r="BJ63" s="1018" t="s">
        <v>132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423</v>
      </c>
      <c r="B66" s="996"/>
      <c r="C66" s="996"/>
      <c r="D66" s="996"/>
      <c r="E66" s="996"/>
      <c r="F66" s="996"/>
      <c r="G66" s="996"/>
      <c r="H66" s="996"/>
      <c r="I66" s="996"/>
      <c r="J66" s="996"/>
      <c r="K66" s="996"/>
      <c r="L66" s="996"/>
      <c r="M66" s="996"/>
      <c r="N66" s="996"/>
      <c r="O66" s="996"/>
      <c r="P66" s="997"/>
      <c r="Q66" s="1001" t="s">
        <v>397</v>
      </c>
      <c r="R66" s="1002"/>
      <c r="S66" s="1002"/>
      <c r="T66" s="1002"/>
      <c r="U66" s="1003"/>
      <c r="V66" s="1001" t="s">
        <v>398</v>
      </c>
      <c r="W66" s="1002"/>
      <c r="X66" s="1002"/>
      <c r="Y66" s="1002"/>
      <c r="Z66" s="1003"/>
      <c r="AA66" s="1001" t="s">
        <v>399</v>
      </c>
      <c r="AB66" s="1002"/>
      <c r="AC66" s="1002"/>
      <c r="AD66" s="1002"/>
      <c r="AE66" s="1003"/>
      <c r="AF66" s="1007" t="s">
        <v>400</v>
      </c>
      <c r="AG66" s="1008"/>
      <c r="AH66" s="1008"/>
      <c r="AI66" s="1008"/>
      <c r="AJ66" s="1009"/>
      <c r="AK66" s="1001" t="s">
        <v>401</v>
      </c>
      <c r="AL66" s="996"/>
      <c r="AM66" s="996"/>
      <c r="AN66" s="996"/>
      <c r="AO66" s="997"/>
      <c r="AP66" s="1001" t="s">
        <v>424</v>
      </c>
      <c r="AQ66" s="1002"/>
      <c r="AR66" s="1002"/>
      <c r="AS66" s="1002"/>
      <c r="AT66" s="1003"/>
      <c r="AU66" s="1001" t="s">
        <v>425</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584</v>
      </c>
      <c r="C68" s="986"/>
      <c r="D68" s="986"/>
      <c r="E68" s="986"/>
      <c r="F68" s="986"/>
      <c r="G68" s="986"/>
      <c r="H68" s="986"/>
      <c r="I68" s="986"/>
      <c r="J68" s="986"/>
      <c r="K68" s="986"/>
      <c r="L68" s="986"/>
      <c r="M68" s="986"/>
      <c r="N68" s="986"/>
      <c r="O68" s="986"/>
      <c r="P68" s="987"/>
      <c r="Q68" s="988">
        <v>1456</v>
      </c>
      <c r="R68" s="982"/>
      <c r="S68" s="982"/>
      <c r="T68" s="982"/>
      <c r="U68" s="982"/>
      <c r="V68" s="982">
        <v>1418</v>
      </c>
      <c r="W68" s="982"/>
      <c r="X68" s="982"/>
      <c r="Y68" s="982"/>
      <c r="Z68" s="982"/>
      <c r="AA68" s="982">
        <v>38</v>
      </c>
      <c r="AB68" s="982"/>
      <c r="AC68" s="982"/>
      <c r="AD68" s="982"/>
      <c r="AE68" s="982"/>
      <c r="AF68" s="982">
        <v>38</v>
      </c>
      <c r="AG68" s="982"/>
      <c r="AH68" s="982"/>
      <c r="AI68" s="982"/>
      <c r="AJ68" s="982"/>
      <c r="AK68" s="982"/>
      <c r="AL68" s="982"/>
      <c r="AM68" s="982"/>
      <c r="AN68" s="982"/>
      <c r="AO68" s="982"/>
      <c r="AP68" s="982">
        <v>733</v>
      </c>
      <c r="AQ68" s="982"/>
      <c r="AR68" s="982"/>
      <c r="AS68" s="982"/>
      <c r="AT68" s="982"/>
      <c r="AU68" s="982">
        <v>375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585</v>
      </c>
      <c r="C69" s="975"/>
      <c r="D69" s="975"/>
      <c r="E69" s="975"/>
      <c r="F69" s="975"/>
      <c r="G69" s="975"/>
      <c r="H69" s="975"/>
      <c r="I69" s="975"/>
      <c r="J69" s="975"/>
      <c r="K69" s="975"/>
      <c r="L69" s="975"/>
      <c r="M69" s="975"/>
      <c r="N69" s="975"/>
      <c r="O69" s="975"/>
      <c r="P69" s="976"/>
      <c r="Q69" s="977">
        <v>2094</v>
      </c>
      <c r="R69" s="971"/>
      <c r="S69" s="971"/>
      <c r="T69" s="971"/>
      <c r="U69" s="971"/>
      <c r="V69" s="971">
        <v>2036</v>
      </c>
      <c r="W69" s="971"/>
      <c r="X69" s="971"/>
      <c r="Y69" s="971"/>
      <c r="Z69" s="971"/>
      <c r="AA69" s="971">
        <v>58</v>
      </c>
      <c r="AB69" s="971"/>
      <c r="AC69" s="971"/>
      <c r="AD69" s="971"/>
      <c r="AE69" s="971"/>
      <c r="AF69" s="971">
        <v>58</v>
      </c>
      <c r="AG69" s="971"/>
      <c r="AH69" s="971"/>
      <c r="AI69" s="971"/>
      <c r="AJ69" s="971"/>
      <c r="AK69" s="971"/>
      <c r="AL69" s="971"/>
      <c r="AM69" s="971"/>
      <c r="AN69" s="971"/>
      <c r="AO69" s="971"/>
      <c r="AP69" s="971">
        <v>6419</v>
      </c>
      <c r="AQ69" s="971"/>
      <c r="AR69" s="971"/>
      <c r="AS69" s="971"/>
      <c r="AT69" s="971"/>
      <c r="AU69" s="971">
        <v>934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586</v>
      </c>
      <c r="C70" s="975"/>
      <c r="D70" s="975"/>
      <c r="E70" s="975"/>
      <c r="F70" s="975"/>
      <c r="G70" s="975"/>
      <c r="H70" s="975"/>
      <c r="I70" s="975"/>
      <c r="J70" s="975"/>
      <c r="K70" s="975"/>
      <c r="L70" s="975"/>
      <c r="M70" s="975"/>
      <c r="N70" s="975"/>
      <c r="O70" s="975"/>
      <c r="P70" s="976"/>
      <c r="Q70" s="977">
        <v>1115</v>
      </c>
      <c r="R70" s="971"/>
      <c r="S70" s="971"/>
      <c r="T70" s="971"/>
      <c r="U70" s="971"/>
      <c r="V70" s="971">
        <v>2138</v>
      </c>
      <c r="W70" s="971"/>
      <c r="X70" s="971"/>
      <c r="Y70" s="971"/>
      <c r="Z70" s="971"/>
      <c r="AA70" s="971">
        <v>1023</v>
      </c>
      <c r="AB70" s="971"/>
      <c r="AC70" s="971"/>
      <c r="AD70" s="971"/>
      <c r="AE70" s="971"/>
      <c r="AF70" s="971">
        <v>1023</v>
      </c>
      <c r="AG70" s="971"/>
      <c r="AH70" s="971"/>
      <c r="AI70" s="971"/>
      <c r="AJ70" s="971"/>
      <c r="AK70" s="971"/>
      <c r="AL70" s="971"/>
      <c r="AM70" s="971"/>
      <c r="AN70" s="971"/>
      <c r="AO70" s="971"/>
      <c r="AP70" s="971">
        <v>3345</v>
      </c>
      <c r="AQ70" s="971"/>
      <c r="AR70" s="971"/>
      <c r="AS70" s="971"/>
      <c r="AT70" s="971"/>
      <c r="AU70" s="971">
        <v>103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587</v>
      </c>
      <c r="C71" s="975"/>
      <c r="D71" s="975"/>
      <c r="E71" s="975"/>
      <c r="F71" s="975"/>
      <c r="G71" s="975"/>
      <c r="H71" s="975"/>
      <c r="I71" s="975"/>
      <c r="J71" s="975"/>
      <c r="K71" s="975"/>
      <c r="L71" s="975"/>
      <c r="M71" s="975"/>
      <c r="N71" s="975"/>
      <c r="O71" s="975"/>
      <c r="P71" s="976"/>
      <c r="Q71" s="977">
        <v>564</v>
      </c>
      <c r="R71" s="971"/>
      <c r="S71" s="971"/>
      <c r="T71" s="971"/>
      <c r="U71" s="971"/>
      <c r="V71" s="971">
        <v>542</v>
      </c>
      <c r="W71" s="971"/>
      <c r="X71" s="971"/>
      <c r="Y71" s="971"/>
      <c r="Z71" s="971"/>
      <c r="AA71" s="971">
        <v>22</v>
      </c>
      <c r="AB71" s="971"/>
      <c r="AC71" s="971"/>
      <c r="AD71" s="971"/>
      <c r="AE71" s="971"/>
      <c r="AF71" s="971">
        <v>20</v>
      </c>
      <c r="AG71" s="971"/>
      <c r="AH71" s="971"/>
      <c r="AI71" s="971"/>
      <c r="AJ71" s="971"/>
      <c r="AK71" s="971"/>
      <c r="AL71" s="971"/>
      <c r="AM71" s="971"/>
      <c r="AN71" s="971"/>
      <c r="AO71" s="971"/>
      <c r="AP71" s="971">
        <v>1350</v>
      </c>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588</v>
      </c>
      <c r="C72" s="975"/>
      <c r="D72" s="975"/>
      <c r="E72" s="975"/>
      <c r="F72" s="975"/>
      <c r="G72" s="975"/>
      <c r="H72" s="975"/>
      <c r="I72" s="975"/>
      <c r="J72" s="975"/>
      <c r="K72" s="975"/>
      <c r="L72" s="975"/>
      <c r="M72" s="975"/>
      <c r="N72" s="975"/>
      <c r="O72" s="975"/>
      <c r="P72" s="976"/>
      <c r="Q72" s="977">
        <v>111158</v>
      </c>
      <c r="R72" s="971"/>
      <c r="S72" s="971"/>
      <c r="T72" s="971"/>
      <c r="U72" s="971"/>
      <c r="V72" s="971">
        <v>110497</v>
      </c>
      <c r="W72" s="971"/>
      <c r="X72" s="971"/>
      <c r="Y72" s="971"/>
      <c r="Z72" s="971"/>
      <c r="AA72" s="971">
        <v>661</v>
      </c>
      <c r="AB72" s="971"/>
      <c r="AC72" s="971"/>
      <c r="AD72" s="971"/>
      <c r="AE72" s="971"/>
      <c r="AF72" s="971">
        <v>661</v>
      </c>
      <c r="AG72" s="971"/>
      <c r="AH72" s="971"/>
      <c r="AI72" s="971"/>
      <c r="AJ72" s="971"/>
      <c r="AK72" s="971">
        <v>704</v>
      </c>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589</v>
      </c>
      <c r="C73" s="975"/>
      <c r="D73" s="975"/>
      <c r="E73" s="975"/>
      <c r="F73" s="975"/>
      <c r="G73" s="975"/>
      <c r="H73" s="975"/>
      <c r="I73" s="975"/>
      <c r="J73" s="975"/>
      <c r="K73" s="975"/>
      <c r="L73" s="975"/>
      <c r="M73" s="975"/>
      <c r="N73" s="975"/>
      <c r="O73" s="975"/>
      <c r="P73" s="976"/>
      <c r="Q73" s="977">
        <v>4645</v>
      </c>
      <c r="R73" s="971"/>
      <c r="S73" s="971"/>
      <c r="T73" s="971"/>
      <c r="U73" s="971"/>
      <c r="V73" s="971">
        <v>4355</v>
      </c>
      <c r="W73" s="971"/>
      <c r="X73" s="971"/>
      <c r="Y73" s="971"/>
      <c r="Z73" s="971"/>
      <c r="AA73" s="971">
        <v>290</v>
      </c>
      <c r="AB73" s="971"/>
      <c r="AC73" s="971"/>
      <c r="AD73" s="971"/>
      <c r="AE73" s="971"/>
      <c r="AF73" s="971">
        <v>290</v>
      </c>
      <c r="AG73" s="971"/>
      <c r="AH73" s="971"/>
      <c r="AI73" s="971"/>
      <c r="AJ73" s="971"/>
      <c r="AK73" s="971">
        <v>65</v>
      </c>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590</v>
      </c>
      <c r="C74" s="975"/>
      <c r="D74" s="975"/>
      <c r="E74" s="975"/>
      <c r="F74" s="975"/>
      <c r="G74" s="975"/>
      <c r="H74" s="975"/>
      <c r="I74" s="975"/>
      <c r="J74" s="975"/>
      <c r="K74" s="975"/>
      <c r="L74" s="975"/>
      <c r="M74" s="975"/>
      <c r="N74" s="975"/>
      <c r="O74" s="975"/>
      <c r="P74" s="976"/>
      <c r="Q74" s="977">
        <v>763</v>
      </c>
      <c r="R74" s="971"/>
      <c r="S74" s="971"/>
      <c r="T74" s="971"/>
      <c r="U74" s="971"/>
      <c r="V74" s="971">
        <v>760</v>
      </c>
      <c r="W74" s="971"/>
      <c r="X74" s="971"/>
      <c r="Y74" s="971"/>
      <c r="Z74" s="971"/>
      <c r="AA74" s="971">
        <v>3</v>
      </c>
      <c r="AB74" s="971"/>
      <c r="AC74" s="971"/>
      <c r="AD74" s="971"/>
      <c r="AE74" s="971"/>
      <c r="AF74" s="971">
        <v>3</v>
      </c>
      <c r="AG74" s="971"/>
      <c r="AH74" s="971"/>
      <c r="AI74" s="971"/>
      <c r="AJ74" s="971"/>
      <c r="AK74" s="971">
        <v>9</v>
      </c>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591</v>
      </c>
      <c r="C75" s="975"/>
      <c r="D75" s="975"/>
      <c r="E75" s="975"/>
      <c r="F75" s="975"/>
      <c r="G75" s="975"/>
      <c r="H75" s="975"/>
      <c r="I75" s="975"/>
      <c r="J75" s="975"/>
      <c r="K75" s="975"/>
      <c r="L75" s="975"/>
      <c r="M75" s="975"/>
      <c r="N75" s="975"/>
      <c r="O75" s="975"/>
      <c r="P75" s="976"/>
      <c r="Q75" s="978">
        <v>460</v>
      </c>
      <c r="R75" s="979"/>
      <c r="S75" s="979"/>
      <c r="T75" s="979"/>
      <c r="U75" s="980"/>
      <c r="V75" s="981">
        <v>439</v>
      </c>
      <c r="W75" s="979"/>
      <c r="X75" s="979"/>
      <c r="Y75" s="979"/>
      <c r="Z75" s="980"/>
      <c r="AA75" s="981">
        <v>21</v>
      </c>
      <c r="AB75" s="979"/>
      <c r="AC75" s="979"/>
      <c r="AD75" s="979"/>
      <c r="AE75" s="980"/>
      <c r="AF75" s="981">
        <v>21</v>
      </c>
      <c r="AG75" s="979"/>
      <c r="AH75" s="979"/>
      <c r="AI75" s="979"/>
      <c r="AJ75" s="980"/>
      <c r="AK75" s="981"/>
      <c r="AL75" s="979"/>
      <c r="AM75" s="979"/>
      <c r="AN75" s="979"/>
      <c r="AO75" s="980"/>
      <c r="AP75" s="981">
        <v>3345</v>
      </c>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595</v>
      </c>
      <c r="C76" s="975"/>
      <c r="D76" s="975"/>
      <c r="E76" s="975"/>
      <c r="F76" s="975"/>
      <c r="G76" s="975"/>
      <c r="H76" s="975"/>
      <c r="I76" s="975"/>
      <c r="J76" s="975"/>
      <c r="K76" s="975"/>
      <c r="L76" s="975"/>
      <c r="M76" s="975"/>
      <c r="N76" s="975"/>
      <c r="O76" s="975"/>
      <c r="P76" s="976"/>
      <c r="Q76" s="978">
        <v>13</v>
      </c>
      <c r="R76" s="979"/>
      <c r="S76" s="979"/>
      <c r="T76" s="979"/>
      <c r="U76" s="980"/>
      <c r="V76" s="981">
        <v>11</v>
      </c>
      <c r="W76" s="979"/>
      <c r="X76" s="979"/>
      <c r="Y76" s="979"/>
      <c r="Z76" s="980"/>
      <c r="AA76" s="981">
        <v>2</v>
      </c>
      <c r="AB76" s="979"/>
      <c r="AC76" s="979"/>
      <c r="AD76" s="979"/>
      <c r="AE76" s="980"/>
      <c r="AF76" s="981">
        <v>2</v>
      </c>
      <c r="AG76" s="979"/>
      <c r="AH76" s="979"/>
      <c r="AI76" s="979"/>
      <c r="AJ76" s="980"/>
      <c r="AK76" s="981">
        <v>1</v>
      </c>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594</v>
      </c>
      <c r="C77" s="975"/>
      <c r="D77" s="975"/>
      <c r="E77" s="975"/>
      <c r="F77" s="975"/>
      <c r="G77" s="975"/>
      <c r="H77" s="975"/>
      <c r="I77" s="975"/>
      <c r="J77" s="975"/>
      <c r="K77" s="975"/>
      <c r="L77" s="975"/>
      <c r="M77" s="975"/>
      <c r="N77" s="975"/>
      <c r="O77" s="975"/>
      <c r="P77" s="976"/>
      <c r="Q77" s="978">
        <v>52</v>
      </c>
      <c r="R77" s="979"/>
      <c r="S77" s="979"/>
      <c r="T77" s="979"/>
      <c r="U77" s="980"/>
      <c r="V77" s="981">
        <v>51</v>
      </c>
      <c r="W77" s="979"/>
      <c r="X77" s="979"/>
      <c r="Y77" s="979"/>
      <c r="Z77" s="980"/>
      <c r="AA77" s="981">
        <v>1</v>
      </c>
      <c r="AB77" s="979"/>
      <c r="AC77" s="979"/>
      <c r="AD77" s="979"/>
      <c r="AE77" s="980"/>
      <c r="AF77" s="981">
        <v>1</v>
      </c>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393</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2117</v>
      </c>
      <c r="AG88" s="959"/>
      <c r="AH88" s="959"/>
      <c r="AI88" s="959"/>
      <c r="AJ88" s="959"/>
      <c r="AK88" s="963"/>
      <c r="AL88" s="963"/>
      <c r="AM88" s="963"/>
      <c r="AN88" s="963"/>
      <c r="AO88" s="963"/>
      <c r="AP88" s="959">
        <v>15192</v>
      </c>
      <c r="AQ88" s="959"/>
      <c r="AR88" s="959"/>
      <c r="AS88" s="959"/>
      <c r="AT88" s="959"/>
      <c r="AU88" s="959">
        <v>1412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27</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311</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311</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311</v>
      </c>
      <c r="DR109" s="896"/>
      <c r="DS109" s="896"/>
      <c r="DT109" s="896"/>
      <c r="DU109" s="897"/>
      <c r="DV109" s="898" t="s">
        <v>437</v>
      </c>
      <c r="DW109" s="896"/>
      <c r="DX109" s="896"/>
      <c r="DY109" s="896"/>
      <c r="DZ109" s="929"/>
    </row>
    <row r="110" spans="1:131" s="230" customFormat="1" ht="26.25" customHeight="1" x14ac:dyDescent="0.2">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2418651</v>
      </c>
      <c r="AB110" s="889"/>
      <c r="AC110" s="889"/>
      <c r="AD110" s="889"/>
      <c r="AE110" s="890"/>
      <c r="AF110" s="891">
        <v>2462707</v>
      </c>
      <c r="AG110" s="889"/>
      <c r="AH110" s="889"/>
      <c r="AI110" s="889"/>
      <c r="AJ110" s="890"/>
      <c r="AK110" s="891">
        <v>2482410</v>
      </c>
      <c r="AL110" s="889"/>
      <c r="AM110" s="889"/>
      <c r="AN110" s="889"/>
      <c r="AO110" s="890"/>
      <c r="AP110" s="892">
        <v>28.9</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24290374</v>
      </c>
      <c r="BR110" s="842"/>
      <c r="BS110" s="842"/>
      <c r="BT110" s="842"/>
      <c r="BU110" s="842"/>
      <c r="BV110" s="842">
        <v>23304462</v>
      </c>
      <c r="BW110" s="842"/>
      <c r="BX110" s="842"/>
      <c r="BY110" s="842"/>
      <c r="BZ110" s="842"/>
      <c r="CA110" s="842">
        <v>21551562</v>
      </c>
      <c r="CB110" s="842"/>
      <c r="CC110" s="842"/>
      <c r="CD110" s="842"/>
      <c r="CE110" s="842"/>
      <c r="CF110" s="866">
        <v>250.5</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416</v>
      </c>
      <c r="DH110" s="842"/>
      <c r="DI110" s="842"/>
      <c r="DJ110" s="842"/>
      <c r="DK110" s="842"/>
      <c r="DL110" s="842" t="s">
        <v>416</v>
      </c>
      <c r="DM110" s="842"/>
      <c r="DN110" s="842"/>
      <c r="DO110" s="842"/>
      <c r="DP110" s="842"/>
      <c r="DQ110" s="842" t="s">
        <v>132</v>
      </c>
      <c r="DR110" s="842"/>
      <c r="DS110" s="842"/>
      <c r="DT110" s="842"/>
      <c r="DU110" s="842"/>
      <c r="DV110" s="843" t="s">
        <v>416</v>
      </c>
      <c r="DW110" s="843"/>
      <c r="DX110" s="843"/>
      <c r="DY110" s="843"/>
      <c r="DZ110" s="844"/>
    </row>
    <row r="111" spans="1:131" s="230" customFormat="1" ht="26.25" customHeight="1" x14ac:dyDescent="0.2">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416</v>
      </c>
      <c r="AB111" s="919"/>
      <c r="AC111" s="919"/>
      <c r="AD111" s="919"/>
      <c r="AE111" s="920"/>
      <c r="AF111" s="921" t="s">
        <v>444</v>
      </c>
      <c r="AG111" s="919"/>
      <c r="AH111" s="919"/>
      <c r="AI111" s="919"/>
      <c r="AJ111" s="920"/>
      <c r="AK111" s="921" t="s">
        <v>444</v>
      </c>
      <c r="AL111" s="919"/>
      <c r="AM111" s="919"/>
      <c r="AN111" s="919"/>
      <c r="AO111" s="920"/>
      <c r="AP111" s="922" t="s">
        <v>132</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184874</v>
      </c>
      <c r="BR111" s="817"/>
      <c r="BS111" s="817"/>
      <c r="BT111" s="817"/>
      <c r="BU111" s="817"/>
      <c r="BV111" s="817">
        <v>169419</v>
      </c>
      <c r="BW111" s="817"/>
      <c r="BX111" s="817"/>
      <c r="BY111" s="817"/>
      <c r="BZ111" s="817"/>
      <c r="CA111" s="817">
        <v>155105</v>
      </c>
      <c r="CB111" s="817"/>
      <c r="CC111" s="817"/>
      <c r="CD111" s="817"/>
      <c r="CE111" s="817"/>
      <c r="CF111" s="875">
        <v>1.8</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416</v>
      </c>
      <c r="DH111" s="817"/>
      <c r="DI111" s="817"/>
      <c r="DJ111" s="817"/>
      <c r="DK111" s="817"/>
      <c r="DL111" s="817" t="s">
        <v>444</v>
      </c>
      <c r="DM111" s="817"/>
      <c r="DN111" s="817"/>
      <c r="DO111" s="817"/>
      <c r="DP111" s="817"/>
      <c r="DQ111" s="817" t="s">
        <v>444</v>
      </c>
      <c r="DR111" s="817"/>
      <c r="DS111" s="817"/>
      <c r="DT111" s="817"/>
      <c r="DU111" s="817"/>
      <c r="DV111" s="794" t="s">
        <v>444</v>
      </c>
      <c r="DW111" s="794"/>
      <c r="DX111" s="794"/>
      <c r="DY111" s="794"/>
      <c r="DZ111" s="795"/>
    </row>
    <row r="112" spans="1:131" s="230" customFormat="1" ht="26.25" customHeight="1" x14ac:dyDescent="0.2">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444</v>
      </c>
      <c r="AB112" s="780"/>
      <c r="AC112" s="780"/>
      <c r="AD112" s="780"/>
      <c r="AE112" s="781"/>
      <c r="AF112" s="782" t="s">
        <v>444</v>
      </c>
      <c r="AG112" s="780"/>
      <c r="AH112" s="780"/>
      <c r="AI112" s="780"/>
      <c r="AJ112" s="781"/>
      <c r="AK112" s="782" t="s">
        <v>444</v>
      </c>
      <c r="AL112" s="780"/>
      <c r="AM112" s="780"/>
      <c r="AN112" s="780"/>
      <c r="AO112" s="781"/>
      <c r="AP112" s="824" t="s">
        <v>444</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8120340</v>
      </c>
      <c r="BR112" s="817"/>
      <c r="BS112" s="817"/>
      <c r="BT112" s="817"/>
      <c r="BU112" s="817"/>
      <c r="BV112" s="817">
        <v>7720075</v>
      </c>
      <c r="BW112" s="817"/>
      <c r="BX112" s="817"/>
      <c r="BY112" s="817"/>
      <c r="BZ112" s="817"/>
      <c r="CA112" s="817">
        <v>7286979</v>
      </c>
      <c r="CB112" s="817"/>
      <c r="CC112" s="817"/>
      <c r="CD112" s="817"/>
      <c r="CE112" s="817"/>
      <c r="CF112" s="875">
        <v>84.7</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444</v>
      </c>
      <c r="DH112" s="817"/>
      <c r="DI112" s="817"/>
      <c r="DJ112" s="817"/>
      <c r="DK112" s="817"/>
      <c r="DL112" s="817" t="s">
        <v>444</v>
      </c>
      <c r="DM112" s="817"/>
      <c r="DN112" s="817"/>
      <c r="DO112" s="817"/>
      <c r="DP112" s="817"/>
      <c r="DQ112" s="817" t="s">
        <v>416</v>
      </c>
      <c r="DR112" s="817"/>
      <c r="DS112" s="817"/>
      <c r="DT112" s="817"/>
      <c r="DU112" s="817"/>
      <c r="DV112" s="794" t="s">
        <v>444</v>
      </c>
      <c r="DW112" s="794"/>
      <c r="DX112" s="794"/>
      <c r="DY112" s="794"/>
      <c r="DZ112" s="795"/>
    </row>
    <row r="113" spans="1:130" s="230" customFormat="1" ht="26.25" customHeight="1" x14ac:dyDescent="0.2">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585865</v>
      </c>
      <c r="AB113" s="919"/>
      <c r="AC113" s="919"/>
      <c r="AD113" s="919"/>
      <c r="AE113" s="920"/>
      <c r="AF113" s="921">
        <v>543505</v>
      </c>
      <c r="AG113" s="919"/>
      <c r="AH113" s="919"/>
      <c r="AI113" s="919"/>
      <c r="AJ113" s="920"/>
      <c r="AK113" s="921">
        <v>583492</v>
      </c>
      <c r="AL113" s="919"/>
      <c r="AM113" s="919"/>
      <c r="AN113" s="919"/>
      <c r="AO113" s="920"/>
      <c r="AP113" s="922">
        <v>6.8</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1757801</v>
      </c>
      <c r="BR113" s="817"/>
      <c r="BS113" s="817"/>
      <c r="BT113" s="817"/>
      <c r="BU113" s="817"/>
      <c r="BV113" s="817">
        <v>1600236</v>
      </c>
      <c r="BW113" s="817"/>
      <c r="BX113" s="817"/>
      <c r="BY113" s="817"/>
      <c r="BZ113" s="817"/>
      <c r="CA113" s="817">
        <v>1411826</v>
      </c>
      <c r="CB113" s="817"/>
      <c r="CC113" s="817"/>
      <c r="CD113" s="817"/>
      <c r="CE113" s="817"/>
      <c r="CF113" s="875">
        <v>16.399999999999999</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416</v>
      </c>
      <c r="DH113" s="780"/>
      <c r="DI113" s="780"/>
      <c r="DJ113" s="780"/>
      <c r="DK113" s="781"/>
      <c r="DL113" s="782" t="s">
        <v>444</v>
      </c>
      <c r="DM113" s="780"/>
      <c r="DN113" s="780"/>
      <c r="DO113" s="780"/>
      <c r="DP113" s="781"/>
      <c r="DQ113" s="782" t="s">
        <v>444</v>
      </c>
      <c r="DR113" s="780"/>
      <c r="DS113" s="780"/>
      <c r="DT113" s="780"/>
      <c r="DU113" s="781"/>
      <c r="DV113" s="824" t="s">
        <v>444</v>
      </c>
      <c r="DW113" s="825"/>
      <c r="DX113" s="825"/>
      <c r="DY113" s="825"/>
      <c r="DZ113" s="826"/>
    </row>
    <row r="114" spans="1:130" s="230" customFormat="1" ht="26.25" customHeight="1" x14ac:dyDescent="0.2">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251444</v>
      </c>
      <c r="AB114" s="780"/>
      <c r="AC114" s="780"/>
      <c r="AD114" s="780"/>
      <c r="AE114" s="781"/>
      <c r="AF114" s="782">
        <v>253748</v>
      </c>
      <c r="AG114" s="780"/>
      <c r="AH114" s="780"/>
      <c r="AI114" s="780"/>
      <c r="AJ114" s="781"/>
      <c r="AK114" s="782">
        <v>209474</v>
      </c>
      <c r="AL114" s="780"/>
      <c r="AM114" s="780"/>
      <c r="AN114" s="780"/>
      <c r="AO114" s="781"/>
      <c r="AP114" s="824">
        <v>2.4</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2561994</v>
      </c>
      <c r="BR114" s="817"/>
      <c r="BS114" s="817"/>
      <c r="BT114" s="817"/>
      <c r="BU114" s="817"/>
      <c r="BV114" s="817">
        <v>2527762</v>
      </c>
      <c r="BW114" s="817"/>
      <c r="BX114" s="817"/>
      <c r="BY114" s="817"/>
      <c r="BZ114" s="817"/>
      <c r="CA114" s="817">
        <v>2734841</v>
      </c>
      <c r="CB114" s="817"/>
      <c r="CC114" s="817"/>
      <c r="CD114" s="817"/>
      <c r="CE114" s="817"/>
      <c r="CF114" s="875">
        <v>31.8</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444</v>
      </c>
      <c r="DH114" s="780"/>
      <c r="DI114" s="780"/>
      <c r="DJ114" s="780"/>
      <c r="DK114" s="781"/>
      <c r="DL114" s="782" t="s">
        <v>444</v>
      </c>
      <c r="DM114" s="780"/>
      <c r="DN114" s="780"/>
      <c r="DO114" s="780"/>
      <c r="DP114" s="781"/>
      <c r="DQ114" s="782" t="s">
        <v>444</v>
      </c>
      <c r="DR114" s="780"/>
      <c r="DS114" s="780"/>
      <c r="DT114" s="780"/>
      <c r="DU114" s="781"/>
      <c r="DV114" s="824" t="s">
        <v>444</v>
      </c>
      <c r="DW114" s="825"/>
      <c r="DX114" s="825"/>
      <c r="DY114" s="825"/>
      <c r="DZ114" s="826"/>
    </row>
    <row r="115" spans="1:130" s="230" customFormat="1" ht="26.25" customHeight="1" x14ac:dyDescent="0.2">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16730</v>
      </c>
      <c r="AB115" s="919"/>
      <c r="AC115" s="919"/>
      <c r="AD115" s="919"/>
      <c r="AE115" s="920"/>
      <c r="AF115" s="921">
        <v>16551</v>
      </c>
      <c r="AG115" s="919"/>
      <c r="AH115" s="919"/>
      <c r="AI115" s="919"/>
      <c r="AJ115" s="920"/>
      <c r="AK115" s="921">
        <v>15204</v>
      </c>
      <c r="AL115" s="919"/>
      <c r="AM115" s="919"/>
      <c r="AN115" s="919"/>
      <c r="AO115" s="920"/>
      <c r="AP115" s="922">
        <v>0.2</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v>1234</v>
      </c>
      <c r="BR115" s="817"/>
      <c r="BS115" s="817"/>
      <c r="BT115" s="817"/>
      <c r="BU115" s="817"/>
      <c r="BV115" s="817">
        <v>149</v>
      </c>
      <c r="BW115" s="817"/>
      <c r="BX115" s="817"/>
      <c r="BY115" s="817"/>
      <c r="BZ115" s="817"/>
      <c r="CA115" s="817">
        <v>96</v>
      </c>
      <c r="CB115" s="817"/>
      <c r="CC115" s="817"/>
      <c r="CD115" s="817"/>
      <c r="CE115" s="817"/>
      <c r="CF115" s="875">
        <v>0</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444</v>
      </c>
      <c r="DH115" s="780"/>
      <c r="DI115" s="780"/>
      <c r="DJ115" s="780"/>
      <c r="DK115" s="781"/>
      <c r="DL115" s="782" t="s">
        <v>444</v>
      </c>
      <c r="DM115" s="780"/>
      <c r="DN115" s="780"/>
      <c r="DO115" s="780"/>
      <c r="DP115" s="781"/>
      <c r="DQ115" s="782" t="s">
        <v>444</v>
      </c>
      <c r="DR115" s="780"/>
      <c r="DS115" s="780"/>
      <c r="DT115" s="780"/>
      <c r="DU115" s="781"/>
      <c r="DV115" s="824" t="s">
        <v>444</v>
      </c>
      <c r="DW115" s="825"/>
      <c r="DX115" s="825"/>
      <c r="DY115" s="825"/>
      <c r="DZ115" s="826"/>
    </row>
    <row r="116" spans="1:130" s="230" customFormat="1" ht="26.25" customHeight="1" x14ac:dyDescent="0.2">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416</v>
      </c>
      <c r="AB116" s="780"/>
      <c r="AC116" s="780"/>
      <c r="AD116" s="780"/>
      <c r="AE116" s="781"/>
      <c r="AF116" s="782" t="s">
        <v>444</v>
      </c>
      <c r="AG116" s="780"/>
      <c r="AH116" s="780"/>
      <c r="AI116" s="780"/>
      <c r="AJ116" s="781"/>
      <c r="AK116" s="782" t="s">
        <v>444</v>
      </c>
      <c r="AL116" s="780"/>
      <c r="AM116" s="780"/>
      <c r="AN116" s="780"/>
      <c r="AO116" s="781"/>
      <c r="AP116" s="824" t="s">
        <v>416</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132</v>
      </c>
      <c r="BR116" s="817"/>
      <c r="BS116" s="817"/>
      <c r="BT116" s="817"/>
      <c r="BU116" s="817"/>
      <c r="BV116" s="817" t="s">
        <v>444</v>
      </c>
      <c r="BW116" s="817"/>
      <c r="BX116" s="817"/>
      <c r="BY116" s="817"/>
      <c r="BZ116" s="817"/>
      <c r="CA116" s="817" t="s">
        <v>444</v>
      </c>
      <c r="CB116" s="817"/>
      <c r="CC116" s="817"/>
      <c r="CD116" s="817"/>
      <c r="CE116" s="817"/>
      <c r="CF116" s="875" t="s">
        <v>444</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444</v>
      </c>
      <c r="DH116" s="780"/>
      <c r="DI116" s="780"/>
      <c r="DJ116" s="780"/>
      <c r="DK116" s="781"/>
      <c r="DL116" s="782" t="s">
        <v>444</v>
      </c>
      <c r="DM116" s="780"/>
      <c r="DN116" s="780"/>
      <c r="DO116" s="780"/>
      <c r="DP116" s="781"/>
      <c r="DQ116" s="782" t="s">
        <v>444</v>
      </c>
      <c r="DR116" s="780"/>
      <c r="DS116" s="780"/>
      <c r="DT116" s="780"/>
      <c r="DU116" s="781"/>
      <c r="DV116" s="824" t="s">
        <v>444</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3272690</v>
      </c>
      <c r="AB117" s="903"/>
      <c r="AC117" s="903"/>
      <c r="AD117" s="903"/>
      <c r="AE117" s="904"/>
      <c r="AF117" s="905">
        <v>3276511</v>
      </c>
      <c r="AG117" s="903"/>
      <c r="AH117" s="903"/>
      <c r="AI117" s="903"/>
      <c r="AJ117" s="904"/>
      <c r="AK117" s="905">
        <v>3290580</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132</v>
      </c>
      <c r="BR117" s="817"/>
      <c r="BS117" s="817"/>
      <c r="BT117" s="817"/>
      <c r="BU117" s="817"/>
      <c r="BV117" s="817" t="s">
        <v>132</v>
      </c>
      <c r="BW117" s="817"/>
      <c r="BX117" s="817"/>
      <c r="BY117" s="817"/>
      <c r="BZ117" s="817"/>
      <c r="CA117" s="817" t="s">
        <v>132</v>
      </c>
      <c r="CB117" s="817"/>
      <c r="CC117" s="817"/>
      <c r="CD117" s="817"/>
      <c r="CE117" s="817"/>
      <c r="CF117" s="875" t="s">
        <v>132</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132</v>
      </c>
      <c r="DH117" s="780"/>
      <c r="DI117" s="780"/>
      <c r="DJ117" s="780"/>
      <c r="DK117" s="781"/>
      <c r="DL117" s="782" t="s">
        <v>132</v>
      </c>
      <c r="DM117" s="780"/>
      <c r="DN117" s="780"/>
      <c r="DO117" s="780"/>
      <c r="DP117" s="781"/>
      <c r="DQ117" s="782" t="s">
        <v>132</v>
      </c>
      <c r="DR117" s="780"/>
      <c r="DS117" s="780"/>
      <c r="DT117" s="780"/>
      <c r="DU117" s="781"/>
      <c r="DV117" s="824" t="s">
        <v>132</v>
      </c>
      <c r="DW117" s="825"/>
      <c r="DX117" s="825"/>
      <c r="DY117" s="825"/>
      <c r="DZ117" s="826"/>
    </row>
    <row r="118" spans="1:130" s="230" customFormat="1" ht="26.25" customHeight="1" x14ac:dyDescent="0.2">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311</v>
      </c>
      <c r="AL118" s="896"/>
      <c r="AM118" s="896"/>
      <c r="AN118" s="896"/>
      <c r="AO118" s="897"/>
      <c r="AP118" s="899" t="s">
        <v>437</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132</v>
      </c>
      <c r="BR118" s="845"/>
      <c r="BS118" s="845"/>
      <c r="BT118" s="845"/>
      <c r="BU118" s="845"/>
      <c r="BV118" s="845" t="s">
        <v>132</v>
      </c>
      <c r="BW118" s="845"/>
      <c r="BX118" s="845"/>
      <c r="BY118" s="845"/>
      <c r="BZ118" s="845"/>
      <c r="CA118" s="845" t="s">
        <v>132</v>
      </c>
      <c r="CB118" s="845"/>
      <c r="CC118" s="845"/>
      <c r="CD118" s="845"/>
      <c r="CE118" s="845"/>
      <c r="CF118" s="875" t="s">
        <v>132</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132</v>
      </c>
      <c r="DH118" s="780"/>
      <c r="DI118" s="780"/>
      <c r="DJ118" s="780"/>
      <c r="DK118" s="781"/>
      <c r="DL118" s="782" t="s">
        <v>132</v>
      </c>
      <c r="DM118" s="780"/>
      <c r="DN118" s="780"/>
      <c r="DO118" s="780"/>
      <c r="DP118" s="781"/>
      <c r="DQ118" s="782" t="s">
        <v>132</v>
      </c>
      <c r="DR118" s="780"/>
      <c r="DS118" s="780"/>
      <c r="DT118" s="780"/>
      <c r="DU118" s="781"/>
      <c r="DV118" s="824" t="s">
        <v>132</v>
      </c>
      <c r="DW118" s="825"/>
      <c r="DX118" s="825"/>
      <c r="DY118" s="825"/>
      <c r="DZ118" s="826"/>
    </row>
    <row r="119" spans="1:130" s="230" customFormat="1" ht="26.25" customHeight="1" x14ac:dyDescent="0.2">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132</v>
      </c>
      <c r="AB119" s="889"/>
      <c r="AC119" s="889"/>
      <c r="AD119" s="889"/>
      <c r="AE119" s="890"/>
      <c r="AF119" s="891" t="s">
        <v>132</v>
      </c>
      <c r="AG119" s="889"/>
      <c r="AH119" s="889"/>
      <c r="AI119" s="889"/>
      <c r="AJ119" s="890"/>
      <c r="AK119" s="891" t="s">
        <v>132</v>
      </c>
      <c r="AL119" s="889"/>
      <c r="AM119" s="889"/>
      <c r="AN119" s="889"/>
      <c r="AO119" s="890"/>
      <c r="AP119" s="892" t="s">
        <v>132</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468</v>
      </c>
      <c r="BP119" s="878"/>
      <c r="BQ119" s="879">
        <v>36916617</v>
      </c>
      <c r="BR119" s="845"/>
      <c r="BS119" s="845"/>
      <c r="BT119" s="845"/>
      <c r="BU119" s="845"/>
      <c r="BV119" s="845">
        <v>35322103</v>
      </c>
      <c r="BW119" s="845"/>
      <c r="BX119" s="845"/>
      <c r="BY119" s="845"/>
      <c r="BZ119" s="845"/>
      <c r="CA119" s="845">
        <v>33140409</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184874</v>
      </c>
      <c r="DH119" s="764"/>
      <c r="DI119" s="764"/>
      <c r="DJ119" s="764"/>
      <c r="DK119" s="765"/>
      <c r="DL119" s="766">
        <v>169419</v>
      </c>
      <c r="DM119" s="764"/>
      <c r="DN119" s="764"/>
      <c r="DO119" s="764"/>
      <c r="DP119" s="765"/>
      <c r="DQ119" s="766">
        <v>155105</v>
      </c>
      <c r="DR119" s="764"/>
      <c r="DS119" s="764"/>
      <c r="DT119" s="764"/>
      <c r="DU119" s="765"/>
      <c r="DV119" s="848">
        <v>1.8</v>
      </c>
      <c r="DW119" s="849"/>
      <c r="DX119" s="849"/>
      <c r="DY119" s="849"/>
      <c r="DZ119" s="850"/>
    </row>
    <row r="120" spans="1:130" s="230" customFormat="1" ht="26.25" customHeight="1" x14ac:dyDescent="0.2">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132</v>
      </c>
      <c r="AB120" s="780"/>
      <c r="AC120" s="780"/>
      <c r="AD120" s="780"/>
      <c r="AE120" s="781"/>
      <c r="AF120" s="782" t="s">
        <v>132</v>
      </c>
      <c r="AG120" s="780"/>
      <c r="AH120" s="780"/>
      <c r="AI120" s="780"/>
      <c r="AJ120" s="781"/>
      <c r="AK120" s="782" t="s">
        <v>132</v>
      </c>
      <c r="AL120" s="780"/>
      <c r="AM120" s="780"/>
      <c r="AN120" s="780"/>
      <c r="AO120" s="781"/>
      <c r="AP120" s="824" t="s">
        <v>132</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6664636</v>
      </c>
      <c r="BR120" s="842"/>
      <c r="BS120" s="842"/>
      <c r="BT120" s="842"/>
      <c r="BU120" s="842"/>
      <c r="BV120" s="842">
        <v>8207094</v>
      </c>
      <c r="BW120" s="842"/>
      <c r="BX120" s="842"/>
      <c r="BY120" s="842"/>
      <c r="BZ120" s="842"/>
      <c r="CA120" s="842">
        <v>9321751</v>
      </c>
      <c r="CB120" s="842"/>
      <c r="CC120" s="842"/>
      <c r="CD120" s="842"/>
      <c r="CE120" s="842"/>
      <c r="CF120" s="866">
        <v>108.4</v>
      </c>
      <c r="CG120" s="867"/>
      <c r="CH120" s="867"/>
      <c r="CI120" s="867"/>
      <c r="CJ120" s="867"/>
      <c r="CK120" s="868" t="s">
        <v>472</v>
      </c>
      <c r="CL120" s="852"/>
      <c r="CM120" s="852"/>
      <c r="CN120" s="852"/>
      <c r="CO120" s="853"/>
      <c r="CP120" s="872" t="s">
        <v>413</v>
      </c>
      <c r="CQ120" s="873"/>
      <c r="CR120" s="873"/>
      <c r="CS120" s="873"/>
      <c r="CT120" s="873"/>
      <c r="CU120" s="873"/>
      <c r="CV120" s="873"/>
      <c r="CW120" s="873"/>
      <c r="CX120" s="873"/>
      <c r="CY120" s="873"/>
      <c r="CZ120" s="873"/>
      <c r="DA120" s="873"/>
      <c r="DB120" s="873"/>
      <c r="DC120" s="873"/>
      <c r="DD120" s="873"/>
      <c r="DE120" s="873"/>
      <c r="DF120" s="874"/>
      <c r="DG120" s="861">
        <v>5955924</v>
      </c>
      <c r="DH120" s="842"/>
      <c r="DI120" s="842"/>
      <c r="DJ120" s="842"/>
      <c r="DK120" s="842"/>
      <c r="DL120" s="842">
        <v>5732892</v>
      </c>
      <c r="DM120" s="842"/>
      <c r="DN120" s="842"/>
      <c r="DO120" s="842"/>
      <c r="DP120" s="842"/>
      <c r="DQ120" s="842">
        <v>5573933</v>
      </c>
      <c r="DR120" s="842"/>
      <c r="DS120" s="842"/>
      <c r="DT120" s="842"/>
      <c r="DU120" s="842"/>
      <c r="DV120" s="843">
        <v>64.8</v>
      </c>
      <c r="DW120" s="843"/>
      <c r="DX120" s="843"/>
      <c r="DY120" s="843"/>
      <c r="DZ120" s="844"/>
    </row>
    <row r="121" spans="1:130" s="230" customFormat="1" ht="26.25" customHeight="1" x14ac:dyDescent="0.2">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132</v>
      </c>
      <c r="AB121" s="780"/>
      <c r="AC121" s="780"/>
      <c r="AD121" s="780"/>
      <c r="AE121" s="781"/>
      <c r="AF121" s="782" t="s">
        <v>132</v>
      </c>
      <c r="AG121" s="780"/>
      <c r="AH121" s="780"/>
      <c r="AI121" s="780"/>
      <c r="AJ121" s="781"/>
      <c r="AK121" s="782" t="s">
        <v>132</v>
      </c>
      <c r="AL121" s="780"/>
      <c r="AM121" s="780"/>
      <c r="AN121" s="780"/>
      <c r="AO121" s="781"/>
      <c r="AP121" s="824" t="s">
        <v>132</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v>2006847</v>
      </c>
      <c r="BR121" s="817"/>
      <c r="BS121" s="817"/>
      <c r="BT121" s="817"/>
      <c r="BU121" s="817"/>
      <c r="BV121" s="817">
        <v>2005903</v>
      </c>
      <c r="BW121" s="817"/>
      <c r="BX121" s="817"/>
      <c r="BY121" s="817"/>
      <c r="BZ121" s="817"/>
      <c r="CA121" s="817">
        <v>2061593</v>
      </c>
      <c r="CB121" s="817"/>
      <c r="CC121" s="817"/>
      <c r="CD121" s="817"/>
      <c r="CE121" s="817"/>
      <c r="CF121" s="875">
        <v>24</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v>1818587</v>
      </c>
      <c r="DH121" s="817"/>
      <c r="DI121" s="817"/>
      <c r="DJ121" s="817"/>
      <c r="DK121" s="817"/>
      <c r="DL121" s="817">
        <v>1670798</v>
      </c>
      <c r="DM121" s="817"/>
      <c r="DN121" s="817"/>
      <c r="DO121" s="817"/>
      <c r="DP121" s="817"/>
      <c r="DQ121" s="817">
        <v>1439468</v>
      </c>
      <c r="DR121" s="817"/>
      <c r="DS121" s="817"/>
      <c r="DT121" s="817"/>
      <c r="DU121" s="817"/>
      <c r="DV121" s="794">
        <v>16.7</v>
      </c>
      <c r="DW121" s="794"/>
      <c r="DX121" s="794"/>
      <c r="DY121" s="794"/>
      <c r="DZ121" s="795"/>
    </row>
    <row r="122" spans="1:130" s="230" customFormat="1" ht="26.25" customHeight="1" x14ac:dyDescent="0.2">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132</v>
      </c>
      <c r="AB122" s="780"/>
      <c r="AC122" s="780"/>
      <c r="AD122" s="780"/>
      <c r="AE122" s="781"/>
      <c r="AF122" s="782" t="s">
        <v>132</v>
      </c>
      <c r="AG122" s="780"/>
      <c r="AH122" s="780"/>
      <c r="AI122" s="780"/>
      <c r="AJ122" s="781"/>
      <c r="AK122" s="782" t="s">
        <v>132</v>
      </c>
      <c r="AL122" s="780"/>
      <c r="AM122" s="780"/>
      <c r="AN122" s="780"/>
      <c r="AO122" s="781"/>
      <c r="AP122" s="824" t="s">
        <v>132</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20854773</v>
      </c>
      <c r="BR122" s="845"/>
      <c r="BS122" s="845"/>
      <c r="BT122" s="845"/>
      <c r="BU122" s="845"/>
      <c r="BV122" s="845">
        <v>19569277</v>
      </c>
      <c r="BW122" s="845"/>
      <c r="BX122" s="845"/>
      <c r="BY122" s="845"/>
      <c r="BZ122" s="845"/>
      <c r="CA122" s="845">
        <v>18059972</v>
      </c>
      <c r="CB122" s="845"/>
      <c r="CC122" s="845"/>
      <c r="CD122" s="845"/>
      <c r="CE122" s="845"/>
      <c r="CF122" s="846">
        <v>210</v>
      </c>
      <c r="CG122" s="847"/>
      <c r="CH122" s="847"/>
      <c r="CI122" s="847"/>
      <c r="CJ122" s="847"/>
      <c r="CK122" s="869"/>
      <c r="CL122" s="855"/>
      <c r="CM122" s="855"/>
      <c r="CN122" s="855"/>
      <c r="CO122" s="856"/>
      <c r="CP122" s="835" t="s">
        <v>415</v>
      </c>
      <c r="CQ122" s="836"/>
      <c r="CR122" s="836"/>
      <c r="CS122" s="836"/>
      <c r="CT122" s="836"/>
      <c r="CU122" s="836"/>
      <c r="CV122" s="836"/>
      <c r="CW122" s="836"/>
      <c r="CX122" s="836"/>
      <c r="CY122" s="836"/>
      <c r="CZ122" s="836"/>
      <c r="DA122" s="836"/>
      <c r="DB122" s="836"/>
      <c r="DC122" s="836"/>
      <c r="DD122" s="836"/>
      <c r="DE122" s="836"/>
      <c r="DF122" s="837"/>
      <c r="DG122" s="816">
        <v>225830</v>
      </c>
      <c r="DH122" s="817"/>
      <c r="DI122" s="817"/>
      <c r="DJ122" s="817"/>
      <c r="DK122" s="817"/>
      <c r="DL122" s="817">
        <v>214510</v>
      </c>
      <c r="DM122" s="817"/>
      <c r="DN122" s="817"/>
      <c r="DO122" s="817"/>
      <c r="DP122" s="817"/>
      <c r="DQ122" s="817">
        <v>197960</v>
      </c>
      <c r="DR122" s="817"/>
      <c r="DS122" s="817"/>
      <c r="DT122" s="817"/>
      <c r="DU122" s="817"/>
      <c r="DV122" s="794">
        <v>2.2999999999999998</v>
      </c>
      <c r="DW122" s="794"/>
      <c r="DX122" s="794"/>
      <c r="DY122" s="794"/>
      <c r="DZ122" s="795"/>
    </row>
    <row r="123" spans="1:130" s="230" customFormat="1" ht="26.25" customHeight="1" x14ac:dyDescent="0.2">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132</v>
      </c>
      <c r="AB123" s="780"/>
      <c r="AC123" s="780"/>
      <c r="AD123" s="780"/>
      <c r="AE123" s="781"/>
      <c r="AF123" s="782" t="s">
        <v>132</v>
      </c>
      <c r="AG123" s="780"/>
      <c r="AH123" s="780"/>
      <c r="AI123" s="780"/>
      <c r="AJ123" s="781"/>
      <c r="AK123" s="782" t="s">
        <v>132</v>
      </c>
      <c r="AL123" s="780"/>
      <c r="AM123" s="780"/>
      <c r="AN123" s="780"/>
      <c r="AO123" s="781"/>
      <c r="AP123" s="824" t="s">
        <v>132</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476</v>
      </c>
      <c r="BP123" s="878"/>
      <c r="BQ123" s="832">
        <v>29526256</v>
      </c>
      <c r="BR123" s="833"/>
      <c r="BS123" s="833"/>
      <c r="BT123" s="833"/>
      <c r="BU123" s="833"/>
      <c r="BV123" s="833">
        <v>29782274</v>
      </c>
      <c r="BW123" s="833"/>
      <c r="BX123" s="833"/>
      <c r="BY123" s="833"/>
      <c r="BZ123" s="833"/>
      <c r="CA123" s="833">
        <v>29443316</v>
      </c>
      <c r="CB123" s="833"/>
      <c r="CC123" s="833"/>
      <c r="CD123" s="833"/>
      <c r="CE123" s="833"/>
      <c r="CF123" s="748"/>
      <c r="CG123" s="749"/>
      <c r="CH123" s="749"/>
      <c r="CI123" s="749"/>
      <c r="CJ123" s="834"/>
      <c r="CK123" s="869"/>
      <c r="CL123" s="855"/>
      <c r="CM123" s="855"/>
      <c r="CN123" s="855"/>
      <c r="CO123" s="856"/>
      <c r="CP123" s="835" t="s">
        <v>410</v>
      </c>
      <c r="CQ123" s="836"/>
      <c r="CR123" s="836"/>
      <c r="CS123" s="836"/>
      <c r="CT123" s="836"/>
      <c r="CU123" s="836"/>
      <c r="CV123" s="836"/>
      <c r="CW123" s="836"/>
      <c r="CX123" s="836"/>
      <c r="CY123" s="836"/>
      <c r="CZ123" s="836"/>
      <c r="DA123" s="836"/>
      <c r="DB123" s="836"/>
      <c r="DC123" s="836"/>
      <c r="DD123" s="836"/>
      <c r="DE123" s="836"/>
      <c r="DF123" s="837"/>
      <c r="DG123" s="779">
        <v>119039</v>
      </c>
      <c r="DH123" s="780"/>
      <c r="DI123" s="780"/>
      <c r="DJ123" s="780"/>
      <c r="DK123" s="781"/>
      <c r="DL123" s="782">
        <v>101075</v>
      </c>
      <c r="DM123" s="780"/>
      <c r="DN123" s="780"/>
      <c r="DO123" s="780"/>
      <c r="DP123" s="781"/>
      <c r="DQ123" s="782">
        <v>74978</v>
      </c>
      <c r="DR123" s="780"/>
      <c r="DS123" s="780"/>
      <c r="DT123" s="780"/>
      <c r="DU123" s="781"/>
      <c r="DV123" s="824">
        <v>0.9</v>
      </c>
      <c r="DW123" s="825"/>
      <c r="DX123" s="825"/>
      <c r="DY123" s="825"/>
      <c r="DZ123" s="826"/>
    </row>
    <row r="124" spans="1:130" s="230" customFormat="1" ht="26.25" customHeight="1" thickBot="1" x14ac:dyDescent="0.25">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132</v>
      </c>
      <c r="AB124" s="780"/>
      <c r="AC124" s="780"/>
      <c r="AD124" s="780"/>
      <c r="AE124" s="781"/>
      <c r="AF124" s="782" t="s">
        <v>132</v>
      </c>
      <c r="AG124" s="780"/>
      <c r="AH124" s="780"/>
      <c r="AI124" s="780"/>
      <c r="AJ124" s="781"/>
      <c r="AK124" s="782" t="s">
        <v>132</v>
      </c>
      <c r="AL124" s="780"/>
      <c r="AM124" s="780"/>
      <c r="AN124" s="780"/>
      <c r="AO124" s="781"/>
      <c r="AP124" s="824" t="s">
        <v>132</v>
      </c>
      <c r="AQ124" s="825"/>
      <c r="AR124" s="825"/>
      <c r="AS124" s="825"/>
      <c r="AT124" s="826"/>
      <c r="AU124" s="827" t="s">
        <v>477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87.2</v>
      </c>
      <c r="BR124" s="831"/>
      <c r="BS124" s="831"/>
      <c r="BT124" s="831"/>
      <c r="BU124" s="831"/>
      <c r="BV124" s="831">
        <v>62</v>
      </c>
      <c r="BW124" s="831"/>
      <c r="BX124" s="831"/>
      <c r="BY124" s="831"/>
      <c r="BZ124" s="831"/>
      <c r="CA124" s="831">
        <v>42.9</v>
      </c>
      <c r="CB124" s="831"/>
      <c r="CC124" s="831"/>
      <c r="CD124" s="831"/>
      <c r="CE124" s="831"/>
      <c r="CF124" s="726"/>
      <c r="CG124" s="727"/>
      <c r="CH124" s="727"/>
      <c r="CI124" s="727"/>
      <c r="CJ124" s="862"/>
      <c r="CK124" s="870"/>
      <c r="CL124" s="870"/>
      <c r="CM124" s="870"/>
      <c r="CN124" s="870"/>
      <c r="CO124" s="871"/>
      <c r="CP124" s="835" t="s">
        <v>478</v>
      </c>
      <c r="CQ124" s="836"/>
      <c r="CR124" s="836"/>
      <c r="CS124" s="836"/>
      <c r="CT124" s="836"/>
      <c r="CU124" s="836"/>
      <c r="CV124" s="836"/>
      <c r="CW124" s="836"/>
      <c r="CX124" s="836"/>
      <c r="CY124" s="836"/>
      <c r="CZ124" s="836"/>
      <c r="DA124" s="836"/>
      <c r="DB124" s="836"/>
      <c r="DC124" s="836"/>
      <c r="DD124" s="836"/>
      <c r="DE124" s="836"/>
      <c r="DF124" s="837"/>
      <c r="DG124" s="763">
        <v>960</v>
      </c>
      <c r="DH124" s="764"/>
      <c r="DI124" s="764"/>
      <c r="DJ124" s="764"/>
      <c r="DK124" s="765"/>
      <c r="DL124" s="766">
        <v>800</v>
      </c>
      <c r="DM124" s="764"/>
      <c r="DN124" s="764"/>
      <c r="DO124" s="764"/>
      <c r="DP124" s="765"/>
      <c r="DQ124" s="766">
        <v>640</v>
      </c>
      <c r="DR124" s="764"/>
      <c r="DS124" s="764"/>
      <c r="DT124" s="764"/>
      <c r="DU124" s="765"/>
      <c r="DV124" s="848">
        <v>0</v>
      </c>
      <c r="DW124" s="849"/>
      <c r="DX124" s="849"/>
      <c r="DY124" s="849"/>
      <c r="DZ124" s="850"/>
    </row>
    <row r="125" spans="1:130" s="230" customFormat="1" ht="26.25" customHeight="1" x14ac:dyDescent="0.2">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132</v>
      </c>
      <c r="AB125" s="780"/>
      <c r="AC125" s="780"/>
      <c r="AD125" s="780"/>
      <c r="AE125" s="781"/>
      <c r="AF125" s="782" t="s">
        <v>132</v>
      </c>
      <c r="AG125" s="780"/>
      <c r="AH125" s="780"/>
      <c r="AI125" s="780"/>
      <c r="AJ125" s="781"/>
      <c r="AK125" s="782" t="s">
        <v>132</v>
      </c>
      <c r="AL125" s="780"/>
      <c r="AM125" s="780"/>
      <c r="AN125" s="780"/>
      <c r="AO125" s="781"/>
      <c r="AP125" s="824" t="s">
        <v>132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479</v>
      </c>
      <c r="CL125" s="852"/>
      <c r="CM125" s="852"/>
      <c r="CN125" s="852"/>
      <c r="CO125" s="853"/>
      <c r="CP125" s="860" t="s">
        <v>480</v>
      </c>
      <c r="CQ125" s="808"/>
      <c r="CR125" s="808"/>
      <c r="CS125" s="808"/>
      <c r="CT125" s="808"/>
      <c r="CU125" s="808"/>
      <c r="CV125" s="808"/>
      <c r="CW125" s="808"/>
      <c r="CX125" s="808"/>
      <c r="CY125" s="808"/>
      <c r="CZ125" s="808"/>
      <c r="DA125" s="808"/>
      <c r="DB125" s="808"/>
      <c r="DC125" s="808"/>
      <c r="DD125" s="808"/>
      <c r="DE125" s="808"/>
      <c r="DF125" s="809"/>
      <c r="DG125" s="861" t="s">
        <v>132</v>
      </c>
      <c r="DH125" s="842"/>
      <c r="DI125" s="842"/>
      <c r="DJ125" s="842"/>
      <c r="DK125" s="842"/>
      <c r="DL125" s="842" t="s">
        <v>132</v>
      </c>
      <c r="DM125" s="842"/>
      <c r="DN125" s="842"/>
      <c r="DO125" s="842"/>
      <c r="DP125" s="842"/>
      <c r="DQ125" s="842" t="s">
        <v>132</v>
      </c>
      <c r="DR125" s="842"/>
      <c r="DS125" s="842"/>
      <c r="DT125" s="842"/>
      <c r="DU125" s="842"/>
      <c r="DV125" s="843" t="s">
        <v>132</v>
      </c>
      <c r="DW125" s="843"/>
      <c r="DX125" s="843"/>
      <c r="DY125" s="843"/>
      <c r="DZ125" s="844"/>
    </row>
    <row r="126" spans="1:130" s="230" customFormat="1" ht="26.25" customHeight="1" thickBot="1" x14ac:dyDescent="0.25">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16610</v>
      </c>
      <c r="AB126" s="780"/>
      <c r="AC126" s="780"/>
      <c r="AD126" s="780"/>
      <c r="AE126" s="781"/>
      <c r="AF126" s="782">
        <v>16426</v>
      </c>
      <c r="AG126" s="780"/>
      <c r="AH126" s="780"/>
      <c r="AI126" s="780"/>
      <c r="AJ126" s="781"/>
      <c r="AK126" s="782">
        <v>15060</v>
      </c>
      <c r="AL126" s="780"/>
      <c r="AM126" s="780"/>
      <c r="AN126" s="780"/>
      <c r="AO126" s="781"/>
      <c r="AP126" s="824">
        <v>0.2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481</v>
      </c>
      <c r="CQ126" s="752"/>
      <c r="CR126" s="752"/>
      <c r="CS126" s="752"/>
      <c r="CT126" s="752"/>
      <c r="CU126" s="752"/>
      <c r="CV126" s="752"/>
      <c r="CW126" s="752"/>
      <c r="CX126" s="752"/>
      <c r="CY126" s="752"/>
      <c r="CZ126" s="752"/>
      <c r="DA126" s="752"/>
      <c r="DB126" s="752"/>
      <c r="DC126" s="752"/>
      <c r="DD126" s="752"/>
      <c r="DE126" s="752"/>
      <c r="DF126" s="753"/>
      <c r="DG126" s="816" t="s">
        <v>132</v>
      </c>
      <c r="DH126" s="817"/>
      <c r="DI126" s="817"/>
      <c r="DJ126" s="817"/>
      <c r="DK126" s="817"/>
      <c r="DL126" s="817" t="s">
        <v>132</v>
      </c>
      <c r="DM126" s="817"/>
      <c r="DN126" s="817"/>
      <c r="DO126" s="817"/>
      <c r="DP126" s="817"/>
      <c r="DQ126" s="817" t="s">
        <v>132</v>
      </c>
      <c r="DR126" s="817"/>
      <c r="DS126" s="817"/>
      <c r="DT126" s="817"/>
      <c r="DU126" s="817"/>
      <c r="DV126" s="794" t="s">
        <v>132</v>
      </c>
      <c r="DW126" s="794"/>
      <c r="DX126" s="794"/>
      <c r="DY126" s="794"/>
      <c r="DZ126" s="795"/>
    </row>
    <row r="127" spans="1:130" s="230" customFormat="1" ht="26.25" customHeight="1" x14ac:dyDescent="0.2">
      <c r="A127" s="822"/>
      <c r="B127" s="823"/>
      <c r="C127" s="838" t="s">
        <v>482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120</v>
      </c>
      <c r="AB127" s="780"/>
      <c r="AC127" s="780"/>
      <c r="AD127" s="780"/>
      <c r="AE127" s="781"/>
      <c r="AF127" s="782">
        <v>125</v>
      </c>
      <c r="AG127" s="780"/>
      <c r="AH127" s="780"/>
      <c r="AI127" s="780"/>
      <c r="AJ127" s="781"/>
      <c r="AK127" s="782">
        <v>144</v>
      </c>
      <c r="AL127" s="780"/>
      <c r="AM127" s="780"/>
      <c r="AN127" s="780"/>
      <c r="AO127" s="781"/>
      <c r="AP127" s="824">
        <v>0</v>
      </c>
      <c r="AQ127" s="825"/>
      <c r="AR127" s="825"/>
      <c r="AS127" s="825"/>
      <c r="AT127" s="826"/>
      <c r="AU127" s="232"/>
      <c r="AV127" s="232"/>
      <c r="AW127" s="232"/>
      <c r="AX127" s="841" t="s">
        <v>483</v>
      </c>
      <c r="AY127" s="812"/>
      <c r="AZ127" s="812"/>
      <c r="BA127" s="812"/>
      <c r="BB127" s="812"/>
      <c r="BC127" s="812"/>
      <c r="BD127" s="812"/>
      <c r="BE127" s="813"/>
      <c r="BF127" s="811" t="s">
        <v>484</v>
      </c>
      <c r="BG127" s="812"/>
      <c r="BH127" s="812"/>
      <c r="BI127" s="812"/>
      <c r="BJ127" s="812"/>
      <c r="BK127" s="812"/>
      <c r="BL127" s="813"/>
      <c r="BM127" s="811" t="s">
        <v>485</v>
      </c>
      <c r="BN127" s="812"/>
      <c r="BO127" s="812"/>
      <c r="BP127" s="812"/>
      <c r="BQ127" s="812"/>
      <c r="BR127" s="812"/>
      <c r="BS127" s="813"/>
      <c r="BT127" s="811" t="s">
        <v>486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487</v>
      </c>
      <c r="CQ127" s="752"/>
      <c r="CR127" s="752"/>
      <c r="CS127" s="752"/>
      <c r="CT127" s="752"/>
      <c r="CU127" s="752"/>
      <c r="CV127" s="752"/>
      <c r="CW127" s="752"/>
      <c r="CX127" s="752"/>
      <c r="CY127" s="752"/>
      <c r="CZ127" s="752"/>
      <c r="DA127" s="752"/>
      <c r="DB127" s="752"/>
      <c r="DC127" s="752"/>
      <c r="DD127" s="752"/>
      <c r="DE127" s="752"/>
      <c r="DF127" s="753"/>
      <c r="DG127" s="816" t="s">
        <v>132</v>
      </c>
      <c r="DH127" s="817"/>
      <c r="DI127" s="817"/>
      <c r="DJ127" s="817"/>
      <c r="DK127" s="817"/>
      <c r="DL127" s="817" t="s">
        <v>132</v>
      </c>
      <c r="DM127" s="817"/>
      <c r="DN127" s="817"/>
      <c r="DO127" s="817"/>
      <c r="DP127" s="817"/>
      <c r="DQ127" s="817" t="s">
        <v>132</v>
      </c>
      <c r="DR127" s="817"/>
      <c r="DS127" s="817"/>
      <c r="DT127" s="817"/>
      <c r="DU127" s="817"/>
      <c r="DV127" s="794" t="s">
        <v>132</v>
      </c>
      <c r="DW127" s="794"/>
      <c r="DX127" s="794"/>
      <c r="DY127" s="794"/>
      <c r="DZ127" s="795"/>
    </row>
    <row r="128" spans="1:130" s="230" customFormat="1" ht="26.25" customHeight="1" thickBot="1" x14ac:dyDescent="0.25">
      <c r="A128" s="796" t="s">
        <v>488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489</v>
      </c>
      <c r="X128" s="798"/>
      <c r="Y128" s="798"/>
      <c r="Z128" s="799"/>
      <c r="AA128" s="800">
        <v>168154</v>
      </c>
      <c r="AB128" s="801"/>
      <c r="AC128" s="801"/>
      <c r="AD128" s="801"/>
      <c r="AE128" s="802"/>
      <c r="AF128" s="803">
        <v>148725</v>
      </c>
      <c r="AG128" s="801"/>
      <c r="AH128" s="801"/>
      <c r="AI128" s="801"/>
      <c r="AJ128" s="802"/>
      <c r="AK128" s="803">
        <v>159590</v>
      </c>
      <c r="AL128" s="801"/>
      <c r="AM128" s="801"/>
      <c r="AN128" s="801"/>
      <c r="AO128" s="802"/>
      <c r="AP128" s="804"/>
      <c r="AQ128" s="805"/>
      <c r="AR128" s="805"/>
      <c r="AS128" s="805"/>
      <c r="AT128" s="806"/>
      <c r="AU128" s="232"/>
      <c r="AV128" s="232"/>
      <c r="AW128" s="232"/>
      <c r="AX128" s="807" t="s">
        <v>490</v>
      </c>
      <c r="AY128" s="808"/>
      <c r="AZ128" s="808"/>
      <c r="BA128" s="808"/>
      <c r="BB128" s="808"/>
      <c r="BC128" s="808"/>
      <c r="BD128" s="808"/>
      <c r="BE128" s="809"/>
      <c r="BF128" s="786" t="s">
        <v>132</v>
      </c>
      <c r="BG128" s="787"/>
      <c r="BH128" s="787"/>
      <c r="BI128" s="787"/>
      <c r="BJ128" s="787"/>
      <c r="BK128" s="787"/>
      <c r="BL128" s="810"/>
      <c r="BM128" s="786">
        <v>13.23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491</v>
      </c>
      <c r="CQ128" s="730"/>
      <c r="CR128" s="730"/>
      <c r="CS128" s="730"/>
      <c r="CT128" s="730"/>
      <c r="CU128" s="730"/>
      <c r="CV128" s="730"/>
      <c r="CW128" s="730"/>
      <c r="CX128" s="730"/>
      <c r="CY128" s="730"/>
      <c r="CZ128" s="730"/>
      <c r="DA128" s="730"/>
      <c r="DB128" s="730"/>
      <c r="DC128" s="730"/>
      <c r="DD128" s="730"/>
      <c r="DE128" s="730"/>
      <c r="DF128" s="731"/>
      <c r="DG128" s="790">
        <v>1234</v>
      </c>
      <c r="DH128" s="791"/>
      <c r="DI128" s="791"/>
      <c r="DJ128" s="791"/>
      <c r="DK128" s="791"/>
      <c r="DL128" s="791">
        <v>149</v>
      </c>
      <c r="DM128" s="791"/>
      <c r="DN128" s="791"/>
      <c r="DO128" s="791"/>
      <c r="DP128" s="791"/>
      <c r="DQ128" s="791">
        <v>96</v>
      </c>
      <c r="DR128" s="791"/>
      <c r="DS128" s="791"/>
      <c r="DT128" s="791"/>
      <c r="DU128" s="791"/>
      <c r="DV128" s="792">
        <v>0</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10589751</v>
      </c>
      <c r="AB129" s="780"/>
      <c r="AC129" s="780"/>
      <c r="AD129" s="780"/>
      <c r="AE129" s="781"/>
      <c r="AF129" s="782">
        <v>11036196</v>
      </c>
      <c r="AG129" s="780"/>
      <c r="AH129" s="780"/>
      <c r="AI129" s="780"/>
      <c r="AJ129" s="781"/>
      <c r="AK129" s="782">
        <v>10651324</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132</v>
      </c>
      <c r="BG129" s="771"/>
      <c r="BH129" s="771"/>
      <c r="BI129" s="771"/>
      <c r="BJ129" s="771"/>
      <c r="BK129" s="771"/>
      <c r="BL129" s="772"/>
      <c r="BM129" s="770">
        <v>18.23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495</v>
      </c>
      <c r="X130" s="777"/>
      <c r="Y130" s="777"/>
      <c r="Z130" s="778"/>
      <c r="AA130" s="779">
        <v>2115793</v>
      </c>
      <c r="AB130" s="780"/>
      <c r="AC130" s="780"/>
      <c r="AD130" s="780"/>
      <c r="AE130" s="781"/>
      <c r="AF130" s="782">
        <v>2111275</v>
      </c>
      <c r="AG130" s="780"/>
      <c r="AH130" s="780"/>
      <c r="AI130" s="780"/>
      <c r="AJ130" s="781"/>
      <c r="AK130" s="782">
        <v>2049535</v>
      </c>
      <c r="AL130" s="780"/>
      <c r="AM130" s="780"/>
      <c r="AN130" s="780"/>
      <c r="AO130" s="781"/>
      <c r="AP130" s="783"/>
      <c r="AQ130" s="784"/>
      <c r="AR130" s="784"/>
      <c r="AS130" s="784"/>
      <c r="AT130" s="785"/>
      <c r="AU130" s="233"/>
      <c r="AV130" s="233"/>
      <c r="AW130" s="233"/>
      <c r="AX130" s="751" t="s">
        <v>496</v>
      </c>
      <c r="AY130" s="752"/>
      <c r="AZ130" s="752"/>
      <c r="BA130" s="752"/>
      <c r="BB130" s="752"/>
      <c r="BC130" s="752"/>
      <c r="BD130" s="752"/>
      <c r="BE130" s="753"/>
      <c r="BF130" s="754">
        <v>11.8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497</v>
      </c>
      <c r="X131" s="761"/>
      <c r="Y131" s="761"/>
      <c r="Z131" s="762"/>
      <c r="AA131" s="763">
        <v>8473958</v>
      </c>
      <c r="AB131" s="764"/>
      <c r="AC131" s="764"/>
      <c r="AD131" s="764"/>
      <c r="AE131" s="765"/>
      <c r="AF131" s="766">
        <v>8924921</v>
      </c>
      <c r="AG131" s="764"/>
      <c r="AH131" s="764"/>
      <c r="AI131" s="764"/>
      <c r="AJ131" s="765"/>
      <c r="AK131" s="766">
        <v>8601789</v>
      </c>
      <c r="AL131" s="764"/>
      <c r="AM131" s="764"/>
      <c r="AN131" s="764"/>
      <c r="AO131" s="765"/>
      <c r="AP131" s="767"/>
      <c r="AQ131" s="768"/>
      <c r="AR131" s="768"/>
      <c r="AS131" s="768"/>
      <c r="AT131" s="769"/>
      <c r="AU131" s="233"/>
      <c r="AV131" s="233"/>
      <c r="AW131" s="233"/>
      <c r="AX131" s="729" t="s">
        <v>498</v>
      </c>
      <c r="AY131" s="730"/>
      <c r="AZ131" s="730"/>
      <c r="BA131" s="730"/>
      <c r="BB131" s="730"/>
      <c r="BC131" s="730"/>
      <c r="BD131" s="730"/>
      <c r="BE131" s="731"/>
      <c r="BF131" s="732">
        <v>42.9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11.66801865</v>
      </c>
      <c r="AB132" s="745"/>
      <c r="AC132" s="745"/>
      <c r="AD132" s="745"/>
      <c r="AE132" s="746"/>
      <c r="AF132" s="747">
        <v>11.389579810000001</v>
      </c>
      <c r="AG132" s="745"/>
      <c r="AH132" s="745"/>
      <c r="AI132" s="745"/>
      <c r="AJ132" s="746"/>
      <c r="AK132" s="747">
        <v>12.572442779999999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11.4</v>
      </c>
      <c r="AB133" s="724"/>
      <c r="AC133" s="724"/>
      <c r="AD133" s="724"/>
      <c r="AE133" s="725"/>
      <c r="AF133" s="723">
        <v>11.5</v>
      </c>
      <c r="AG133" s="724"/>
      <c r="AH133" s="724"/>
      <c r="AI133" s="724"/>
      <c r="AJ133" s="725"/>
      <c r="AK133" s="723">
        <v>11.8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Ii4O5i1XyBAy80m+QR3XhpCZ0KLyqCDF9Ld+6UStos3ufW05wu2sNb+rfxcA5WTq0jPWJks7p1nCH+nuKZ1eg==" saltValue="OMiNp5fvHM3rWBdVpH/cf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15D06-B109-47F7-93F7-1E536AB24EB5}">
  <sheetPr>
    <tabColor rgb="FFFFFF00"/>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D4Pe/CQPq3OuWueeeB+8EqJxi1TtpR2EFJLC76U0u/7qNOs+Ygcn3Cc/Szl2/Otm0oEKjVPbtXSSlfyZZ2+C7A==" saltValue="dEKun8oVs+QuC+ilTihO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msK2aeWYPnmeuIjwOqwIowxz9VP6edPVdDWOVO3w6RKxLk1Q5P8FCoM/n62QXJyioz4acP/9L1ZtW9tC3/ulw==" saltValue="h4FCh0P9F3IWkxYyvSDhX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505</v>
      </c>
      <c r="AP7" s="272"/>
      <c r="AQ7" s="273" t="s">
        <v>506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507</v>
      </c>
      <c r="AQ8" s="279" t="s">
        <v>508</v>
      </c>
      <c r="AR8" s="280" t="s">
        <v>509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510</v>
      </c>
      <c r="AL9" s="1131"/>
      <c r="AM9" s="1131"/>
      <c r="AN9" s="1132"/>
      <c r="AO9" s="281">
        <v>3053171</v>
      </c>
      <c r="AP9" s="281">
        <v>91110</v>
      </c>
      <c r="AQ9" s="282">
        <v>105319</v>
      </c>
      <c r="AR9" s="283">
        <v>-13.5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511</v>
      </c>
      <c r="AL10" s="1131"/>
      <c r="AM10" s="1131"/>
      <c r="AN10" s="1132"/>
      <c r="AO10" s="284">
        <v>447848</v>
      </c>
      <c r="AP10" s="284">
        <v>13364</v>
      </c>
      <c r="AQ10" s="285">
        <v>9860</v>
      </c>
      <c r="AR10" s="286">
        <v>35.5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512</v>
      </c>
      <c r="AL11" s="1131"/>
      <c r="AM11" s="1131"/>
      <c r="AN11" s="1132"/>
      <c r="AO11" s="284">
        <v>92683</v>
      </c>
      <c r="AP11" s="284">
        <v>2766</v>
      </c>
      <c r="AQ11" s="285">
        <v>1656</v>
      </c>
      <c r="AR11" s="286">
        <v>67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513</v>
      </c>
      <c r="AL12" s="1131"/>
      <c r="AM12" s="1131"/>
      <c r="AN12" s="1132"/>
      <c r="AO12" s="284" t="s">
        <v>514</v>
      </c>
      <c r="AP12" s="284" t="s">
        <v>514</v>
      </c>
      <c r="AQ12" s="285">
        <v>3</v>
      </c>
      <c r="AR12" s="286" t="s">
        <v>514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515</v>
      </c>
      <c r="AL13" s="1131"/>
      <c r="AM13" s="1131"/>
      <c r="AN13" s="1132"/>
      <c r="AO13" s="284">
        <v>173646</v>
      </c>
      <c r="AP13" s="284">
        <v>5182</v>
      </c>
      <c r="AQ13" s="285">
        <v>4056</v>
      </c>
      <c r="AR13" s="286">
        <v>27.8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516</v>
      </c>
      <c r="AL14" s="1131"/>
      <c r="AM14" s="1131"/>
      <c r="AN14" s="1132"/>
      <c r="AO14" s="284">
        <v>37238</v>
      </c>
      <c r="AP14" s="284">
        <v>1111</v>
      </c>
      <c r="AQ14" s="285">
        <v>2339</v>
      </c>
      <c r="AR14" s="286">
        <v>-52.5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517</v>
      </c>
      <c r="AL15" s="1134"/>
      <c r="AM15" s="1134"/>
      <c r="AN15" s="1135"/>
      <c r="AO15" s="284">
        <v>-231002</v>
      </c>
      <c r="AP15" s="284">
        <v>-6893</v>
      </c>
      <c r="AQ15" s="285">
        <v>-7717</v>
      </c>
      <c r="AR15" s="286">
        <v>-10.7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3573584</v>
      </c>
      <c r="AP16" s="284">
        <v>106639</v>
      </c>
      <c r="AQ16" s="285">
        <v>115515</v>
      </c>
      <c r="AR16" s="286">
        <v>-7.7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522</v>
      </c>
      <c r="AL21" s="1137"/>
      <c r="AM21" s="1137"/>
      <c r="AN21" s="1138"/>
      <c r="AO21" s="297">
        <v>9.1300000000000008</v>
      </c>
      <c r="AP21" s="298">
        <v>10.69</v>
      </c>
      <c r="AQ21" s="299">
        <v>-1.56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523</v>
      </c>
      <c r="AL22" s="1137"/>
      <c r="AM22" s="1137"/>
      <c r="AN22" s="1138"/>
      <c r="AO22" s="302">
        <v>96.9</v>
      </c>
      <c r="AP22" s="303">
        <v>97.4</v>
      </c>
      <c r="AQ22" s="304">
        <v>-0.5</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505</v>
      </c>
      <c r="AP30" s="272"/>
      <c r="AQ30" s="273" t="s">
        <v>506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507</v>
      </c>
      <c r="AQ31" s="279" t="s">
        <v>508</v>
      </c>
      <c r="AR31" s="280" t="s">
        <v>509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527</v>
      </c>
      <c r="AL32" s="1121"/>
      <c r="AM32" s="1121"/>
      <c r="AN32" s="1122"/>
      <c r="AO32" s="312">
        <v>2482410</v>
      </c>
      <c r="AP32" s="312">
        <v>74077</v>
      </c>
      <c r="AQ32" s="313">
        <v>74824</v>
      </c>
      <c r="AR32" s="314">
        <v>-1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528</v>
      </c>
      <c r="AL33" s="1121"/>
      <c r="AM33" s="1121"/>
      <c r="AN33" s="1122"/>
      <c r="AO33" s="312" t="s">
        <v>514</v>
      </c>
      <c r="AP33" s="312" t="s">
        <v>514</v>
      </c>
      <c r="AQ33" s="313" t="s">
        <v>514</v>
      </c>
      <c r="AR33" s="314" t="s">
        <v>514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529</v>
      </c>
      <c r="AL34" s="1121"/>
      <c r="AM34" s="1121"/>
      <c r="AN34" s="1122"/>
      <c r="AO34" s="312" t="s">
        <v>514</v>
      </c>
      <c r="AP34" s="312" t="s">
        <v>514</v>
      </c>
      <c r="AQ34" s="313">
        <v>1</v>
      </c>
      <c r="AR34" s="314" t="s">
        <v>514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530</v>
      </c>
      <c r="AL35" s="1121"/>
      <c r="AM35" s="1121"/>
      <c r="AN35" s="1122"/>
      <c r="AO35" s="312">
        <v>583492</v>
      </c>
      <c r="AP35" s="312">
        <v>17412</v>
      </c>
      <c r="AQ35" s="313">
        <v>17427</v>
      </c>
      <c r="AR35" s="314">
        <v>-0.1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531</v>
      </c>
      <c r="AL36" s="1121"/>
      <c r="AM36" s="1121"/>
      <c r="AN36" s="1122"/>
      <c r="AO36" s="312">
        <v>209474</v>
      </c>
      <c r="AP36" s="312">
        <v>6251</v>
      </c>
      <c r="AQ36" s="313">
        <v>2447</v>
      </c>
      <c r="AR36" s="314">
        <v>155.5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532</v>
      </c>
      <c r="AL37" s="1121"/>
      <c r="AM37" s="1121"/>
      <c r="AN37" s="1122"/>
      <c r="AO37" s="312">
        <v>15204</v>
      </c>
      <c r="AP37" s="312">
        <v>454</v>
      </c>
      <c r="AQ37" s="313">
        <v>591</v>
      </c>
      <c r="AR37" s="314">
        <v>-23.2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533</v>
      </c>
      <c r="AL38" s="1124"/>
      <c r="AM38" s="1124"/>
      <c r="AN38" s="1125"/>
      <c r="AO38" s="315" t="s">
        <v>514</v>
      </c>
      <c r="AP38" s="315" t="s">
        <v>514</v>
      </c>
      <c r="AQ38" s="316">
        <v>2</v>
      </c>
      <c r="AR38" s="304" t="s">
        <v>514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534</v>
      </c>
      <c r="AL39" s="1124"/>
      <c r="AM39" s="1124"/>
      <c r="AN39" s="1125"/>
      <c r="AO39" s="312">
        <v>-159590</v>
      </c>
      <c r="AP39" s="312">
        <v>-4762</v>
      </c>
      <c r="AQ39" s="313">
        <v>-3618</v>
      </c>
      <c r="AR39" s="314">
        <v>31.6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535</v>
      </c>
      <c r="AL40" s="1121"/>
      <c r="AM40" s="1121"/>
      <c r="AN40" s="1122"/>
      <c r="AO40" s="312">
        <v>-2049535</v>
      </c>
      <c r="AP40" s="312">
        <v>-61160</v>
      </c>
      <c r="AQ40" s="313">
        <v>-63812</v>
      </c>
      <c r="AR40" s="314">
        <v>-4.2</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1081455</v>
      </c>
      <c r="AP41" s="312">
        <v>32272</v>
      </c>
      <c r="AQ41" s="313">
        <v>27863</v>
      </c>
      <c r="AR41" s="314">
        <v>15.8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505</v>
      </c>
      <c r="AN49" s="1115" t="s">
        <v>539</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540</v>
      </c>
      <c r="AO50" s="329" t="s">
        <v>541</v>
      </c>
      <c r="AP50" s="330" t="s">
        <v>542</v>
      </c>
      <c r="AQ50" s="331" t="s">
        <v>543</v>
      </c>
      <c r="AR50" s="332" t="s">
        <v>544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4377717</v>
      </c>
      <c r="AN51" s="334">
        <v>125149</v>
      </c>
      <c r="AO51" s="335">
        <v>6.7</v>
      </c>
      <c r="AP51" s="336">
        <v>85173</v>
      </c>
      <c r="AQ51" s="337">
        <v>-4.3</v>
      </c>
      <c r="AR51" s="338">
        <v>11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1517446</v>
      </c>
      <c r="AN52" s="342">
        <v>43380</v>
      </c>
      <c r="AO52" s="343">
        <v>-13</v>
      </c>
      <c r="AP52" s="344">
        <v>43913</v>
      </c>
      <c r="AQ52" s="345">
        <v>-3.4</v>
      </c>
      <c r="AR52" s="346">
        <v>-9.6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3734316</v>
      </c>
      <c r="AN53" s="334">
        <v>108066</v>
      </c>
      <c r="AO53" s="335">
        <v>-13.7</v>
      </c>
      <c r="AP53" s="336">
        <v>94081</v>
      </c>
      <c r="AQ53" s="337">
        <v>10.5</v>
      </c>
      <c r="AR53" s="338">
        <v>-24.2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898751</v>
      </c>
      <c r="AN54" s="342">
        <v>26009</v>
      </c>
      <c r="AO54" s="343">
        <v>-40</v>
      </c>
      <c r="AP54" s="344">
        <v>48949</v>
      </c>
      <c r="AQ54" s="345">
        <v>11.5</v>
      </c>
      <c r="AR54" s="346">
        <v>-51.5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1825566</v>
      </c>
      <c r="AN55" s="334">
        <v>53311</v>
      </c>
      <c r="AO55" s="335">
        <v>-50.7</v>
      </c>
      <c r="AP55" s="336">
        <v>92632</v>
      </c>
      <c r="AQ55" s="337">
        <v>-1.5</v>
      </c>
      <c r="AR55" s="338">
        <v>-49.2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492554</v>
      </c>
      <c r="AN56" s="342">
        <v>14384</v>
      </c>
      <c r="AO56" s="343">
        <v>-44.7</v>
      </c>
      <c r="AP56" s="344">
        <v>47978</v>
      </c>
      <c r="AQ56" s="345">
        <v>-2</v>
      </c>
      <c r="AR56" s="346">
        <v>-42.7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2272743</v>
      </c>
      <c r="AN57" s="334">
        <v>67157</v>
      </c>
      <c r="AO57" s="335">
        <v>26</v>
      </c>
      <c r="AP57" s="336">
        <v>96469</v>
      </c>
      <c r="AQ57" s="337">
        <v>4.0999999999999996</v>
      </c>
      <c r="AR57" s="338">
        <v>21.9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454406</v>
      </c>
      <c r="AN58" s="342">
        <v>13427</v>
      </c>
      <c r="AO58" s="343">
        <v>-6.7</v>
      </c>
      <c r="AP58" s="344">
        <v>49775</v>
      </c>
      <c r="AQ58" s="345">
        <v>3.7</v>
      </c>
      <c r="AR58" s="346">
        <v>-10.4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1495153</v>
      </c>
      <c r="AN59" s="334">
        <v>44617</v>
      </c>
      <c r="AO59" s="335">
        <v>-33.6</v>
      </c>
      <c r="AP59" s="336">
        <v>85743</v>
      </c>
      <c r="AQ59" s="337">
        <v>-11.1</v>
      </c>
      <c r="AR59" s="338">
        <v>-22.5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562418</v>
      </c>
      <c r="AN60" s="342">
        <v>16783</v>
      </c>
      <c r="AO60" s="343">
        <v>25</v>
      </c>
      <c r="AP60" s="344">
        <v>45231</v>
      </c>
      <c r="AQ60" s="345">
        <v>-9.1</v>
      </c>
      <c r="AR60" s="346">
        <v>34.1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2741099</v>
      </c>
      <c r="AN61" s="349">
        <v>79660</v>
      </c>
      <c r="AO61" s="350">
        <v>-13.1</v>
      </c>
      <c r="AP61" s="351">
        <v>90820</v>
      </c>
      <c r="AQ61" s="352">
        <v>-0.5</v>
      </c>
      <c r="AR61" s="338">
        <v>-12.6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785115</v>
      </c>
      <c r="AN62" s="342">
        <v>22797</v>
      </c>
      <c r="AO62" s="343">
        <v>-15.9</v>
      </c>
      <c r="AP62" s="344">
        <v>47169</v>
      </c>
      <c r="AQ62" s="345">
        <v>0.1</v>
      </c>
      <c r="AR62" s="346">
        <v>-16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2Xgc2Mg6dtQ1+2AVMan2Mr4j5WKIdXPulwAQHCI7YHmtEsbbdV14jkkGfKkycFeSV2A+T4QsZsiIIVnKWqkvQg==" saltValue="q8R2YnJhZcdew9yUBlSyW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553</v>
      </c>
    </row>
    <row r="121" spans="125:125" ht="13.5" hidden="1" customHeight="1" x14ac:dyDescent="0.2">
      <c r="DU121" s="259"/>
    </row>
  </sheetData>
  <sheetProtection algorithmName="SHA-512" hashValue="X1OTlLO3dNA8LIrv0YeazRfolytPLNW2eh1P1RMwmkAfz6hDAxRm2qDFy47Zksxn7nF/k0mMUqHUljgYfuaE8A==" saltValue="dvzE1GSAuMFf+eY8L4ZF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554</v>
      </c>
    </row>
  </sheetData>
  <sheetProtection algorithmName="SHA-512" hashValue="yA1d0ZjY3JU6ZDmADOTArCSyrtmPtWp7DoNYs/4ouNpv/JZylPHwH43p0eV2ZHDriiyyGaM5l6CObb/waJOtQw==" saltValue="50jVALHTtMh6ascRAJP13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139" t="s">
        <v>3</v>
      </c>
      <c r="D47" s="1139"/>
      <c r="E47" s="1140"/>
      <c r="F47" s="11">
        <v>27.38</v>
      </c>
      <c r="G47" s="12">
        <v>27.5</v>
      </c>
      <c r="H47" s="12">
        <v>26.14</v>
      </c>
      <c r="I47" s="12">
        <v>25.08</v>
      </c>
      <c r="J47" s="13">
        <v>25.99</v>
      </c>
    </row>
    <row r="48" spans="2:10" ht="57.75" customHeight="1" x14ac:dyDescent="0.2">
      <c r="B48" s="14"/>
      <c r="C48" s="1141" t="s">
        <v>4</v>
      </c>
      <c r="D48" s="1141"/>
      <c r="E48" s="1142"/>
      <c r="F48" s="15">
        <v>8.56</v>
      </c>
      <c r="G48" s="16">
        <v>7.05</v>
      </c>
      <c r="H48" s="16">
        <v>5.5</v>
      </c>
      <c r="I48" s="16">
        <v>15.33</v>
      </c>
      <c r="J48" s="17">
        <v>17.989999999999998</v>
      </c>
    </row>
    <row r="49" spans="2:10" ht="57.75" customHeight="1" thickBot="1" x14ac:dyDescent="0.25">
      <c r="B49" s="18"/>
      <c r="C49" s="1143" t="s">
        <v>5</v>
      </c>
      <c r="D49" s="1143"/>
      <c r="E49" s="1144"/>
      <c r="F49" s="19" t="s">
        <v>560</v>
      </c>
      <c r="G49" s="20" t="s">
        <v>561</v>
      </c>
      <c r="H49" s="20" t="s">
        <v>562</v>
      </c>
      <c r="I49" s="20">
        <v>10.050000000000001</v>
      </c>
      <c r="J49" s="21">
        <v>2.11</v>
      </c>
    </row>
    <row r="50" spans="2:10" ht="13.2" x14ac:dyDescent="0.2"/>
  </sheetData>
  <sheetProtection algorithmName="SHA-512" hashValue="9vk+9q+YJdnpsRX9cIADqmzFffUfBIzTjYruNEsMCOM2CSgEd+Ap0p3lgZlO7ySMojB0Rieh8OjJLhog+d2eFw==" saltValue="lhVICPcnoN6pik10oF20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2024-03-25T08:09:31Z</cp:lastPrinted>
  <dcterms:created xsi:type="dcterms:W3CDTF">2024-02-05T01:17:17Z</dcterms:created>
  <dcterms:modified xsi:type="dcterms:W3CDTF">2024-03-28T09:59:01Z</dcterms:modified>
  <cp:category/>
</cp:coreProperties>
</file>