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108B378F-ECD5-45B0-B37D-6D6CBC5EE524}" xr6:coauthVersionLast="47" xr6:coauthVersionMax="47" xr10:uidLastSave="{00000000-0000-0000-0000-000000000000}"/>
  <bookViews>
    <workbookView xWindow="25344" yWindow="0" windowWidth="21408" windowHeight="17280" tabRatio="85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BE37" i="10"/>
  <c r="C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U37" i="10" s="1"/>
  <c r="AM34" i="10"/>
  <c r="AM35" i="10" s="1"/>
  <c r="AM36" i="10" s="1"/>
  <c r="AM37" i="10" s="1"/>
  <c r="AM38" i="10" s="1"/>
  <c r="BE34" i="10" l="1"/>
  <c r="BE35" i="10" s="1"/>
  <c r="BW34" i="10" s="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<sst xmlns="http://schemas.openxmlformats.org/spreadsheetml/2006/main" count="1146" uniqueCount="631">
  <si>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</si>
  <si>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</si>
  <si>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</si>
  <si>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</si>
  <si>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</si>
  <si>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</si>
  <si>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</si>
  <si>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</si>
  <si>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</si>
  <si>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</si>
  <si>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</si>
  <si>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</si>
  <si>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</si>
  <si>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</si>
  <si>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</si>
  <si>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</si>
  <si>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</si>
  <si>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</si>
  <si>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</si>
  <si>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</si>
  <si>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</si>
  <si>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</si>
  <si>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</si>
  <si>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</si>
  <si>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</si>
  <si>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</si>
  <si>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</si>
  <si>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</si>
  <si>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</si>
  <si>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</si>
  <si>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</si>
  <si>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</si>
  <si>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</si>
  <si>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</si>
  <si>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</si>
  <si>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</si>
  <si>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</si>
  <si>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</si>
  <si>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</si>
  <si>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</si>
  <si>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</si>
  <si>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</si>
  <si>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</si>
  <si>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</si>
  <si>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</si>
  <si>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</si>
  <si>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</si>
  <si>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</si>
  <si>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</si>
  <si>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</si>
  <si>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</si>
  <si>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</si>
  <si>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</si>
  <si>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</si>
  <si>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</si>
  <si>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</si>
  <si>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</si>
  <si>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</si>
  <si>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</si>
  <si>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</si>
  <si>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</si>
  <si>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</si>
  <si>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</si>
  <si>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</si>
  <si>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</si>
  <si>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</si>
  <si>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</si>
  <si>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</si>
  <si>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</si>
  <si>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</si>
  <si>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</si>
  <si>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</si>
  <si>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</si>
  <si>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</si>
  <si>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</si>
  <si>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</si>
  <si>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</si>
  <si>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</si>
  <si>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</si>
  <si>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</si>
  <si>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</si>
  <si>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</si>
  <si>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</si>
  <si>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</si>
  <si>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</si>
  <si>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</si>
  <si>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</si>
  <si>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</si>
  <si>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</si>
  <si>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</si>
  <si>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</si>
  <si>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</si>
  <si>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</si>
  <si>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</si>
  <si>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</si>
  <si>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</si>
  <si>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</si>
  <si>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</si>
  <si>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</si>
  <si>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</si>
  <si>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</si>
  <si>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</si>
  <si>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</si>
  <si>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</si>
  <si>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</si>
  <si>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</si>
  <si>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</si>
  <si>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</si>
  <si>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</si>
  <si>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</si>
  <si>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</si>
  <si>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</si>
  <si>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</si>
  <si>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</si>
  <si>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</si>
  <si>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</si>
  <si>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</si>
  <si>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</si>
  <si>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</si>
  <si>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</si>
  <si>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</si>
  <si>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</si>
  <si>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</si>
  <si>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</si>
  <si>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</si>
  <si>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</si>
  <si>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</si>
  <si>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</si>
  <si>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</si>
  <si>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</si>
  <si>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</si>
  <si>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</si>
  <si>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</si>
  <si>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</si>
  <si>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</si>
  <si>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</si>
  <si>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</si>
  <si>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</si>
  <si>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</si>
  <si>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</si>
  <si>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</si>
  <si>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</si>
  <si>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</si>
  <si>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</si>
  <si>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</si>
  <si>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</si>
  <si>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</si>
  <si>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</si>
  <si>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</si>
  <si>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</si>
  <si>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</si>
  <si>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</si>
  <si>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</si>
  <si>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</si>
  <si>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</si>
  <si>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</si>
  <si>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</si>
  <si>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</si>
  <si>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</si>
  <si>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</si>
  <si>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</si>
  <si>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</si>
  <si>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</si>
  <si>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</si>
  <si>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</si>
  <si>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</si>
  <si>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</si>
  <si>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</si>
  <si>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</si>
  <si>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</si>
  <si>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</si>
  <si>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</si>
  <si>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</si>
  <si>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</si>
  <si>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</si>
  <si>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</si>
  <si>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</si>
  <si>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</si>
  <si>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</si>
  <si>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</si>
  <si>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</si>
  <si>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</si>
  <si>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</si>
  <si>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</si>
  <si>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</si>
  <si>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</si>
  <si>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</si>
  <si>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</si>
  <si>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</si>
  <si>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</si>
  <si>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</si>
  <si>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</si>
  <si>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</si>
  <si>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</si>
  <si>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</si>
  <si>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</si>
  <si>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</si>
  <si>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</si>
  <si>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</si>
  <si>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</si>
  <si>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</si>
  <si>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</si>
  <si>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</si>
  <si>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</si>
  <si>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</si>
  <si>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</si>
  <si>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</si>
  <si>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</si>
  <si>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</si>
  <si>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</si>
  <si>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</si>
  <si>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</si>
  <si>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</si>
  <si>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</si>
  <si>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</si>
  <si>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</si>
  <si>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</si>
  <si>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</si>
  <si>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</si>
  <si>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</si>
  <si>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</si>
  <si>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</si>
  <si>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山梨県甲府市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</si>
  <si>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</si>
  <si>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</si>
  <si>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</si>
  <si>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</si>
  <si>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</si>
  <si>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</si>
  <si>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</si>
  <si>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</si>
  <si>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</si>
  <si>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</si>
  <si>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</si>
  <si>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</si>
  <si>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</si>
  <si>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</si>
  <si>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</si>
  <si>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</si>
  <si>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</si>
  <si>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</si>
  <si>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</si>
  <si>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</si>
  <si>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</si>
  <si>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</si>
  <si>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</si>
  <si>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</si>
  <si>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</si>
  <si>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</si>
  <si>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</si>
  <si>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</si>
  <si>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</si>
  <si>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</si>
  <si>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</si>
  <si>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</si>
  <si>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</si>
  <si>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</si>
  <si>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</si>
  <si>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</si>
  <si>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</si>
  <si>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</si>
  <si>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</si>
  <si>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</si>
  <si>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</si>
  <si>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</si>
  <si>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</si>
  <si>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</si>
  <si>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</si>
  <si>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</si>
  <si>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</si>
  <si>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</si>
  <si>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</si>
  <si>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</si>
  <si>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</si>
  <si>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</si>
  <si>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</si>
  <si>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</si>
  <si>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</si>
  <si>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</si>
  <si>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</si>
  <si>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</si>
  <si>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</si>
  <si>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</si>
  <si>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</si>
  <si>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</si>
  <si>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</si>
  <si>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</si>
  <si>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</si>
  <si>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</si>
  <si>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</si>
  <si>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</si>
  <si>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</si>
  <si>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</si>
  <si>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</si>
  <si>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</si>
  <si>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</si>
  <si>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</si>
  <si>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</si>
  <si>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</si>
  <si>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</si>
  <si>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</si>
  <si>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</si>
  <si>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</si>
  <si>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</si>
  <si>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</si>
  <si>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</si>
  <si>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</si>
  <si>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</si>
  <si>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</si>
  <si>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</si>
  <si>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</si>
  <si>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</si>
  <si>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</si>
  <si>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</si>
  <si>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</si>
  <si>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</si>
  <si>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</si>
  <si>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</si>
  <si>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</si>
  <si>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</si>
  <si>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</si>
  <si>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</si>
  <si>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</si>
  <si>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</si>
  <si>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</si>
  <si>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</si>
  <si>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</si>
  <si>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</si>
  <si>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</si>
  <si>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</si>
  <si>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</si>
  <si>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</si>
  <si>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</si>
  <si>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</si>
  <si>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</si>
  <si>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</si>
  <si>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</si>
  <si>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</si>
  <si>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</si>
  <si>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</si>
  <si>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</si>
  <si>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</si>
  <si>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</si>
  <si>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</si>
  <si>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</si>
  <si>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</si>
  <si>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</si>
  <si>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</si>
  <si>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</si>
  <si>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</si>
  <si>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</si>
  <si>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</si>
  <si>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</si>
  <si>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</si>
  <si>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</si>
  <si>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</si>
  <si>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</si>
  <si>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</si>
  <si>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</si>
  <si>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</si>
  <si>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</si>
  <si>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</si>
  <si>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</si>
  <si>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</si>
  <si>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</si>
  <si>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</si>
  <si>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</si>
  <si>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</si>
  <si>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</si>
  <si>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</si>
  <si>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</si>
  <si>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</si>
  <si>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</si>
  <si>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</si>
  <si>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山梨県甲府市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</si>
  <si>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</si>
  <si>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</si>
  <si>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</si>
  <si>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</si>
  <si>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</si>
  <si>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</si>
  <si>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</si>
  <si>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</si>
  <si>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</si>
  <si>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</si>
  <si>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</si>
  <si>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</si>
  <si>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</si>
  <si>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</si>
  <si>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</si>
  <si>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</si>
  <si>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</si>
  <si>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</si>
  <si>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</si>
  <si>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</si>
  <si>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</si>
  <si>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</si>
  <si>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</si>
  <si>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</si>
  <si>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</si>
  <si>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</si>
  <si>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</si>
  <si>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</si>
  <si>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</si>
  <si>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</si>
  <si>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</si>
  <si>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</si>
  <si>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</si>
  <si>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</si>
  <si>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</si>
  <si>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</si>
  <si>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</si>
  <si>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</si>
  <si>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</si>
  <si>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</si>
  <si>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</si>
  <si>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t>
    <phoneticPr fontId="5"/>
  </si>
  <si>
    <t>水道事業会計</t>
    <phoneticPr fontId="5"/>
  </si>
  <si>
    <t>法適用企業</t>
    <phoneticPr fontId="5"/>
  </si>
  <si>
    <t>病院事業会計</t>
    <phoneticPr fontId="5"/>
  </si>
  <si>
    <t>地方卸売市場事業会計</t>
    <phoneticPr fontId="5"/>
  </si>
  <si>
    <t>下水道事業会計</t>
    <phoneticPr fontId="5"/>
  </si>
  <si>
    <t>簡易水道等事業会計</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</si>
  <si>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</si>
  <si>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</si>
  <si>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</si>
  <si>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</si>
  <si>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</si>
  <si>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</si>
  <si>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</si>
  <si>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</si>
  <si>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</si>
  <si>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</si>
  <si>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</si>
  <si>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</si>
  <si>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</si>
  <si>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</si>
  <si>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</si>
  <si>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</si>
  <si>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</si>
  <si>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</si>
  <si>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</si>
  <si>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</si>
  <si>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</si>
  <si>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</si>
  <si>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</si>
  <si>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</si>
  <si>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</si>
  <si>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</si>
  <si>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</si>
  <si>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</si>
  <si>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</si>
  <si>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</si>
  <si>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</si>
  <si>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</si>
  <si>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</si>
  <si>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</si>
  <si>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</si>
  <si>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</si>
  <si>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</si>
  <si>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</si>
  <si>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</si>
  <si>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</si>
  <si>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</si>
  <si>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</si>
  <si>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</si>
  <si>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</si>
  <si>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</si>
  <si>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</si>
  <si>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</si>
  <si>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</si>
  <si>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</si>
  <si>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</si>
  <si>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</si>
  <si>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</si>
  <si>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</si>
  <si>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</si>
  <si>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</si>
  <si>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</si>
  <si>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</si>
  <si>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</si>
  <si>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</si>
  <si>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</si>
  <si>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</si>
  <si>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</si>
  <si>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</si>
  <si>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</si>
  <si>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</si>
  <si>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</si>
  <si>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</si>
  <si>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</si>
  <si>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</si>
  <si>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</si>
  <si>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</si>
  <si>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</si>
  <si>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</si>
  <si>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</si>
  <si>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</si>
  <si>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</si>
  <si>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</si>
  <si>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</si>
  <si>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</si>
  <si>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</si>
  <si>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</si>
  <si>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</si>
  <si>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</si>
  <si>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</si>
  <si>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</si>
  <si>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</si>
  <si>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</si>
  <si>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</si>
  <si>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</si>
  <si>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</si>
  <si>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</si>
  <si>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</si>
  <si>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</si>
  <si>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</si>
  <si>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</si>
  <si>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</si>
  <si>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</si>
  <si>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</si>
  <si>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</si>
  <si>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</si>
  <si>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</si>
  <si>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</si>
  <si>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</si>
  <si>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</si>
  <si>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</si>
  <si>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</si>
  <si>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</si>
  <si>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</si>
  <si>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</si>
  <si>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</si>
  <si>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</si>
  <si>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</si>
  <si>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</si>
  <si>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</si>
  <si>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</si>
  <si>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</si>
  <si>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</si>
  <si>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</si>
  <si>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</si>
  <si>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</si>
  <si>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</si>
  <si>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</si>
  <si>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</si>
  <si>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</si>
  <si>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</si>
  <si>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</si>
  <si>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</si>
  <si>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</si>
  <si>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</si>
  <si>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</si>
  <si>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</si>
  <si>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</si>
  <si>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</si>
  <si>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</si>
  <si>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</si>
  <si>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</si>
  <si>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</si>
  <si>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</si>
  <si>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</si>
  <si>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</si>
  <si>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</si>
  <si>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</si>
  <si>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</si>
  <si>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</si>
  <si>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</si>
  <si>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</si>
  <si>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</si>
  <si>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</si>
  <si>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</si>
  <si>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</si>
  <si>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</si>
  <si>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</si>
  <si>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</si>
  <si>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</si>
  <si>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</si>
  <si>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</si>
  <si>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0.98</t>
  </si>
  <si>
    <t>▲ 4.17</t>
  </si>
  <si>
    <t>水道事業会計</t>
  </si>
  <si>
    <t>下水道事業会計</t>
  </si>
  <si>
    <t>一般会計</t>
  </si>
  <si>
    <t>介護保険事業特別会計</t>
  </si>
  <si>
    <t>病院事業会計</t>
  </si>
  <si>
    <t>▲ 3.14</t>
  </si>
  <si>
    <t>▲ 3.02</t>
  </si>
  <si>
    <t>▲ 1.32</t>
  </si>
  <si>
    <t>国民健康保険事業特別会計</t>
  </si>
  <si>
    <t>地方卸売市場事業会計</t>
  </si>
  <si>
    <t>母子父子寡婦福祉資金貸付事業特別会計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</si>
  <si>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</si>
  <si>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</si>
  <si>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</si>
  <si>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</si>
  <si>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</si>
  <si>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</si>
  <si>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</si>
  <si>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</si>
  <si>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甲府市スポーツ協会</t>
    <rPh sb="0" eb="3">
      <t>コウフシ</t>
    </rPh>
    <rPh sb="7" eb="9">
      <t>キョウカイ</t>
    </rPh>
    <phoneticPr fontId="2"/>
  </si>
  <si>
    <t>甲府市勤労者福祉サービスセンター</t>
    <rPh sb="0" eb="3">
      <t>コウフシ</t>
    </rPh>
    <rPh sb="3" eb="6">
      <t>キンロウシャ</t>
    </rPh>
    <rPh sb="6" eb="8">
      <t>フクシ</t>
    </rPh>
    <phoneticPr fontId="2"/>
  </si>
  <si>
    <t>甲府市土地開発公社</t>
  </si>
  <si>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</si>
  <si>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</si>
  <si>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</si>
  <si>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</si>
  <si>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</si>
  <si>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</si>
  <si>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</si>
  <si>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</si>
  <si>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</si>
  <si>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</si>
  <si>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</si>
  <si>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</si>
  <si>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</si>
  <si>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</si>
  <si>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</si>
  <si>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</si>
  <si>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</si>
  <si>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</si>
  <si>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</si>
  <si>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</si>
  <si>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t>
    <phoneticPr fontId="2"/>
  </si>
  <si>
    <t>-</t>
    <phoneticPr fontId="2"/>
  </si>
  <si>
    <t>〇</t>
    <phoneticPr fontId="2"/>
  </si>
  <si>
    <t>地域振興基金</t>
    <rPh sb="0" eb="2">
      <t>チイキ</t>
    </rPh>
    <rPh sb="2" eb="4">
      <t>シンコウ</t>
    </rPh>
    <rPh sb="4" eb="6">
      <t>キキン</t>
    </rPh>
    <phoneticPr fontId="5"/>
  </si>
  <si>
    <t>社会福祉事業基金</t>
    <rPh sb="0" eb="2">
      <t>シャカイ</t>
    </rPh>
    <rPh sb="2" eb="4">
      <t>フクシ</t>
    </rPh>
    <rPh sb="4" eb="6">
      <t>ジギョウ</t>
    </rPh>
    <rPh sb="6" eb="8">
      <t>キキン</t>
    </rPh>
    <phoneticPr fontId="5"/>
  </si>
  <si>
    <t>公共施設整備事業等基金</t>
    <rPh sb="0" eb="2">
      <t>コウキョウ</t>
    </rPh>
    <rPh sb="2" eb="4">
      <t>シセツ</t>
    </rPh>
    <rPh sb="4" eb="6">
      <t>セイビ</t>
    </rPh>
    <rPh sb="6" eb="8">
      <t>ジギョウ</t>
    </rPh>
    <rPh sb="8" eb="9">
      <t>トウ</t>
    </rPh>
    <rPh sb="9" eb="11">
      <t>キキン</t>
    </rPh>
    <phoneticPr fontId="5"/>
  </si>
  <si>
    <t>庁舎整備基金</t>
    <rPh sb="0" eb="2">
      <t>チョウシャ</t>
    </rPh>
    <rPh sb="2" eb="4">
      <t>セイビ</t>
    </rPh>
    <rPh sb="4" eb="6">
      <t>キキン</t>
    </rPh>
    <phoneticPr fontId="5"/>
  </si>
  <si>
    <t>新しい時代を担う人づくり基金</t>
    <rPh sb="0" eb="1">
      <t>アタラ</t>
    </rPh>
    <rPh sb="3" eb="5">
      <t>ジダイ</t>
    </rPh>
    <rPh sb="6" eb="7">
      <t>ニナ</t>
    </rPh>
    <rPh sb="8" eb="9">
      <t>ヒト</t>
    </rPh>
    <rPh sb="12" eb="1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</si>
</sst>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51849</c:v>
                </c:pt>
                <c:pt idx="2">
                  <c:v>52191</c:v>
                </c:pt>
                <c:pt idx="3">
                  <c:v>48105</c:v>
                </c:pt>
                <c:pt idx="4">
                  <c:v>47446</c:v>
                </c:pt>
              </c:numCache>
            </c:numRef>
          </c:val>
          <c:smooth val="0"/>
          <c:extLst>
            <c:ext xmlns:c16="http://schemas.microsoft.com/office/drawing/2014/chart" uri="{C3380CC4-5D6E-409C-BE32-E72D297353CC}">
              <c16:uniqueId val="{00000000-6240-4A46-A07F-CF7BEC93B9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48377</c:v>
                </c:pt>
                <c:pt idx="1">
                  <c:v>47710</c:v>
                </c:pt>
                <c:pt idx="2">
                  <c:v>41428</c:v>
                </c:pt>
                <c:pt idx="3">
                  <c:v>23358</c:v>
                </c:pt>
                <c:pt idx="4">
                  <c:v>30509</c:v>
                </c:pt>
              </c:numCache>
            </c:numRef>
          </c:val>
          <c:smooth val="0"/>
          <c:extLst>
            <c:ext xmlns:c16="http://schemas.microsoft.com/office/drawing/2014/chart" uri="{C3380CC4-5D6E-409C-BE32-E72D297353CC}">
              <c16:uniqueId val="{00000001-6240-4A46-A07F-CF7BEC93B9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1.64</c:v>
                </c:pt>
                <c:pt idx="1">
                  <c:v>1.33</c:v>
                </c:pt>
                <c:pt idx="2">
                  <c:v>3.39</c:v>
                </c:pt>
                <c:pt idx="3">
                  <c:v>7.97</c:v>
                </c:pt>
                <c:pt idx="4">
                  <c:v>3.98</c:v>
                </c:pt>
              </c:numCache>
            </c:numRef>
          </c:val>
          <c:extLst>
            <c:ext xmlns:c16="http://schemas.microsoft.com/office/drawing/2014/chart" uri="{C3380CC4-5D6E-409C-BE32-E72D297353CC}">
              <c16:uniqueId val="{00000000-C2A5-47F6-977F-9F3BA597C5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5.84</c:v>
                </c:pt>
                <c:pt idx="1">
                  <c:v>5.83</c:v>
                </c:pt>
                <c:pt idx="2">
                  <c:v>6.37</c:v>
                </c:pt>
                <c:pt idx="3">
                  <c:v>7.75</c:v>
                </c:pt>
                <c:pt idx="4">
                  <c:v>11.98</c:v>
                </c:pt>
              </c:numCache>
            </c:numRef>
          </c:val>
          <c:extLst>
            <c:ext xmlns:c16="http://schemas.microsoft.com/office/drawing/2014/chart" uri="{C3380CC4-5D6E-409C-BE32-E72D297353CC}">
              <c16:uniqueId val="{00000001-C2A5-47F6-977F-9F3BA597C5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c:v>
                </c:pt>
                <c:pt idx="1">
                  <c:v>-0.98</c:v>
                </c:pt>
                <c:pt idx="2">
                  <c:v>2.15</c:v>
                </c:pt>
                <c:pt idx="3">
                  <c:v>4.71</c:v>
                </c:pt>
                <c:pt idx="4">
                  <c:v>-4.17</c:v>
                </c:pt>
              </c:numCache>
            </c:numRef>
          </c:val>
          <c:smooth val="0"/>
          <c:extLst>
            <c:ext xmlns:c16="http://schemas.microsoft.com/office/drawing/2014/chart" uri="{C3380CC4-5D6E-409C-BE32-E72D297353CC}">
              <c16:uniqueId val="{00000002-C2A5-47F6-977F-9F3BA597C5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0.02</c:v>
                </c:pt>
                <c:pt idx="6">
                  <c:v>#N/A</c:v>
                </c:pt>
                <c:pt idx="7">
                  <c:v>0.05</c:v>
                </c:pt>
                <c:pt idx="8">
                  <c:v>#N/A</c:v>
                </c:pt>
                <c:pt idx="9">
                  <c:v>0.09</c:v>
                </c:pt>
              </c:numCache>
            </c:numRef>
          </c:val>
          <c:extLst>
            <c:ext xmlns:c16="http://schemas.microsoft.com/office/drawing/2014/chart" uri="{C3380CC4-5D6E-409C-BE32-E72D297353CC}">
              <c16:uniqueId val="{00000000-77C0-40D7-B9C5-E3C1499D12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C0-40D7-B9C5-E3C1499D12AB}"/>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#N/A</c:v>
                </c:pt>
                <c:pt idx="3">
                  <c:v>0.02</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2-77C0-40D7-B9C5-E3C1499D12AB}"/>
            </c:ext>
          </c:extLst>
        </c:ser>
        <c:ser>
          <c:idx val="3"/>
          <c:order val="3"/>
          <c:tx>
            <c:strRef>
              <c:f>データシート!$A$30</c:f>
              <c:strCache>
                <c:ptCount val="1"/>
                <c:pt idx="0">
                  <c:v>地方卸売市場事業会計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1.22</c:v>
                </c:pt>
                <c:pt idx="2">
                  <c:v>#N/A</c:v>
                </c:pt>
                <c:pt idx="3">
                  <c:v>1.21</c:v>
                </c:pt>
                <c:pt idx="4">
                  <c:v>#N/A</c:v>
                </c:pt>
                <c:pt idx="5">
                  <c:v>1.19</c:v>
                </c:pt>
                <c:pt idx="6">
                  <c:v>#N/A</c:v>
                </c:pt>
                <c:pt idx="7">
                  <c:v>0.52</c:v>
                </c:pt>
                <c:pt idx="8">
                  <c:v>#N/A</c:v>
                </c:pt>
                <c:pt idx="9">
                  <c:v>0.47</c:v>
                </c:pt>
              </c:numCache>
            </c:numRef>
          </c:val>
          <c:extLst>
            <c:ext xmlns:c16="http://schemas.microsoft.com/office/drawing/2014/chart" uri="{C3380CC4-5D6E-409C-BE32-E72D297353CC}">
              <c16:uniqueId val="{00000003-77C0-40D7-B9C5-E3C1499D12AB}"/>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0.22</c:v>
                </c:pt>
                <c:pt idx="2">
                  <c:v>#N/A</c:v>
                </c:pt>
                <c:pt idx="3">
                  <c:v>0.89</c:v>
                </c:pt>
                <c:pt idx="4">
                  <c:v>#N/A</c:v>
                </c:pt>
                <c:pt idx="5">
                  <c:v>1.32</c:v>
                </c:pt>
                <c:pt idx="6">
                  <c:v>#N/A</c:v>
                </c:pt>
                <c:pt idx="7">
                  <c:v>1.72</c:v>
                </c:pt>
                <c:pt idx="8">
                  <c:v>#N/A</c:v>
                </c:pt>
                <c:pt idx="9">
                  <c:v>1.53</c:v>
                </c:pt>
              </c:numCache>
            </c:numRef>
          </c:val>
          <c:extLst>
            <c:ext xmlns:c16="http://schemas.microsoft.com/office/drawing/2014/chart" uri="{C3380CC4-5D6E-409C-BE32-E72D297353CC}">
              <c16:uniqueId val="{00000004-77C0-40D7-B9C5-E3C1499D12AB}"/>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3.14</c:v>
                </c:pt>
                <c:pt idx="1">
                  <c:v>#N/A</c:v>
                </c:pt>
                <c:pt idx="2">
                  <c:v>3.02</c:v>
                </c:pt>
                <c:pt idx="3">
                  <c:v>#N/A</c:v>
                </c:pt>
                <c:pt idx="4">
                  <c:v>1.32</c:v>
                </c:pt>
                <c:pt idx="5">
                  <c:v>#N/A</c:v>
                </c:pt>
                <c:pt idx="6">
                  <c:v>#N/A</c:v>
                </c:pt>
                <c:pt idx="7">
                  <c:v>0</c:v>
                </c:pt>
                <c:pt idx="8">
                  <c:v>#N/A</c:v>
                </c:pt>
                <c:pt idx="9">
                  <c:v>1.99</c:v>
                </c:pt>
              </c:numCache>
            </c:numRef>
          </c:val>
          <c:extLst>
            <c:ext xmlns:c16="http://schemas.microsoft.com/office/drawing/2014/chart" uri="{C3380CC4-5D6E-409C-BE32-E72D297353CC}">
              <c16:uniqueId val="{00000005-77C0-40D7-B9C5-E3C1499D12A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1.27</c:v>
                </c:pt>
                <c:pt idx="2">
                  <c:v>#N/A</c:v>
                </c:pt>
                <c:pt idx="3">
                  <c:v>0.68</c:v>
                </c:pt>
                <c:pt idx="4">
                  <c:v>#N/A</c:v>
                </c:pt>
                <c:pt idx="5">
                  <c:v>1.07</c:v>
                </c:pt>
                <c:pt idx="6">
                  <c:v>#N/A</c:v>
                </c:pt>
                <c:pt idx="7">
                  <c:v>1.26</c:v>
                </c:pt>
                <c:pt idx="8">
                  <c:v>#N/A</c:v>
                </c:pt>
                <c:pt idx="9">
                  <c:v>2.09</c:v>
                </c:pt>
              </c:numCache>
            </c:numRef>
          </c:val>
          <c:extLst>
            <c:ext xmlns:c16="http://schemas.microsoft.com/office/drawing/2014/chart" uri="{C3380CC4-5D6E-409C-BE32-E72D297353CC}">
              <c16:uniqueId val="{00000006-77C0-40D7-B9C5-E3C1499D12A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1.64</c:v>
                </c:pt>
                <c:pt idx="2">
                  <c:v>#N/A</c:v>
                </c:pt>
                <c:pt idx="3">
                  <c:v>1.3</c:v>
                </c:pt>
                <c:pt idx="4">
                  <c:v>#N/A</c:v>
                </c:pt>
                <c:pt idx="5">
                  <c:v>3.34</c:v>
                </c:pt>
                <c:pt idx="6">
                  <c:v>#N/A</c:v>
                </c:pt>
                <c:pt idx="7">
                  <c:v>7.9</c:v>
                </c:pt>
                <c:pt idx="8">
                  <c:v>#N/A</c:v>
                </c:pt>
                <c:pt idx="9">
                  <c:v>3.89</c:v>
                </c:pt>
              </c:numCache>
            </c:numRef>
          </c:val>
          <c:extLst>
            <c:ext xmlns:c16="http://schemas.microsoft.com/office/drawing/2014/chart" uri="{C3380CC4-5D6E-409C-BE32-E72D297353CC}">
              <c16:uniqueId val="{00000007-77C0-40D7-B9C5-E3C1499D12A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4.1100000000000003</c:v>
                </c:pt>
                <c:pt idx="2">
                  <c:v>#N/A</c:v>
                </c:pt>
                <c:pt idx="3">
                  <c:v>4.88</c:v>
                </c:pt>
                <c:pt idx="4">
                  <c:v>#N/A</c:v>
                </c:pt>
                <c:pt idx="5">
                  <c:v>4.97</c:v>
                </c:pt>
                <c:pt idx="6">
                  <c:v>#N/A</c:v>
                </c:pt>
                <c:pt idx="7">
                  <c:v>5.19</c:v>
                </c:pt>
                <c:pt idx="8">
                  <c:v>#N/A</c:v>
                </c:pt>
                <c:pt idx="9">
                  <c:v>6.05</c:v>
                </c:pt>
              </c:numCache>
            </c:numRef>
          </c:val>
          <c:extLst>
            <c:ext xmlns:c16="http://schemas.microsoft.com/office/drawing/2014/chart" uri="{C3380CC4-5D6E-409C-BE32-E72D297353CC}">
              <c16:uniqueId val="{00000008-77C0-40D7-B9C5-E3C1499D12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14.16</c:v>
                </c:pt>
                <c:pt idx="2">
                  <c:v>#N/A</c:v>
                </c:pt>
                <c:pt idx="3">
                  <c:v>10.67</c:v>
                </c:pt>
                <c:pt idx="4">
                  <c:v>#N/A</c:v>
                </c:pt>
                <c:pt idx="5">
                  <c:v>9.66</c:v>
                </c:pt>
                <c:pt idx="6">
                  <c:v>#N/A</c:v>
                </c:pt>
                <c:pt idx="7">
                  <c:v>9.66</c:v>
                </c:pt>
                <c:pt idx="8">
                  <c:v>#N/A</c:v>
                </c:pt>
                <c:pt idx="9">
                  <c:v>11.45</c:v>
                </c:pt>
              </c:numCache>
            </c:numRef>
          </c:val>
          <c:extLst>
            <c:ext xmlns:c16="http://schemas.microsoft.com/office/drawing/2014/chart" uri="{C3380CC4-5D6E-409C-BE32-E72D297353CC}">
              <c16:uniqueId val="{00000009-77C0-40D7-B9C5-E3C1499D12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8816</c:v>
                </c:pt>
                <c:pt idx="5">
                  <c:v>8811</c:v>
                </c:pt>
                <c:pt idx="8">
                  <c:v>9233</c:v>
                </c:pt>
                <c:pt idx="11">
                  <c:v>9229</c:v>
                </c:pt>
                <c:pt idx="14">
                  <c:v>9293</c:v>
                </c:pt>
              </c:numCache>
            </c:numRef>
          </c:val>
          <c:extLst>
            <c:ext xmlns:c16="http://schemas.microsoft.com/office/drawing/2014/chart" uri="{C3380CC4-5D6E-409C-BE32-E72D297353CC}">
              <c16:uniqueId val="{00000000-71D4-4944-B2DD-EF5A42CEE1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D4-4944-B2DD-EF5A42CEE1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D4-4944-B2DD-EF5A42CEE1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228</c:v>
                </c:pt>
                <c:pt idx="3">
                  <c:v>481</c:v>
                </c:pt>
                <c:pt idx="6">
                  <c:v>706</c:v>
                </c:pt>
                <c:pt idx="9">
                  <c:v>708</c:v>
                </c:pt>
                <c:pt idx="12">
                  <c:v>707</c:v>
                </c:pt>
              </c:numCache>
            </c:numRef>
          </c:val>
          <c:extLst>
            <c:ext xmlns:c16="http://schemas.microsoft.com/office/drawing/2014/chart" uri="{C3380CC4-5D6E-409C-BE32-E72D297353CC}">
              <c16:uniqueId val="{00000003-71D4-4944-B2DD-EF5A42CEE1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3864</c:v>
                </c:pt>
                <c:pt idx="3">
                  <c:v>3889</c:v>
                </c:pt>
                <c:pt idx="6">
                  <c:v>3649</c:v>
                </c:pt>
                <c:pt idx="9">
                  <c:v>3617</c:v>
                </c:pt>
                <c:pt idx="12">
                  <c:v>3499</c:v>
                </c:pt>
              </c:numCache>
            </c:numRef>
          </c:val>
          <c:extLst>
            <c:ext xmlns:c16="http://schemas.microsoft.com/office/drawing/2014/chart" uri="{C3380CC4-5D6E-409C-BE32-E72D297353CC}">
              <c16:uniqueId val="{00000004-71D4-4944-B2DD-EF5A42CEE1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D4-4944-B2DD-EF5A42CEE1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D4-4944-B2DD-EF5A42CEE1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6946</c:v>
                </c:pt>
                <c:pt idx="3">
                  <c:v>7166</c:v>
                </c:pt>
                <c:pt idx="6">
                  <c:v>7544</c:v>
                </c:pt>
                <c:pt idx="9">
                  <c:v>7989</c:v>
                </c:pt>
                <c:pt idx="12">
                  <c:v>8385</c:v>
                </c:pt>
              </c:numCache>
            </c:numRef>
          </c:val>
          <c:extLst>
            <c:ext xmlns:c16="http://schemas.microsoft.com/office/drawing/2014/chart" uri="{C3380CC4-5D6E-409C-BE32-E72D297353CC}">
              <c16:uniqueId val="{00000007-71D4-4944-B2DD-EF5A42CEE1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2222</c:v>
                </c:pt>
                <c:pt idx="2">
                  <c:v>#N/A</c:v>
                </c:pt>
                <c:pt idx="3">
                  <c:v>#N/A</c:v>
                </c:pt>
                <c:pt idx="4">
                  <c:v>2725</c:v>
                </c:pt>
                <c:pt idx="5">
                  <c:v>#N/A</c:v>
                </c:pt>
                <c:pt idx="6">
                  <c:v>#N/A</c:v>
                </c:pt>
                <c:pt idx="7">
                  <c:v>2666</c:v>
                </c:pt>
                <c:pt idx="8">
                  <c:v>#N/A</c:v>
                </c:pt>
                <c:pt idx="9">
                  <c:v>#N/A</c:v>
                </c:pt>
                <c:pt idx="10">
                  <c:v>3085</c:v>
                </c:pt>
                <c:pt idx="11">
                  <c:v>#N/A</c:v>
                </c:pt>
                <c:pt idx="12">
                  <c:v>#N/A</c:v>
                </c:pt>
                <c:pt idx="13">
                  <c:v>3298</c:v>
                </c:pt>
                <c:pt idx="14">
                  <c:v>#N/A</c:v>
                </c:pt>
              </c:numCache>
            </c:numRef>
          </c:val>
          <c:smooth val="0"/>
          <c:extLst>
            <c:ext xmlns:c16="http://schemas.microsoft.com/office/drawing/2014/chart" uri="{C3380CC4-5D6E-409C-BE32-E72D297353CC}">
              <c16:uniqueId val="{00000008-71D4-4944-B2DD-EF5A42CEE1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85019</c:v>
                </c:pt>
                <c:pt idx="5">
                  <c:v>83312</c:v>
                </c:pt>
                <c:pt idx="8">
                  <c:v>80689</c:v>
                </c:pt>
                <c:pt idx="11">
                  <c:v>77914</c:v>
                </c:pt>
                <c:pt idx="14">
                  <c:v>73832</c:v>
                </c:pt>
              </c:numCache>
            </c:numRef>
          </c:val>
          <c:extLst>
            <c:ext xmlns:c16="http://schemas.microsoft.com/office/drawing/2014/chart" uri="{C3380CC4-5D6E-409C-BE32-E72D297353CC}">
              <c16:uniqueId val="{00000000-FB06-43DC-96DD-97DB735A69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16333</c:v>
                </c:pt>
                <c:pt idx="5">
                  <c:v>16797</c:v>
                </c:pt>
                <c:pt idx="8">
                  <c:v>16539</c:v>
                </c:pt>
                <c:pt idx="11">
                  <c:v>15516</c:v>
                </c:pt>
                <c:pt idx="14">
                  <c:v>14537</c:v>
                </c:pt>
              </c:numCache>
            </c:numRef>
          </c:val>
          <c:extLst>
            <c:ext xmlns:c16="http://schemas.microsoft.com/office/drawing/2014/chart" uri="{C3380CC4-5D6E-409C-BE32-E72D297353CC}">
              <c16:uniqueId val="{00000001-FB06-43DC-96DD-97DB735A69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7522</c:v>
                </c:pt>
                <c:pt idx="5">
                  <c:v>9044</c:v>
                </c:pt>
                <c:pt idx="8">
                  <c:v>10522</c:v>
                </c:pt>
                <c:pt idx="11">
                  <c:v>14491</c:v>
                </c:pt>
                <c:pt idx="14">
                  <c:v>18941</c:v>
                </c:pt>
              </c:numCache>
            </c:numRef>
          </c:val>
          <c:extLst>
            <c:ext xmlns:c16="http://schemas.microsoft.com/office/drawing/2014/chart" uri="{C3380CC4-5D6E-409C-BE32-E72D297353CC}">
              <c16:uniqueId val="{00000002-FB06-43DC-96DD-97DB735A69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06-43DC-96DD-97DB735A69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06-43DC-96DD-97DB735A69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c:v>
                </c:pt>
                <c:pt idx="3">
                  <c:v>13</c:v>
                </c:pt>
                <c:pt idx="6">
                  <c:v>11</c:v>
                </c:pt>
                <c:pt idx="9">
                  <c:v>10</c:v>
                </c:pt>
                <c:pt idx="12">
                  <c:v>9</c:v>
                </c:pt>
              </c:numCache>
            </c:numRef>
          </c:val>
          <c:extLst>
            <c:ext xmlns:c16="http://schemas.microsoft.com/office/drawing/2014/chart" uri="{C3380CC4-5D6E-409C-BE32-E72D297353CC}">
              <c16:uniqueId val="{00000005-FB06-43DC-96DD-97DB735A69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11913</c:v>
                </c:pt>
                <c:pt idx="3">
                  <c:v>12000</c:v>
                </c:pt>
                <c:pt idx="6">
                  <c:v>11793</c:v>
                </c:pt>
                <c:pt idx="9">
                  <c:v>11620</c:v>
                </c:pt>
                <c:pt idx="12">
                  <c:v>11457</c:v>
                </c:pt>
              </c:numCache>
            </c:numRef>
          </c:val>
          <c:extLst>
            <c:ext xmlns:c16="http://schemas.microsoft.com/office/drawing/2014/chart" uri="{C3380CC4-5D6E-409C-BE32-E72D297353CC}">
              <c16:uniqueId val="{00000006-FB06-43DC-96DD-97DB735A69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8553</c:v>
                </c:pt>
                <c:pt idx="3">
                  <c:v>8129</c:v>
                </c:pt>
                <c:pt idx="6">
                  <c:v>7416</c:v>
                </c:pt>
                <c:pt idx="9">
                  <c:v>6299</c:v>
                </c:pt>
                <c:pt idx="12">
                  <c:v>5701</c:v>
                </c:pt>
              </c:numCache>
            </c:numRef>
          </c:val>
          <c:extLst>
            <c:ext xmlns:c16="http://schemas.microsoft.com/office/drawing/2014/chart" uri="{C3380CC4-5D6E-409C-BE32-E72D297353CC}">
              <c16:uniqueId val="{00000007-FB06-43DC-96DD-97DB735A69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37251</c:v>
                </c:pt>
                <c:pt idx="3">
                  <c:v>35618</c:v>
                </c:pt>
                <c:pt idx="6">
                  <c:v>31811</c:v>
                </c:pt>
                <c:pt idx="9">
                  <c:v>29405</c:v>
                </c:pt>
                <c:pt idx="12">
                  <c:v>26915</c:v>
                </c:pt>
              </c:numCache>
            </c:numRef>
          </c:val>
          <c:extLst>
            <c:ext xmlns:c16="http://schemas.microsoft.com/office/drawing/2014/chart" uri="{C3380CC4-5D6E-409C-BE32-E72D297353CC}">
              <c16:uniqueId val="{00000008-FB06-43DC-96DD-97DB735A69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B06-43DC-96DD-97DB735A69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79083</c:v>
                </c:pt>
                <c:pt idx="3">
                  <c:v>79313</c:v>
                </c:pt>
                <c:pt idx="6">
                  <c:v>78193</c:v>
                </c:pt>
                <c:pt idx="9">
                  <c:v>76641</c:v>
                </c:pt>
                <c:pt idx="12">
                  <c:v>72352</c:v>
                </c:pt>
              </c:numCache>
            </c:numRef>
          </c:val>
          <c:extLst>
            <c:ext xmlns:c16="http://schemas.microsoft.com/office/drawing/2014/chart" uri="{C3380CC4-5D6E-409C-BE32-E72D297353CC}">
              <c16:uniqueId val="{0000000A-FB06-43DC-96DD-97DB735A69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27940</c:v>
                </c:pt>
                <c:pt idx="2">
                  <c:v>#N/A</c:v>
                </c:pt>
                <c:pt idx="3">
                  <c:v>#N/A</c:v>
                </c:pt>
                <c:pt idx="4">
                  <c:v>25919</c:v>
                </c:pt>
                <c:pt idx="5">
                  <c:v>#N/A</c:v>
                </c:pt>
                <c:pt idx="6">
                  <c:v>#N/A</c:v>
                </c:pt>
                <c:pt idx="7">
                  <c:v>21475</c:v>
                </c:pt>
                <c:pt idx="8">
                  <c:v>#N/A</c:v>
                </c:pt>
                <c:pt idx="9">
                  <c:v>#N/A</c:v>
                </c:pt>
                <c:pt idx="10">
                  <c:v>16055</c:v>
                </c:pt>
                <c:pt idx="11">
                  <c:v>#N/A</c:v>
                </c:pt>
                <c:pt idx="12">
                  <c:v>#N/A</c:v>
                </c:pt>
                <c:pt idx="13">
                  <c:v>9124</c:v>
                </c:pt>
                <c:pt idx="14">
                  <c:v>#N/A</c:v>
                </c:pt>
              </c:numCache>
            </c:numRef>
          </c:val>
          <c:smooth val="0"/>
          <c:extLst>
            <c:ext xmlns:c16="http://schemas.microsoft.com/office/drawing/2014/chart" uri="{C3380CC4-5D6E-409C-BE32-E72D297353CC}">
              <c16:uniqueId val="{0000000B-FB06-43DC-96DD-97DB735A69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2816</c:v>
                </c:pt>
                <c:pt idx="1">
                  <c:v>3557</c:v>
                </c:pt>
                <c:pt idx="2">
                  <c:v>5373</c:v>
                </c:pt>
              </c:numCache>
            </c:numRef>
          </c:val>
          <c:extLst>
            <c:ext xmlns:c16="http://schemas.microsoft.com/office/drawing/2014/chart" uri="{C3380CC4-5D6E-409C-BE32-E72D297353CC}">
              <c16:uniqueId val="{00000000-8AD5-4F73-8958-81A3AFD017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c:v>
                </c:pt>
                <c:pt idx="1">
                  <c:v>1223</c:v>
                </c:pt>
                <c:pt idx="2">
                  <c:v>1222</c:v>
                </c:pt>
              </c:numCache>
            </c:numRef>
          </c:val>
          <c:extLst>
            <c:ext xmlns:c16="http://schemas.microsoft.com/office/drawing/2014/chart" uri="{C3380CC4-5D6E-409C-BE32-E72D297353CC}">
              <c16:uniqueId val="{00000001-8AD5-4F73-8958-81A3AFD017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5372</c:v>
                </c:pt>
                <c:pt idx="1">
                  <c:v>6515</c:v>
                </c:pt>
                <c:pt idx="2">
                  <c:v>8030</c:v>
                </c:pt>
              </c:numCache>
            </c:numRef>
          </c:val>
          <c:extLst>
            <c:ext xmlns:c16="http://schemas.microsoft.com/office/drawing/2014/chart" uri="{C3380CC4-5D6E-409C-BE32-E72D297353CC}">
              <c16:uniqueId val="{00000002-8AD5-4F73-8958-81A3AFD017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Ｈ</a:t>
          </a:r>
          <a:r>
            <a:rPr kumimoji="1" lang="en-US" altLang="ja-JP" sz="1400">
              <a:solidFill>
                <a:sysClr val="windowText" lastClr="000000"/>
              </a:solidFill>
              <a:latin typeface="ＭＳ ゴシック" pitchFamily="49" charset="-128"/>
              <a:ea typeface="ＭＳ ゴシック" pitchFamily="49" charset="-128"/>
            </a:rPr>
            <a:t>31</a:t>
          </a:r>
          <a:r>
            <a:rPr kumimoji="1" lang="ja-JP" altLang="en-US" sz="1400">
              <a:solidFill>
                <a:sysClr val="windowText" lastClr="000000"/>
              </a:solidFill>
              <a:latin typeface="ＭＳ ゴシック" pitchFamily="49" charset="-128"/>
              <a:ea typeface="ＭＳ ゴシック" pitchFamily="49" charset="-128"/>
            </a:rPr>
            <a:t>年度に借り入れた環境センター附属焼却施設解体などの大型事業の元金償還開始等により、前年度から</a:t>
          </a:r>
          <a:r>
            <a:rPr kumimoji="1" lang="en-US" altLang="ja-JP" sz="1400">
              <a:solidFill>
                <a:sysClr val="windowText" lastClr="000000"/>
              </a:solidFill>
              <a:latin typeface="ＭＳ ゴシック" pitchFamily="49" charset="-128"/>
              <a:ea typeface="ＭＳ ゴシック" pitchFamily="49" charset="-128"/>
            </a:rPr>
            <a:t>0.4</a:t>
          </a:r>
          <a:r>
            <a:rPr kumimoji="1" lang="ja-JP" altLang="en-US" sz="1400">
              <a:solidFill>
                <a:sysClr val="windowText" lastClr="000000"/>
              </a:solidFill>
              <a:latin typeface="ＭＳ ゴシック" pitchFamily="49" charset="-128"/>
              <a:ea typeface="ＭＳ ゴシック" pitchFamily="49" charset="-128"/>
            </a:rPr>
            <a:t>ポイント上昇し、</a:t>
          </a:r>
          <a:r>
            <a:rPr kumimoji="1" lang="en-US" altLang="ja-JP" sz="1400">
              <a:solidFill>
                <a:sysClr val="windowText" lastClr="000000"/>
              </a:solidFill>
              <a:latin typeface="ＭＳ ゴシック" pitchFamily="49" charset="-128"/>
              <a:ea typeface="ＭＳ ゴシック" pitchFamily="49" charset="-128"/>
            </a:rPr>
            <a:t>8.0</a:t>
          </a:r>
          <a:r>
            <a:rPr kumimoji="1" lang="ja-JP" altLang="en-US" sz="1400">
              <a:solidFill>
                <a:sysClr val="windowText" lastClr="000000"/>
              </a:solidFill>
              <a:latin typeface="ＭＳ ゴシック" pitchFamily="49" charset="-128"/>
              <a:ea typeface="ＭＳ ゴシック" pitchFamily="49" charset="-128"/>
            </a:rPr>
            <a:t>％となっている。</a:t>
          </a:r>
        </a:p>
        <a:p>
          <a:r>
            <a:rPr kumimoji="1" lang="ja-JP" altLang="en-US" sz="1400">
              <a:solidFill>
                <a:sysClr val="windowText" lastClr="000000"/>
              </a:solidFill>
              <a:latin typeface="ＭＳ ゴシック" pitchFamily="49" charset="-128"/>
              <a:ea typeface="ＭＳ ゴシック" pitchFamily="49" charset="-128"/>
            </a:rPr>
            <a:t>　今後も引き続き、計画的な市債発行による公債費の抑制に努める。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満期一括償還地方債の償還は無く、減債基金も利用していない。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地方債現在高の減や、下水道事業債現在高の減に伴い公営企業債等繰入見込額が減少したことから、前年度より</a:t>
          </a:r>
          <a:r>
            <a:rPr kumimoji="1" lang="en-US" altLang="ja-JP" sz="1400">
              <a:solidFill>
                <a:sysClr val="windowText" lastClr="000000"/>
              </a:solidFill>
              <a:latin typeface="ＭＳ ゴシック" pitchFamily="49" charset="-128"/>
              <a:ea typeface="ＭＳ ゴシック" pitchFamily="49" charset="-128"/>
            </a:rPr>
            <a:t>17.4</a:t>
          </a:r>
          <a:r>
            <a:rPr kumimoji="1" lang="ja-JP" altLang="en-US" sz="1400">
              <a:solidFill>
                <a:sysClr val="windowText" lastClr="000000"/>
              </a:solidFill>
              <a:latin typeface="ＭＳ ゴシック" pitchFamily="49" charset="-128"/>
              <a:ea typeface="ＭＳ ゴシック" pitchFamily="49" charset="-128"/>
            </a:rPr>
            <a:t>％低下した。</a:t>
          </a:r>
        </a:p>
        <a:p>
          <a:r>
            <a:rPr kumimoji="1" lang="ja-JP" altLang="en-US" sz="1400">
              <a:solidFill>
                <a:sysClr val="windowText" lastClr="000000"/>
              </a:solidFill>
              <a:latin typeface="ＭＳ ゴシック" pitchFamily="49" charset="-128"/>
              <a:ea typeface="ＭＳ ゴシック" pitchFamily="49" charset="-128"/>
            </a:rPr>
            <a:t>　地方債残高のピークが令和元年度であったことから、今後においては低下傾向で推移する見込み。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年度において基金残高が増加した主な理由として、財政調整基金において取崩しは行わず、決算剰余金等を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万円積み立てたことや、地域振興基金においてふるさと納税の増加により積立額が増となったことから、前年度と比較すると基金全体としては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14,625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事業精査を行う中で、財政調整基金に頼らない財政運営を行っていく必要がある。また、ふるさと納税などの活用により地域振興基金等への積立や取崩しを行うなど、効果的・効率的に活用していく。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「公共施設整備事業等基金」については、緑が丘スポーツ公園整備などの公共施設の整備に係る事業に基金を使用した。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「地域振興基金」については、「地域の振興に資する」事業に基金を使用した。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基金残高が増加した主な理由として、ふるさと納税の増加により地域振興基金への積立額が増となったことから、前年度と比較すると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特定目的基金については、計画的な積立や、ふるさと納税などの活用により地域振興基金等への積立や取崩しを行うなど、効果的・効率的に活用していく。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年度においては、取崩しは行わず、決算剰余金等を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百万円積み立てたことから、年度末残高が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は増加したものの、今後においても災害や経済事情の変動などによる著しい財源不足などに対応できるよう、歳入の確保と歳出の削減を図り、実質収支額を確保することで財政調整基金へ計画的に積み立て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年度においては、臨時財政対策債償還利子分相当額の取崩（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百万円）により、年度末残高が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今後においても、基金の効果的な運用を進めていくとともに、財政調整基金同様に、減債基金に頼らない財政運営を行っていく必要がある。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186,393
179,711
212.47
87,314,176
85,316,489
1,783,726
44,849,728
72,350,945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社会経済情勢の正常化の進展による税収の増に伴い、基準財政収入額が増加し単年度指数は上昇したものの、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か年平均では前年度と比較すると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今後、更なる市税収納率の向上、ふるさと納税の確保、広告収入の確保などの歳入確保に努める</a:t>
          </a:r>
          <a:r>
            <a:rPr kumimoji="1" lang="ja-JP" altLang="ja-JP" sz="1300" b="1">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b="1">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歳出においては、公債費やエネルギー価格の高騰に伴い物件費が増加し、歳入においては、令和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年度限りの臨時財政対策債償還基金費の皆減や、臨時財政対策債発行可能額の大幅抑制により、実質交付税額が減少となったことで、経常収支比率は昨年度から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歳入面においてはふるさと納税やクラウドファンディングなどにより財源確保に努め、歳出面においては市債の計画的な発行により公債費の抑制に努めることで経常一般財源の安定的確保に努め、比率の改善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65</xdr:row>
      <xdr:rowOff>75438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7838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66</xdr:row>
      <xdr:rowOff>508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78388"/>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92202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162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92202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3068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168165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41402</xdr:rowOff>
    </xdr:from>
    <xdr:to>
      <xdr:col>11</xdr:col>
      <xdr:colOff>82550</xdr:colOff>
      <xdr:row>66</xdr:row>
      <xdr:rowOff>143002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学校給食費の公会計化に伴う賄材料費の皆増等により物件費が前年度を上回ったことから、全体として、前年度より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円高い数値になった。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なお、類似団体内平均値と比較すると、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円低い数値になっており、今後においても内部経費の見直しによる経費削減を行っていく。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57330</xdr:rowOff>
    </xdr:from>
    <xdr:to>
      <xdr:col>23</xdr:col>
      <xdr:colOff>133350</xdr:colOff>
      <xdr:row>89</xdr:row>
      <xdr:rowOff>12954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116230"/>
          <a:ext cx="0" cy="1155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156481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4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12954</xdr:rowOff>
    </xdr:from>
    <xdr:to>
      <xdr:col>24</xdr:col>
      <xdr:colOff>12700</xdr:colOff>
      <xdr:row>89</xdr:row>
      <xdr:rowOff>12954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143707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57330</xdr:rowOff>
    </xdr:from>
    <xdr:to>
      <xdr:col>24</xdr:col>
      <xdr:colOff>12700</xdr:colOff>
      <xdr:row>82</xdr:row>
      <xdr:rowOff>57330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1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17182</xdr:rowOff>
    </xdr:from>
    <xdr:to>
      <xdr:col>23</xdr:col>
      <xdr:colOff>133350</xdr:colOff>
      <xdr:row>83</xdr:row>
      <xdr:rowOff>101291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47532"/>
          <a:ext cx="838200" cy="8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159827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6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16300</xdr:rowOff>
    </xdr:from>
    <xdr:to>
      <xdr:col>23</xdr:col>
      <xdr:colOff>184150</xdr:colOff>
      <xdr:row>85</xdr:row>
      <xdr:rowOff>117900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5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164387</xdr:rowOff>
    </xdr:from>
    <xdr:to>
      <xdr:col>19</xdr:col>
      <xdr:colOff>133350</xdr:colOff>
      <xdr:row>83</xdr:row>
      <xdr:rowOff>17182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1837"/>
          <a:ext cx="889000" cy="19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107362</xdr:rowOff>
    </xdr:from>
    <xdr:to>
      <xdr:col>19</xdr:col>
      <xdr:colOff>184150</xdr:colOff>
      <xdr:row>85</xdr:row>
      <xdr:rowOff>37512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22289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9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49476</xdr:rowOff>
    </xdr:from>
    <xdr:to>
      <xdr:col>15</xdr:col>
      <xdr:colOff>82550</xdr:colOff>
      <xdr:row>81</xdr:row>
      <xdr:rowOff>164387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36926"/>
          <a:ext cx="889000" cy="1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140911</xdr:rowOff>
    </xdr:from>
    <xdr:to>
      <xdr:col>15</xdr:col>
      <xdr:colOff>133350</xdr:colOff>
      <xdr:row>84</xdr:row>
      <xdr:rowOff>71061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55838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5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5595</xdr:rowOff>
    </xdr:from>
    <xdr:to>
      <xdr:col>11</xdr:col>
      <xdr:colOff>31750</xdr:colOff>
      <xdr:row>81</xdr:row>
      <xdr:rowOff>49476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93045"/>
          <a:ext cx="8890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698</xdr:rowOff>
    </xdr:from>
    <xdr:to>
      <xdr:col>11</xdr:col>
      <xdr:colOff>82550</xdr:colOff>
      <xdr:row>83</xdr:row>
      <xdr:rowOff>102298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87075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108530</xdr:rowOff>
    </xdr:from>
    <xdr:to>
      <xdr:col>7</xdr:col>
      <xdr:colOff>31750</xdr:colOff>
      <xdr:row>83</xdr:row>
      <xdr:rowOff>38680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23457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50491</xdr:rowOff>
    </xdr:from>
    <xdr:to>
      <xdr:col>23</xdr:col>
      <xdr:colOff>184150</xdr:colOff>
      <xdr:row>83</xdr:row>
      <xdr:rowOff>152091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67018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137832</xdr:rowOff>
    </xdr:from>
    <xdr:to>
      <xdr:col>19</xdr:col>
      <xdr:colOff>184150</xdr:colOff>
      <xdr:row>83</xdr:row>
      <xdr:rowOff>67982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78159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65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113587</xdr:rowOff>
    </xdr:from>
    <xdr:to>
      <xdr:col>15</xdr:col>
      <xdr:colOff>133350</xdr:colOff>
      <xdr:row>82</xdr:row>
      <xdr:rowOff>43737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53914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6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170126</xdr:rowOff>
    </xdr:from>
    <xdr:to>
      <xdr:col>11</xdr:col>
      <xdr:colOff>82550</xdr:colOff>
      <xdr:row>81</xdr:row>
      <xdr:rowOff>100276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110453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126245</xdr:rowOff>
    </xdr:from>
    <xdr:to>
      <xdr:col>7</xdr:col>
      <xdr:colOff>31750</xdr:colOff>
      <xdr:row>81</xdr:row>
      <xdr:rowOff>56395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66572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の変動の要因は、採用・退職者数や経験年数階層の増減に伴う職員構成の変動によるものが主なものであり、国に準じた給与制度を運用しているため、類似団体内平均値と比較をしても一定の水準を保っている。</a:t>
          </a:r>
        </a:p>
        <a:p>
          <a:r>
            <a:rPr kumimoji="1" lang="ja-JP" altLang="en-US" sz="1300">
              <a:latin typeface="ＭＳ Ｐゴシック" panose="020B0600070205080204" pitchFamily="50" charset="-128"/>
              <a:ea typeface="ＭＳ Ｐゴシック" panose="020B0600070205080204" pitchFamily="50" charset="-128"/>
            </a:rPr>
            <a:t>　今後も他市の動向を踏まえながら、地方自治体として適正な給与水準の維持に努める。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14514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48435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48986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532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151493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数次にわたる行政改革を計画的に実施する中で、全国平均値を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今後も、定員適正化計画の着実な推進を図っていく。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13335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2882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13335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882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60</xdr:row>
      <xdr:rowOff>1270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7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108373</xdr:rowOff>
    </xdr:from>
    <xdr:to>
      <xdr:col>68</xdr:col>
      <xdr:colOff>152400</xdr:colOff>
      <xdr:row>59</xdr:row>
      <xdr:rowOff>156633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239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105833</xdr:rowOff>
    </xdr:from>
    <xdr:to>
      <xdr:col>68</xdr:col>
      <xdr:colOff>203200</xdr:colOff>
      <xdr:row>60</xdr:row>
      <xdr:rowOff>35983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46160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57573</xdr:rowOff>
    </xdr:from>
    <xdr:to>
      <xdr:col>64</xdr:col>
      <xdr:colOff>152400</xdr:colOff>
      <xdr:row>59</xdr:row>
      <xdr:rowOff>159173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169350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年度に借り入れた環境センター附属焼却施設解体などの大型事業の元金償還開始等により、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ﾎﾟｲﾝﾄ上昇した。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ポイント高い状況にあることから、計画的な市債発行により公債費の抑制に努める。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43</xdr:row>
      <xdr:rowOff>14817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34120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71362</xdr:rowOff>
    </xdr:from>
    <xdr:to>
      <xdr:col>77</xdr:col>
      <xdr:colOff>44450</xdr:colOff>
      <xdr:row>42</xdr:row>
      <xdr:rowOff>140305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2722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42</xdr:row>
      <xdr:rowOff>71362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48381</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89505</xdr:rowOff>
    </xdr:from>
    <xdr:to>
      <xdr:col>77</xdr:col>
      <xdr:colOff>95250</xdr:colOff>
      <xdr:row>43</xdr:row>
      <xdr:rowOff>19655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4432</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20562</xdr:rowOff>
    </xdr:from>
    <xdr:to>
      <xdr:col>73</xdr:col>
      <xdr:colOff>44450</xdr:colOff>
      <xdr:row>42</xdr:row>
      <xdr:rowOff>122162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106939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地方債現在高の減や、下水道事業債現在高の減に伴い公営企業債等繰入見込額が減少したことから前年度より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今後においても、計画的な市債発行により市債残高の抑制に努めることで、数値の改善を図っていく。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112928</xdr:rowOff>
    </xdr:from>
    <xdr:to>
      <xdr:col>81</xdr:col>
      <xdr:colOff>44450</xdr:colOff>
      <xdr:row>16</xdr:row>
      <xdr:rowOff>109423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84678"/>
          <a:ext cx="8382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109423</xdr:rowOff>
    </xdr:from>
    <xdr:to>
      <xdr:col>77</xdr:col>
      <xdr:colOff>44450</xdr:colOff>
      <xdr:row>17</xdr:row>
      <xdr:rowOff>98196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52623"/>
          <a:ext cx="889000" cy="1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98196</xdr:rowOff>
    </xdr:from>
    <xdr:to>
      <xdr:col>72</xdr:col>
      <xdr:colOff>203200</xdr:colOff>
      <xdr:row>18</xdr:row>
      <xdr:rowOff>63805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012846"/>
          <a:ext cx="889000" cy="1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63805</xdr:rowOff>
    </xdr:from>
    <xdr:to>
      <xdr:col>68</xdr:col>
      <xdr:colOff>152400</xdr:colOff>
      <xdr:row>18</xdr:row>
      <xdr:rowOff>137160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149905"/>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51511</xdr:rowOff>
    </xdr:from>
    <xdr:to>
      <xdr:col>64</xdr:col>
      <xdr:colOff>152400</xdr:colOff>
      <xdr:row>15</xdr:row>
      <xdr:rowOff>153111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163288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34205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0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58623</xdr:rowOff>
    </xdr:from>
    <xdr:to>
      <xdr:col>77</xdr:col>
      <xdr:colOff>95250</xdr:colOff>
      <xdr:row>16</xdr:row>
      <xdr:rowOff>160223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145000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8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47396</xdr:rowOff>
    </xdr:from>
    <xdr:to>
      <xdr:col>73</xdr:col>
      <xdr:colOff>44450</xdr:colOff>
      <xdr:row>17</xdr:row>
      <xdr:rowOff>148996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133773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4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13005</xdr:rowOff>
    </xdr:from>
    <xdr:to>
      <xdr:col>68</xdr:col>
      <xdr:colOff>203200</xdr:colOff>
      <xdr:row>18</xdr:row>
      <xdr:rowOff>114605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99382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8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186,393
179,711
212.47
87,314,176
85,316,489
1,783,726
44,849,728
72,350,945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人件費に係る経常収支比率については、定年退職者の減少によって退職手当は減額となったものの、令和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年度限りの臨時財政対策債償還基金費の皆減や、臨時財政対策債発行可能額の大幅抑制により、実質交付税額が減少となったことで、分母である経常一般財源額が大きく減となったことにより、前年度から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なお、本市の給与制度は、国の人事院勧告及び山梨県の人事委員会勧告に準拠している。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85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858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物件費に係る経常収支比率については、エネルギー価格の高騰に伴う光熱水費の増加などにより、経常経費充当一般財源が増となったことに加え、令和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年度限りの臨時財政対策債償還基金費の皆減や、臨時財政対策債発行可能額の大幅抑制により、実質交付税額が減少となったことで、分母である経常一般財源額が大きく減となったことにより、前年度から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14986</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43836"/>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101363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8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14986</xdr:rowOff>
    </xdr:from>
    <xdr:to>
      <xdr:col>82</xdr:col>
      <xdr:colOff>196850</xdr:colOff>
      <xdr:row>13</xdr:row>
      <xdr:rowOff>14986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4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131572</xdr:rowOff>
    </xdr:from>
    <xdr:to>
      <xdr:col>82</xdr:col>
      <xdr:colOff>107950</xdr:colOff>
      <xdr:row>13</xdr:row>
      <xdr:rowOff>14986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1889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131572</xdr:rowOff>
    </xdr:from>
    <xdr:to>
      <xdr:col>78</xdr:col>
      <xdr:colOff>69850</xdr:colOff>
      <xdr:row>13</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1889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51562</xdr:rowOff>
    </xdr:from>
    <xdr:to>
      <xdr:col>73</xdr:col>
      <xdr:colOff>180975</xdr:colOff>
      <xdr:row>13</xdr:row>
      <xdr:rowOff>133858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2804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142494</xdr:rowOff>
    </xdr:from>
    <xdr:to>
      <xdr:col>74</xdr:col>
      <xdr:colOff>31750</xdr:colOff>
      <xdr:row>16</xdr:row>
      <xdr:rowOff>72644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57421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97282</xdr:rowOff>
    </xdr:from>
    <xdr:to>
      <xdr:col>69</xdr:col>
      <xdr:colOff>92075</xdr:colOff>
      <xdr:row>13</xdr:row>
      <xdr:rowOff>133858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2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169926</xdr:rowOff>
    </xdr:from>
    <xdr:to>
      <xdr:col>69</xdr:col>
      <xdr:colOff>142875</xdr:colOff>
      <xdr:row>16</xdr:row>
      <xdr:rowOff>100076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84853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135636</xdr:rowOff>
    </xdr:from>
    <xdr:to>
      <xdr:col>82</xdr:col>
      <xdr:colOff>158750</xdr:colOff>
      <xdr:row>13</xdr:row>
      <xdr:rowOff>65786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44213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80772</xdr:rowOff>
    </xdr:from>
    <xdr:to>
      <xdr:col>78</xdr:col>
      <xdr:colOff>120650</xdr:colOff>
      <xdr:row>13</xdr:row>
      <xdr:rowOff>10922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1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21099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0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762</xdr:rowOff>
    </xdr:from>
    <xdr:to>
      <xdr:col>74</xdr:col>
      <xdr:colOff>31750</xdr:colOff>
      <xdr:row>13</xdr:row>
      <xdr:rowOff>102362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112539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83058</xdr:rowOff>
    </xdr:from>
    <xdr:to>
      <xdr:col>69</xdr:col>
      <xdr:colOff>142875</xdr:colOff>
      <xdr:row>14</xdr:row>
      <xdr:rowOff>13208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23385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46482</xdr:rowOff>
    </xdr:from>
    <xdr:to>
      <xdr:col>65</xdr:col>
      <xdr:colOff>53975</xdr:colOff>
      <xdr:row>13</xdr:row>
      <xdr:rowOff>148082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158259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扶助費に係る経常収支比率については、特定不妊治療費助成に伴う母子保健事業費の減（性質変更）などによって扶助費は減額となり、経常経費充当一般財源が減となったものの、令和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年度限りの臨時財政対策債償還基金費の皆減や、臨時財政対策債発行可能額の大幅抑制により、実質交付税額が減少となったことで、分母である経常一般財源額が大きく減となったことにより、前年度から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101600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52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120650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28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120650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その他に係る経常収支比率についても、令和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年度限りの臨時財政対策債償還基金費の皆減や、臨時財政対策債発行可能額の大幅抑制により、実質交付税額が減少となったことで、分母である経常一般財源額が大きく減となったことにより、前年度から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82550</xdr:rowOff>
    </xdr:from>
    <xdr:to>
      <xdr:col>82</xdr:col>
      <xdr:colOff>107950</xdr:colOff>
      <xdr:row>55</xdr:row>
      <xdr:rowOff>120650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1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82550</xdr:rowOff>
    </xdr:from>
    <xdr:to>
      <xdr:col>78</xdr:col>
      <xdr:colOff>69850</xdr:colOff>
      <xdr:row>56</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1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63500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56</xdr:row>
      <xdr:rowOff>63500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69850</xdr:rowOff>
    </xdr:from>
    <xdr:to>
      <xdr:col>82</xdr:col>
      <xdr:colOff>158750</xdr:colOff>
      <xdr:row>56</xdr:row>
      <xdr:rowOff>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86377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31750</xdr:rowOff>
    </xdr:from>
    <xdr:to>
      <xdr:col>78</xdr:col>
      <xdr:colOff>120650</xdr:colOff>
      <xdr:row>55</xdr:row>
      <xdr:rowOff>133350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143527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補助費等に係る経常収支比率については、甲府地区広域行政事務組合消防費負担金の増などに伴う、経常経費充当一般財源の増に加え、令和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年度限りの臨時財政対策債償還基金費の皆減や、臨時財政対策債発行可能額の大幅抑制により、実質交付税額が減少となったことで、分母である経常一般財源額が大きく減となったことにより、前年度から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130810</xdr:rowOff>
    </xdr:from>
    <xdr:to>
      <xdr:col>82</xdr:col>
      <xdr:colOff>107950</xdr:colOff>
      <xdr:row>40</xdr:row>
      <xdr:rowOff>73660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8173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130810</xdr:rowOff>
    </xdr:from>
    <xdr:to>
      <xdr:col>78</xdr:col>
      <xdr:colOff>69850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8173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66040</xdr:rowOff>
    </xdr:from>
    <xdr:to>
      <xdr:col>73</xdr:col>
      <xdr:colOff>180975</xdr:colOff>
      <xdr:row>40</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924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5080</xdr:rowOff>
    </xdr:from>
    <xdr:to>
      <xdr:col>69</xdr:col>
      <xdr:colOff>92075</xdr:colOff>
      <xdr:row>40</xdr:row>
      <xdr:rowOff>66040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863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22860</xdr:rowOff>
    </xdr:from>
    <xdr:to>
      <xdr:col>82</xdr:col>
      <xdr:colOff>158750</xdr:colOff>
      <xdr:row>40</xdr:row>
      <xdr:rowOff>124460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102887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80010</xdr:rowOff>
    </xdr:from>
    <xdr:to>
      <xdr:col>78</xdr:col>
      <xdr:colOff>120650</xdr:colOff>
      <xdr:row>40</xdr:row>
      <xdr:rowOff>10160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166387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53340</xdr:rowOff>
    </xdr:from>
    <xdr:to>
      <xdr:col>74</xdr:col>
      <xdr:colOff>31750</xdr:colOff>
      <xdr:row>40</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15240</xdr:rowOff>
    </xdr:from>
    <xdr:to>
      <xdr:col>69</xdr:col>
      <xdr:colOff>142875</xdr:colOff>
      <xdr:row>40</xdr:row>
      <xdr:rowOff>116840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101617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125730</xdr:rowOff>
    </xdr:from>
    <xdr:to>
      <xdr:col>65</xdr:col>
      <xdr:colOff>53975</xdr:colOff>
      <xdr:row>40</xdr:row>
      <xdr:rowOff>55880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40657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については、臨時財政対策債のほか、環境センター附属焼却工場解体などの大型事業のために借り入れた市債の元金償還が開始になり、経常経費充当一般財源が増となったことに加え、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年度限りの臨時財政対策債償還基金費の皆減や、臨時財政対策債発行可能額の大幅抑制により、実質交付税額が減少となったことで、分母である経常一般財源額が大きく減となったことにより、前年度から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104139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3553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20320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20320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77</xdr:row>
      <xdr:rowOff>153670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公債費以外の経常収支比率については、補助費等において甲府地区広域行政事務組合消防費負担金の増などに伴う、経常経費充当一般財源の増に加え、令和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年度限りの臨時財政対策債償還基金費の皆減や、臨時財政対策債発行可能額の大幅抑制により、実質交付税額が減少となったことで、分母である経常一般財源額が大きく減となったことにより、前年度から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120142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6634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78</xdr:row>
      <xdr:rowOff>90424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6634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79</xdr:row>
      <xdr:rowOff>28702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635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79</xdr:row>
      <xdr:rowOff>28702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5183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101109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85869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47409</xdr:rowOff>
    </xdr:from>
    <xdr:to>
      <xdr:col>29</xdr:col>
      <xdr:colOff>127000</xdr:colOff>
      <xdr:row>15</xdr:row>
      <xdr:rowOff>55943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66784"/>
          <a:ext cx="647700" cy="8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55943</xdr:rowOff>
    </xdr:from>
    <xdr:to>
      <xdr:col>26</xdr:col>
      <xdr:colOff>50800</xdr:colOff>
      <xdr:row>15</xdr:row>
      <xdr:rowOff>77889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5318"/>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77889</xdr:rowOff>
    </xdr:from>
    <xdr:to>
      <xdr:col>22</xdr:col>
      <xdr:colOff>114300</xdr:colOff>
      <xdr:row>15</xdr:row>
      <xdr:rowOff>78651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97264"/>
          <a:ext cx="6985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78651</xdr:rowOff>
    </xdr:from>
    <xdr:to>
      <xdr:col>18</xdr:col>
      <xdr:colOff>177800</xdr:colOff>
      <xdr:row>15</xdr:row>
      <xdr:rowOff>103645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98026"/>
          <a:ext cx="698500" cy="2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36081</xdr:rowOff>
    </xdr:from>
    <xdr:to>
      <xdr:col>15</xdr:col>
      <xdr:colOff>101600</xdr:colOff>
      <xdr:row>17</xdr:row>
      <xdr:rowOff>137681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122458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168059</xdr:rowOff>
    </xdr:from>
    <xdr:to>
      <xdr:col>29</xdr:col>
      <xdr:colOff>177800</xdr:colOff>
      <xdr:row>15</xdr:row>
      <xdr:rowOff>98209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15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13136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5143</xdr:rowOff>
    </xdr:from>
    <xdr:to>
      <xdr:col>26</xdr:col>
      <xdr:colOff>101600</xdr:colOff>
      <xdr:row>15</xdr:row>
      <xdr:rowOff>106743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24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116920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3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27089</xdr:rowOff>
    </xdr:from>
    <xdr:to>
      <xdr:col>22</xdr:col>
      <xdr:colOff>165100</xdr:colOff>
      <xdr:row>15</xdr:row>
      <xdr:rowOff>128689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4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138866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1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27851</xdr:rowOff>
    </xdr:from>
    <xdr:to>
      <xdr:col>19</xdr:col>
      <xdr:colOff>38100</xdr:colOff>
      <xdr:row>15</xdr:row>
      <xdr:rowOff>129451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7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139628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52845</xdr:rowOff>
    </xdr:from>
    <xdr:to>
      <xdr:col>15</xdr:col>
      <xdr:colOff>101600</xdr:colOff>
      <xdr:row>15</xdr:row>
      <xdr:rowOff>154445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164622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233832</xdr:rowOff>
    </xdr:from>
    <xdr:to>
      <xdr:col>29</xdr:col>
      <xdr:colOff>127000</xdr:colOff>
      <xdr:row>34</xdr:row>
      <xdr:rowOff>276771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01282"/>
          <a:ext cx="647700" cy="4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276771</xdr:rowOff>
    </xdr:from>
    <xdr:to>
      <xdr:col>26</xdr:col>
      <xdr:colOff>50800</xdr:colOff>
      <xdr:row>35</xdr:row>
      <xdr:rowOff>22034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44221"/>
          <a:ext cx="698500" cy="88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12776</xdr:rowOff>
    </xdr:from>
    <xdr:to>
      <xdr:col>22</xdr:col>
      <xdr:colOff>114300</xdr:colOff>
      <xdr:row>35</xdr:row>
      <xdr:rowOff>22034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23126"/>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12776</xdr:rowOff>
    </xdr:from>
    <xdr:to>
      <xdr:col>18</xdr:col>
      <xdr:colOff>177800</xdr:colOff>
      <xdr:row>35</xdr:row>
      <xdr:rowOff>116713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23126"/>
          <a:ext cx="698500" cy="10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258051</xdr:rowOff>
    </xdr:from>
    <xdr:to>
      <xdr:col>15</xdr:col>
      <xdr:colOff>101600</xdr:colOff>
      <xdr:row>36</xdr:row>
      <xdr:rowOff>16751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183032</xdr:rowOff>
    </xdr:from>
    <xdr:to>
      <xdr:col>29</xdr:col>
      <xdr:colOff>177800</xdr:colOff>
      <xdr:row>34</xdr:row>
      <xdr:rowOff>284632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50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28109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9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225971</xdr:rowOff>
    </xdr:from>
    <xdr:to>
      <xdr:col>26</xdr:col>
      <xdr:colOff>101600</xdr:colOff>
      <xdr:row>34</xdr:row>
      <xdr:rowOff>327571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93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337748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62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314134</xdr:rowOff>
    </xdr:from>
    <xdr:to>
      <xdr:col>22</xdr:col>
      <xdr:colOff>165100</xdr:colOff>
      <xdr:row>35</xdr:row>
      <xdr:rowOff>72834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8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83011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5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304876</xdr:rowOff>
    </xdr:from>
    <xdr:to>
      <xdr:col>19</xdr:col>
      <xdr:colOff>38100</xdr:colOff>
      <xdr:row>35</xdr:row>
      <xdr:rowOff>63576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7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73753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4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65913</xdr:rowOff>
    </xdr:from>
    <xdr:to>
      <xdr:col>15</xdr:col>
      <xdr:colOff>101600</xdr:colOff>
      <xdr:row>35</xdr:row>
      <xdr:rowOff>167513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7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177690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186,393
179,711
212.47
87,314,176
85,316,489
1,783,726
44,849,728
72,350,945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38430</xdr:rowOff>
    </xdr:from>
    <xdr:to>
      <xdr:col>24</xdr:col>
      <xdr:colOff>63500</xdr:colOff>
      <xdr:row>35</xdr:row>
      <xdr:rowOff>61290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38430</xdr:rowOff>
    </xdr:from>
    <xdr:to>
      <xdr:col>19</xdr:col>
      <xdr:colOff>177800</xdr:colOff>
      <xdr:row>35</xdr:row>
      <xdr:rowOff>76672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39180"/>
          <a:ext cx="889000" cy="3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76672</xdr:rowOff>
    </xdr:from>
    <xdr:to>
      <xdr:col>15</xdr:col>
      <xdr:colOff>50800</xdr:colOff>
      <xdr:row>35</xdr:row>
      <xdr:rowOff>110603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77422"/>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86991</xdr:rowOff>
    </xdr:from>
    <xdr:to>
      <xdr:col>10</xdr:col>
      <xdr:colOff>114300</xdr:colOff>
      <xdr:row>35</xdr:row>
      <xdr:rowOff>110603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87741"/>
          <a:ext cx="8890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10490</xdr:rowOff>
    </xdr:from>
    <xdr:to>
      <xdr:col>24</xdr:col>
      <xdr:colOff>114300</xdr:colOff>
      <xdr:row>35</xdr:row>
      <xdr:rowOff>112090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160367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159080</xdr:rowOff>
    </xdr:from>
    <xdr:to>
      <xdr:col>20</xdr:col>
      <xdr:colOff>38100</xdr:colOff>
      <xdr:row>35</xdr:row>
      <xdr:rowOff>89230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80357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25872</xdr:rowOff>
    </xdr:from>
    <xdr:to>
      <xdr:col>15</xdr:col>
      <xdr:colOff>101600</xdr:colOff>
      <xdr:row>35</xdr:row>
      <xdr:rowOff>127472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118599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59803</xdr:rowOff>
    </xdr:from>
    <xdr:to>
      <xdr:col>10</xdr:col>
      <xdr:colOff>165100</xdr:colOff>
      <xdr:row>35</xdr:row>
      <xdr:rowOff>161403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6480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36191</xdr:rowOff>
    </xdr:from>
    <xdr:to>
      <xdr:col>6</xdr:col>
      <xdr:colOff>38100</xdr:colOff>
      <xdr:row>35</xdr:row>
      <xdr:rowOff>137791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154318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77597</xdr:rowOff>
    </xdr:from>
    <xdr:to>
      <xdr:col>24</xdr:col>
      <xdr:colOff>62865</xdr:colOff>
      <xdr:row>55</xdr:row>
      <xdr:rowOff>144787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21547"/>
          <a:ext cx="1270" cy="75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148614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5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144787</xdr:rowOff>
    </xdr:from>
    <xdr:to>
      <xdr:col>24</xdr:col>
      <xdr:colOff>152400</xdr:colOff>
      <xdr:row>55</xdr:row>
      <xdr:rowOff>144787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57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24274</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77597</xdr:rowOff>
    </xdr:from>
    <xdr:to>
      <xdr:col>24</xdr:col>
      <xdr:colOff>152400</xdr:colOff>
      <xdr:row>51</xdr:row>
      <xdr:rowOff>77597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2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84645</xdr:rowOff>
    </xdr:from>
    <xdr:to>
      <xdr:col>24</xdr:col>
      <xdr:colOff>63500</xdr:colOff>
      <xdr:row>56</xdr:row>
      <xdr:rowOff>5417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14395"/>
          <a:ext cx="838200" cy="9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166241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143364</xdr:rowOff>
    </xdr:from>
    <xdr:to>
      <xdr:col>24</xdr:col>
      <xdr:colOff>114300</xdr:colOff>
      <xdr:row>54</xdr:row>
      <xdr:rowOff>73514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5417</xdr:rowOff>
    </xdr:from>
    <xdr:to>
      <xdr:col>19</xdr:col>
      <xdr:colOff>177800</xdr:colOff>
      <xdr:row>57</xdr:row>
      <xdr:rowOff>33058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06617"/>
          <a:ext cx="889000" cy="19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53315</xdr:rowOff>
    </xdr:from>
    <xdr:to>
      <xdr:col>20</xdr:col>
      <xdr:colOff>38100</xdr:colOff>
      <xdr:row>54</xdr:row>
      <xdr:rowOff>154915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171442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8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33058</xdr:rowOff>
    </xdr:from>
    <xdr:to>
      <xdr:col>15</xdr:col>
      <xdr:colOff>50800</xdr:colOff>
      <xdr:row>57</xdr:row>
      <xdr:rowOff>150902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05708"/>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17844</xdr:rowOff>
    </xdr:from>
    <xdr:to>
      <xdr:col>15</xdr:col>
      <xdr:colOff>101600</xdr:colOff>
      <xdr:row>55</xdr:row>
      <xdr:rowOff>119444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135971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150902</xdr:rowOff>
    </xdr:from>
    <xdr:to>
      <xdr:col>10</xdr:col>
      <xdr:colOff>114300</xdr:colOff>
      <xdr:row>58</xdr:row>
      <xdr:rowOff>15227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3552"/>
          <a:ext cx="8890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77203</xdr:rowOff>
    </xdr:from>
    <xdr:to>
      <xdr:col>10</xdr:col>
      <xdr:colOff>165100</xdr:colOff>
      <xdr:row>56</xdr:row>
      <xdr:rowOff>7353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23880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121285</xdr:rowOff>
    </xdr:from>
    <xdr:to>
      <xdr:col>6</xdr:col>
      <xdr:colOff>38100</xdr:colOff>
      <xdr:row>56</xdr:row>
      <xdr:rowOff>51435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67962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33845</xdr:rowOff>
    </xdr:from>
    <xdr:to>
      <xdr:col>24</xdr:col>
      <xdr:colOff>114300</xdr:colOff>
      <xdr:row>55</xdr:row>
      <xdr:rowOff>135445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120222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7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126067</xdr:rowOff>
    </xdr:from>
    <xdr:to>
      <xdr:col>20</xdr:col>
      <xdr:colOff>38100</xdr:colOff>
      <xdr:row>56</xdr:row>
      <xdr:rowOff>56217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47344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153708</xdr:rowOff>
    </xdr:from>
    <xdr:to>
      <xdr:col>15</xdr:col>
      <xdr:colOff>101600</xdr:colOff>
      <xdr:row>57</xdr:row>
      <xdr:rowOff>83858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74985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100102</xdr:rowOff>
    </xdr:from>
    <xdr:to>
      <xdr:col>10</xdr:col>
      <xdr:colOff>165100</xdr:colOff>
      <xdr:row>58</xdr:row>
      <xdr:rowOff>30252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21379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135877</xdr:rowOff>
    </xdr:from>
    <xdr:to>
      <xdr:col>6</xdr:col>
      <xdr:colOff>38100</xdr:colOff>
      <xdr:row>58</xdr:row>
      <xdr:rowOff>66027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57154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81407</xdr:rowOff>
    </xdr:from>
    <xdr:to>
      <xdr:col>24</xdr:col>
      <xdr:colOff>63500</xdr:colOff>
      <xdr:row>77</xdr:row>
      <xdr:rowOff>88094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83057"/>
          <a:ext cx="8382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66890</xdr:rowOff>
    </xdr:from>
    <xdr:to>
      <xdr:col>19</xdr:col>
      <xdr:colOff>177800</xdr:colOff>
      <xdr:row>77</xdr:row>
      <xdr:rowOff>88094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68540"/>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66890</xdr:rowOff>
    </xdr:from>
    <xdr:to>
      <xdr:col>15</xdr:col>
      <xdr:colOff>50800</xdr:colOff>
      <xdr:row>77</xdr:row>
      <xdr:rowOff>79693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68540"/>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68263</xdr:rowOff>
    </xdr:from>
    <xdr:to>
      <xdr:col>10</xdr:col>
      <xdr:colOff>114300</xdr:colOff>
      <xdr:row>77</xdr:row>
      <xdr:rowOff>79693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699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59982</xdr:rowOff>
    </xdr:from>
    <xdr:to>
      <xdr:col>6</xdr:col>
      <xdr:colOff>38100</xdr:colOff>
      <xdr:row>76</xdr:row>
      <xdr:rowOff>161582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6659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30607</xdr:rowOff>
    </xdr:from>
    <xdr:to>
      <xdr:col>24</xdr:col>
      <xdr:colOff>114300</xdr:colOff>
      <xdr:row>77</xdr:row>
      <xdr:rowOff>132207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116984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37294</xdr:rowOff>
    </xdr:from>
    <xdr:to>
      <xdr:col>20</xdr:col>
      <xdr:colOff>38100</xdr:colOff>
      <xdr:row>77</xdr:row>
      <xdr:rowOff>138894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130021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16090</xdr:rowOff>
    </xdr:from>
    <xdr:to>
      <xdr:col>15</xdr:col>
      <xdr:colOff>101600</xdr:colOff>
      <xdr:row>77</xdr:row>
      <xdr:rowOff>117690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108817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1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28893</xdr:rowOff>
    </xdr:from>
    <xdr:to>
      <xdr:col>10</xdr:col>
      <xdr:colOff>165100</xdr:colOff>
      <xdr:row>77</xdr:row>
      <xdr:rowOff>130493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121620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2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17463</xdr:rowOff>
    </xdr:from>
    <xdr:to>
      <xdr:col>6</xdr:col>
      <xdr:colOff>38100</xdr:colOff>
      <xdr:row>77</xdr:row>
      <xdr:rowOff>119063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110190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1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7547</xdr:rowOff>
    </xdr:from>
    <xdr:to>
      <xdr:col>24</xdr:col>
      <xdr:colOff>63500</xdr:colOff>
      <xdr:row>96</xdr:row>
      <xdr:rowOff>105389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66747"/>
          <a:ext cx="838200" cy="9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7547</xdr:rowOff>
    </xdr:from>
    <xdr:to>
      <xdr:col>19</xdr:col>
      <xdr:colOff>177800</xdr:colOff>
      <xdr:row>97</xdr:row>
      <xdr:rowOff>148507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66747"/>
          <a:ext cx="889000" cy="3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148507</xdr:rowOff>
    </xdr:from>
    <xdr:to>
      <xdr:col>15</xdr:col>
      <xdr:colOff>50800</xdr:colOff>
      <xdr:row>98</xdr:row>
      <xdr:rowOff>15537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79157"/>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15537</xdr:rowOff>
    </xdr:from>
    <xdr:to>
      <xdr:col>10</xdr:col>
      <xdr:colOff>114300</xdr:colOff>
      <xdr:row>98</xdr:row>
      <xdr:rowOff>75409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17637"/>
          <a:ext cx="8890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47392</xdr:rowOff>
    </xdr:from>
    <xdr:to>
      <xdr:col>6</xdr:col>
      <xdr:colOff>38100</xdr:colOff>
      <xdr:row>99</xdr:row>
      <xdr:rowOff>148992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70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140119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71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54589</xdr:rowOff>
    </xdr:from>
    <xdr:to>
      <xdr:col>24</xdr:col>
      <xdr:colOff>114300</xdr:colOff>
      <xdr:row>96</xdr:row>
      <xdr:rowOff>156189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77466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6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128197</xdr:rowOff>
    </xdr:from>
    <xdr:to>
      <xdr:col>20</xdr:col>
      <xdr:colOff>38100</xdr:colOff>
      <xdr:row>96</xdr:row>
      <xdr:rowOff>58347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74874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9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97707</xdr:rowOff>
    </xdr:from>
    <xdr:to>
      <xdr:col>15</xdr:col>
      <xdr:colOff>101600</xdr:colOff>
      <xdr:row>98</xdr:row>
      <xdr:rowOff>27857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18984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82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136187</xdr:rowOff>
    </xdr:from>
    <xdr:to>
      <xdr:col>10</xdr:col>
      <xdr:colOff>165100</xdr:colOff>
      <xdr:row>98</xdr:row>
      <xdr:rowOff>66337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57464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85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24609</xdr:rowOff>
    </xdr:from>
    <xdr:to>
      <xdr:col>6</xdr:col>
      <xdr:colOff>38100</xdr:colOff>
      <xdr:row>98</xdr:row>
      <xdr:rowOff>126209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142736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60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131949</xdr:rowOff>
    </xdr:from>
    <xdr:to>
      <xdr:col>54</xdr:col>
      <xdr:colOff>189865</xdr:colOff>
      <xdr:row>39</xdr:row>
      <xdr:rowOff>165205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32699"/>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169032</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5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165205</xdr:rowOff>
    </xdr:from>
    <xdr:to>
      <xdr:col>55</xdr:col>
      <xdr:colOff>88900</xdr:colOff>
      <xdr:row>39</xdr:row>
      <xdr:rowOff>165205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5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78626</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0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131949</xdr:rowOff>
    </xdr:from>
    <xdr:to>
      <xdr:col>55</xdr:col>
      <xdr:colOff>88900</xdr:colOff>
      <xdr:row>35</xdr:row>
      <xdr:rowOff>131949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3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5436</xdr:rowOff>
    </xdr:from>
    <xdr:to>
      <xdr:col>55</xdr:col>
      <xdr:colOff>0</xdr:colOff>
      <xdr:row>36</xdr:row>
      <xdr:rowOff>92173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77636"/>
          <a:ext cx="838200" cy="8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60785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575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82358</xdr:rowOff>
    </xdr:from>
    <xdr:to>
      <xdr:col>55</xdr:col>
      <xdr:colOff>50800</xdr:colOff>
      <xdr:row>39</xdr:row>
      <xdr:rowOff>12508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9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91694</xdr:rowOff>
    </xdr:from>
    <xdr:to>
      <xdr:col>50</xdr:col>
      <xdr:colOff>114300</xdr:colOff>
      <xdr:row>36</xdr:row>
      <xdr:rowOff>92173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35194"/>
          <a:ext cx="889000" cy="102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121524</xdr:rowOff>
    </xdr:from>
    <xdr:to>
      <xdr:col>50</xdr:col>
      <xdr:colOff>165100</xdr:colOff>
      <xdr:row>39</xdr:row>
      <xdr:rowOff>51674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63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42801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7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91694</xdr:rowOff>
    </xdr:from>
    <xdr:to>
      <xdr:col>45</xdr:col>
      <xdr:colOff>177800</xdr:colOff>
      <xdr:row>37</xdr:row>
      <xdr:rowOff>40313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35194"/>
          <a:ext cx="889000" cy="11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64734</xdr:rowOff>
    </xdr:from>
    <xdr:to>
      <xdr:col>46</xdr:col>
      <xdr:colOff>38100</xdr:colOff>
      <xdr:row>32</xdr:row>
      <xdr:rowOff>166334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5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157461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64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40313</xdr:rowOff>
    </xdr:from>
    <xdr:to>
      <xdr:col>41</xdr:col>
      <xdr:colOff>50800</xdr:colOff>
      <xdr:row>37</xdr:row>
      <xdr:rowOff>68671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83963"/>
          <a:ext cx="889000" cy="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31619</xdr:rowOff>
    </xdr:from>
    <xdr:to>
      <xdr:col>41</xdr:col>
      <xdr:colOff>101600</xdr:colOff>
      <xdr:row>39</xdr:row>
      <xdr:rowOff>133219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71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124346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8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25066</xdr:rowOff>
    </xdr:from>
    <xdr:to>
      <xdr:col>36</xdr:col>
      <xdr:colOff>165100</xdr:colOff>
      <xdr:row>39</xdr:row>
      <xdr:rowOff>126666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117793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126086</xdr:rowOff>
    </xdr:from>
    <xdr:to>
      <xdr:col>55</xdr:col>
      <xdr:colOff>50800</xdr:colOff>
      <xdr:row>36</xdr:row>
      <xdr:rowOff>56236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41013</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4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41373</xdr:rowOff>
    </xdr:from>
    <xdr:to>
      <xdr:col>50</xdr:col>
      <xdr:colOff>165100</xdr:colOff>
      <xdr:row>36</xdr:row>
      <xdr:rowOff>142973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1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159500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98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40894</xdr:rowOff>
    </xdr:from>
    <xdr:to>
      <xdr:col>46</xdr:col>
      <xdr:colOff>38100</xdr:colOff>
      <xdr:row>30</xdr:row>
      <xdr:rowOff>142494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1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159021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5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160963</xdr:rowOff>
    </xdr:from>
    <xdr:to>
      <xdr:col>41</xdr:col>
      <xdr:colOff>101600</xdr:colOff>
      <xdr:row>37</xdr:row>
      <xdr:rowOff>91113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107640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0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17871</xdr:rowOff>
    </xdr:from>
    <xdr:to>
      <xdr:col>36</xdr:col>
      <xdr:colOff>165100</xdr:colOff>
      <xdr:row>37</xdr:row>
      <xdr:rowOff>119471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135998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98732</xdr:rowOff>
    </xdr:from>
    <xdr:to>
      <xdr:col>55</xdr:col>
      <xdr:colOff>0</xdr:colOff>
      <xdr:row>59</xdr:row>
      <xdr:rowOff>44047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42832"/>
          <a:ext cx="838200" cy="1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91890</xdr:rowOff>
    </xdr:from>
    <xdr:to>
      <xdr:col>50</xdr:col>
      <xdr:colOff>114300</xdr:colOff>
      <xdr:row>59</xdr:row>
      <xdr:rowOff>44047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64540"/>
          <a:ext cx="889000" cy="29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160764</xdr:rowOff>
    </xdr:from>
    <xdr:to>
      <xdr:col>45</xdr:col>
      <xdr:colOff>177800</xdr:colOff>
      <xdr:row>57</xdr:row>
      <xdr:rowOff>91890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61964"/>
          <a:ext cx="889000" cy="10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149873</xdr:rowOff>
    </xdr:from>
    <xdr:to>
      <xdr:col>41</xdr:col>
      <xdr:colOff>50800</xdr:colOff>
      <xdr:row>56</xdr:row>
      <xdr:rowOff>160764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51073"/>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153855</xdr:rowOff>
    </xdr:from>
    <xdr:to>
      <xdr:col>36</xdr:col>
      <xdr:colOff>165100</xdr:colOff>
      <xdr:row>57</xdr:row>
      <xdr:rowOff>84005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75132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47932</xdr:rowOff>
    </xdr:from>
    <xdr:to>
      <xdr:col>55</xdr:col>
      <xdr:colOff>50800</xdr:colOff>
      <xdr:row>58</xdr:row>
      <xdr:rowOff>149532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26359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164697</xdr:rowOff>
    </xdr:from>
    <xdr:to>
      <xdr:col>50</xdr:col>
      <xdr:colOff>165100</xdr:colOff>
      <xdr:row>59</xdr:row>
      <xdr:rowOff>94847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1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85974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20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41090</xdr:rowOff>
    </xdr:from>
    <xdr:to>
      <xdr:col>46</xdr:col>
      <xdr:colOff>38100</xdr:colOff>
      <xdr:row>57</xdr:row>
      <xdr:rowOff>142690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133817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109964</xdr:rowOff>
    </xdr:from>
    <xdr:to>
      <xdr:col>41</xdr:col>
      <xdr:colOff>101600</xdr:colOff>
      <xdr:row>57</xdr:row>
      <xdr:rowOff>40114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31241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99073</xdr:rowOff>
    </xdr:from>
    <xdr:to>
      <xdr:col>36</xdr:col>
      <xdr:colOff>165100</xdr:colOff>
      <xdr:row>57</xdr:row>
      <xdr:rowOff>29223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45750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71532</xdr:rowOff>
    </xdr:from>
    <xdr:to>
      <xdr:col>55</xdr:col>
      <xdr:colOff>0</xdr:colOff>
      <xdr:row>78</xdr:row>
      <xdr:rowOff>94208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44632"/>
          <a:ext cx="8382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29514</xdr:rowOff>
    </xdr:from>
    <xdr:to>
      <xdr:col>50</xdr:col>
      <xdr:colOff>114300</xdr:colOff>
      <xdr:row>78</xdr:row>
      <xdr:rowOff>94208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02614"/>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29514</xdr:rowOff>
    </xdr:from>
    <xdr:to>
      <xdr:col>45</xdr:col>
      <xdr:colOff>177800</xdr:colOff>
      <xdr:row>78</xdr:row>
      <xdr:rowOff>51003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02614"/>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145872</xdr:rowOff>
    </xdr:from>
    <xdr:to>
      <xdr:col>41</xdr:col>
      <xdr:colOff>50800</xdr:colOff>
      <xdr:row>78</xdr:row>
      <xdr:rowOff>51003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47522"/>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8021</xdr:rowOff>
    </xdr:from>
    <xdr:to>
      <xdr:col>36</xdr:col>
      <xdr:colOff>165100</xdr:colOff>
      <xdr:row>77</xdr:row>
      <xdr:rowOff>109621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126148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20732</xdr:rowOff>
    </xdr:from>
    <xdr:to>
      <xdr:col>55</xdr:col>
      <xdr:colOff>50800</xdr:colOff>
      <xdr:row>78</xdr:row>
      <xdr:rowOff>122332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107109</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43408</xdr:rowOff>
    </xdr:from>
    <xdr:to>
      <xdr:col>50</xdr:col>
      <xdr:colOff>165100</xdr:colOff>
      <xdr:row>78</xdr:row>
      <xdr:rowOff>145008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136135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0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150164</xdr:rowOff>
    </xdr:from>
    <xdr:to>
      <xdr:col>46</xdr:col>
      <xdr:colOff>38100</xdr:colOff>
      <xdr:row>78</xdr:row>
      <xdr:rowOff>80314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71441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203</xdr:rowOff>
    </xdr:from>
    <xdr:to>
      <xdr:col>41</xdr:col>
      <xdr:colOff>101600</xdr:colOff>
      <xdr:row>78</xdr:row>
      <xdr:rowOff>101803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92930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4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95072</xdr:rowOff>
    </xdr:from>
    <xdr:to>
      <xdr:col>36</xdr:col>
      <xdr:colOff>165100</xdr:colOff>
      <xdr:row>78</xdr:row>
      <xdr:rowOff>25222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16349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83031</xdr:rowOff>
    </xdr:from>
    <xdr:to>
      <xdr:col>55</xdr:col>
      <xdr:colOff>0</xdr:colOff>
      <xdr:row>96</xdr:row>
      <xdr:rowOff>44510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370781"/>
          <a:ext cx="838200" cy="13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127791</xdr:rowOff>
    </xdr:from>
    <xdr:to>
      <xdr:col>50</xdr:col>
      <xdr:colOff>114300</xdr:colOff>
      <xdr:row>96</xdr:row>
      <xdr:rowOff>44510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244091"/>
          <a:ext cx="889000" cy="2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62204</xdr:rowOff>
    </xdr:from>
    <xdr:to>
      <xdr:col>45</xdr:col>
      <xdr:colOff>177800</xdr:colOff>
      <xdr:row>94</xdr:row>
      <xdr:rowOff>127791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007054"/>
          <a:ext cx="889000" cy="23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62204</xdr:rowOff>
    </xdr:from>
    <xdr:to>
      <xdr:col>41</xdr:col>
      <xdr:colOff>50800</xdr:colOff>
      <xdr:row>94</xdr:row>
      <xdr:rowOff>60353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007054"/>
          <a:ext cx="889000" cy="16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33441</xdr:rowOff>
    </xdr:from>
    <xdr:to>
      <xdr:col>36</xdr:col>
      <xdr:colOff>165100</xdr:colOff>
      <xdr:row>95</xdr:row>
      <xdr:rowOff>135041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126168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32231</xdr:rowOff>
    </xdr:from>
    <xdr:to>
      <xdr:col>55</xdr:col>
      <xdr:colOff>50800</xdr:colOff>
      <xdr:row>95</xdr:row>
      <xdr:rowOff>133831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10658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165160</xdr:rowOff>
    </xdr:from>
    <xdr:to>
      <xdr:col>50</xdr:col>
      <xdr:colOff>165100</xdr:colOff>
      <xdr:row>96</xdr:row>
      <xdr:rowOff>95310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86437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5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76991</xdr:rowOff>
    </xdr:from>
    <xdr:to>
      <xdr:col>46</xdr:col>
      <xdr:colOff>38100</xdr:colOff>
      <xdr:row>95</xdr:row>
      <xdr:rowOff>7141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1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23668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9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11404</xdr:rowOff>
    </xdr:from>
    <xdr:to>
      <xdr:col>41</xdr:col>
      <xdr:colOff>101600</xdr:colOff>
      <xdr:row>93</xdr:row>
      <xdr:rowOff>113004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95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129531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73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9553</xdr:rowOff>
    </xdr:from>
    <xdr:to>
      <xdr:col>36</xdr:col>
      <xdr:colOff>165100</xdr:colOff>
      <xdr:row>94</xdr:row>
      <xdr:rowOff>111153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1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127680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90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34798</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21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34798</xdr:rowOff>
    </xdr:from>
    <xdr:to>
      <xdr:col>76</xdr:col>
      <xdr:colOff>114300</xdr:colOff>
      <xdr:row>39</xdr:row>
      <xdr:rowOff>40894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2134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40894</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27444"/>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76581</xdr:rowOff>
    </xdr:from>
    <xdr:to>
      <xdr:col>67</xdr:col>
      <xdr:colOff>101600</xdr:colOff>
      <xdr:row>39</xdr:row>
      <xdr:rowOff>6731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9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23258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66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155448</xdr:rowOff>
    </xdr:from>
    <xdr:to>
      <xdr:col>76</xdr:col>
      <xdr:colOff>165100</xdr:colOff>
      <xdr:row>39</xdr:row>
      <xdr:rowOff>85598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76725</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7632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161544</xdr:rowOff>
    </xdr:from>
    <xdr:to>
      <xdr:col>72</xdr:col>
      <xdr:colOff>38100</xdr:colOff>
      <xdr:row>39</xdr:row>
      <xdr:rowOff>91694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82821</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46333" y="67693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156583</xdr:rowOff>
    </xdr:from>
    <xdr:to>
      <xdr:col>85</xdr:col>
      <xdr:colOff>127000</xdr:colOff>
      <xdr:row>73</xdr:row>
      <xdr:rowOff>53256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500983"/>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53256</xdr:rowOff>
    </xdr:from>
    <xdr:to>
      <xdr:col>81</xdr:col>
      <xdr:colOff>50800</xdr:colOff>
      <xdr:row>73</xdr:row>
      <xdr:rowOff>136989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569106"/>
          <a:ext cx="8890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136989</xdr:rowOff>
    </xdr:from>
    <xdr:to>
      <xdr:col>76</xdr:col>
      <xdr:colOff>114300</xdr:colOff>
      <xdr:row>74</xdr:row>
      <xdr:rowOff>37157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652839"/>
          <a:ext cx="889000" cy="7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37157</xdr:rowOff>
    </xdr:from>
    <xdr:to>
      <xdr:col>71</xdr:col>
      <xdr:colOff>177800</xdr:colOff>
      <xdr:row>74</xdr:row>
      <xdr:rowOff>81048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724457"/>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91839</xdr:rowOff>
    </xdr:from>
    <xdr:to>
      <xdr:col>67</xdr:col>
      <xdr:colOff>101600</xdr:colOff>
      <xdr:row>76</xdr:row>
      <xdr:rowOff>21989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13116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105783</xdr:rowOff>
    </xdr:from>
    <xdr:to>
      <xdr:col>85</xdr:col>
      <xdr:colOff>177800</xdr:colOff>
      <xdr:row>73</xdr:row>
      <xdr:rowOff>35933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4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128660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3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2456</xdr:rowOff>
    </xdr:from>
    <xdr:to>
      <xdr:col>81</xdr:col>
      <xdr:colOff>101600</xdr:colOff>
      <xdr:row>73</xdr:row>
      <xdr:rowOff>104056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5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120583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2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86189</xdr:rowOff>
    </xdr:from>
    <xdr:to>
      <xdr:col>76</xdr:col>
      <xdr:colOff>165100</xdr:colOff>
      <xdr:row>74</xdr:row>
      <xdr:rowOff>16339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60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32866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37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157807</xdr:rowOff>
    </xdr:from>
    <xdr:to>
      <xdr:col>72</xdr:col>
      <xdr:colOff>38100</xdr:colOff>
      <xdr:row>74</xdr:row>
      <xdr:rowOff>87957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6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104484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44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30248</xdr:rowOff>
    </xdr:from>
    <xdr:to>
      <xdr:col>67</xdr:col>
      <xdr:colOff>101600</xdr:colOff>
      <xdr:row>74</xdr:row>
      <xdr:rowOff>131848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7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148375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9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147403</xdr:rowOff>
    </xdr:from>
    <xdr:to>
      <xdr:col>85</xdr:col>
      <xdr:colOff>127000</xdr:colOff>
      <xdr:row>97</xdr:row>
      <xdr:rowOff>102873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606603"/>
          <a:ext cx="838200" cy="1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147403</xdr:rowOff>
    </xdr:from>
    <xdr:to>
      <xdr:col>81</xdr:col>
      <xdr:colOff>50800</xdr:colOff>
      <xdr:row>97</xdr:row>
      <xdr:rowOff>149644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06603"/>
          <a:ext cx="889000" cy="17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147335</xdr:rowOff>
    </xdr:from>
    <xdr:to>
      <xdr:col>76</xdr:col>
      <xdr:colOff>114300</xdr:colOff>
      <xdr:row>97</xdr:row>
      <xdr:rowOff>149644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777985"/>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147335</xdr:rowOff>
    </xdr:from>
    <xdr:to>
      <xdr:col>71</xdr:col>
      <xdr:colOff>177800</xdr:colOff>
      <xdr:row>98</xdr:row>
      <xdr:rowOff>118577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777985"/>
          <a:ext cx="889000" cy="1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88900</xdr:rowOff>
    </xdr:from>
    <xdr:to>
      <xdr:col>67</xdr:col>
      <xdr:colOff>101600</xdr:colOff>
      <xdr:row>98</xdr:row>
      <xdr:rowOff>19050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35577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49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52073</xdr:rowOff>
    </xdr:from>
    <xdr:to>
      <xdr:col>85</xdr:col>
      <xdr:colOff>177800</xdr:colOff>
      <xdr:row>97</xdr:row>
      <xdr:rowOff>153673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30500</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6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96603</xdr:rowOff>
    </xdr:from>
    <xdr:to>
      <xdr:col>81</xdr:col>
      <xdr:colOff>101600</xdr:colOff>
      <xdr:row>97</xdr:row>
      <xdr:rowOff>26753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43280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3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98844</xdr:rowOff>
    </xdr:from>
    <xdr:to>
      <xdr:col>76</xdr:col>
      <xdr:colOff>165100</xdr:colOff>
      <xdr:row>98</xdr:row>
      <xdr:rowOff>28994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20121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82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96535</xdr:rowOff>
    </xdr:from>
    <xdr:to>
      <xdr:col>72</xdr:col>
      <xdr:colOff>38100</xdr:colOff>
      <xdr:row>98</xdr:row>
      <xdr:rowOff>26685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43212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50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67777</xdr:rowOff>
    </xdr:from>
    <xdr:to>
      <xdr:col>67</xdr:col>
      <xdr:colOff>101600</xdr:colOff>
      <xdr:row>98</xdr:row>
      <xdr:rowOff>169377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160504</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5017" y="16962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19304</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0585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19304</xdr:rowOff>
    </xdr:from>
    <xdr:to>
      <xdr:col>111</xdr:col>
      <xdr:colOff>177800</xdr:colOff>
      <xdr:row>39</xdr:row>
      <xdr:rowOff>29401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705854"/>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29401</xdr:rowOff>
    </xdr:from>
    <xdr:to>
      <xdr:col>107</xdr:col>
      <xdr:colOff>50800</xdr:colOff>
      <xdr:row>39</xdr:row>
      <xdr:rowOff>33020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1595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31115</xdr:rowOff>
    </xdr:from>
    <xdr:to>
      <xdr:col>102</xdr:col>
      <xdr:colOff>114300</xdr:colOff>
      <xdr:row>39</xdr:row>
      <xdr:rowOff>33020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176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139954</xdr:rowOff>
    </xdr:from>
    <xdr:to>
      <xdr:col>112</xdr:col>
      <xdr:colOff>38100</xdr:colOff>
      <xdr:row>39</xdr:row>
      <xdr:rowOff>70104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61231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150051</xdr:rowOff>
    </xdr:from>
    <xdr:to>
      <xdr:col>107</xdr:col>
      <xdr:colOff>101600</xdr:colOff>
      <xdr:row>39</xdr:row>
      <xdr:rowOff>80201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71328</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77333" y="6757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153670</xdr:rowOff>
    </xdr:from>
    <xdr:to>
      <xdr:col>102</xdr:col>
      <xdr:colOff>165100</xdr:colOff>
      <xdr:row>39</xdr:row>
      <xdr:rowOff>83820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74947</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151765</xdr:rowOff>
    </xdr:from>
    <xdr:to>
      <xdr:col>98</xdr:col>
      <xdr:colOff>38100</xdr:colOff>
      <xdr:row>39</xdr:row>
      <xdr:rowOff>81915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73042</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16618</xdr:rowOff>
    </xdr:from>
    <xdr:to>
      <xdr:col>116</xdr:col>
      <xdr:colOff>63500</xdr:colOff>
      <xdr:row>59</xdr:row>
      <xdr:rowOff>21057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32168"/>
          <a:ext cx="8382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8827</xdr:rowOff>
    </xdr:from>
    <xdr:to>
      <xdr:col>111</xdr:col>
      <xdr:colOff>177800</xdr:colOff>
      <xdr:row>59</xdr:row>
      <xdr:rowOff>16618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24377"/>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2502</xdr:rowOff>
    </xdr:from>
    <xdr:to>
      <xdr:col>107</xdr:col>
      <xdr:colOff>50800</xdr:colOff>
      <xdr:row>59</xdr:row>
      <xdr:rowOff>8827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18052"/>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164884</xdr:rowOff>
    </xdr:from>
    <xdr:to>
      <xdr:col>102</xdr:col>
      <xdr:colOff>114300</xdr:colOff>
      <xdr:row>59</xdr:row>
      <xdr:rowOff>2502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0898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58344</xdr:rowOff>
    </xdr:from>
    <xdr:to>
      <xdr:col>98</xdr:col>
      <xdr:colOff>38100</xdr:colOff>
      <xdr:row>58</xdr:row>
      <xdr:rowOff>159944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141707</xdr:rowOff>
    </xdr:from>
    <xdr:to>
      <xdr:col>116</xdr:col>
      <xdr:colOff>114300</xdr:colOff>
      <xdr:row>59</xdr:row>
      <xdr:rowOff>71857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56634</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137268</xdr:rowOff>
    </xdr:from>
    <xdr:to>
      <xdr:col>112</xdr:col>
      <xdr:colOff>38100</xdr:colOff>
      <xdr:row>59</xdr:row>
      <xdr:rowOff>67418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58545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7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129477</xdr:rowOff>
    </xdr:from>
    <xdr:to>
      <xdr:col>107</xdr:col>
      <xdr:colOff>101600</xdr:colOff>
      <xdr:row>59</xdr:row>
      <xdr:rowOff>59627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50754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6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123152</xdr:rowOff>
    </xdr:from>
    <xdr:to>
      <xdr:col>102</xdr:col>
      <xdr:colOff>165100</xdr:colOff>
      <xdr:row>59</xdr:row>
      <xdr:rowOff>53302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44429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5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114084</xdr:rowOff>
    </xdr:from>
    <xdr:to>
      <xdr:col>98</xdr:col>
      <xdr:colOff>38100</xdr:colOff>
      <xdr:row>59</xdr:row>
      <xdr:rowOff>44234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5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35361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105905</xdr:rowOff>
    </xdr:from>
    <xdr:to>
      <xdr:col>116</xdr:col>
      <xdr:colOff>63500</xdr:colOff>
      <xdr:row>76</xdr:row>
      <xdr:rowOff>126518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136105"/>
          <a:ext cx="8382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105905</xdr:rowOff>
    </xdr:from>
    <xdr:to>
      <xdr:col>111</xdr:col>
      <xdr:colOff>177800</xdr:colOff>
      <xdr:row>76</xdr:row>
      <xdr:rowOff>122098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13610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121183</xdr:rowOff>
    </xdr:from>
    <xdr:to>
      <xdr:col>107</xdr:col>
      <xdr:colOff>50800</xdr:colOff>
      <xdr:row>76</xdr:row>
      <xdr:rowOff>122098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15138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121183</xdr:rowOff>
    </xdr:from>
    <xdr:to>
      <xdr:col>102</xdr:col>
      <xdr:colOff>114300</xdr:colOff>
      <xdr:row>77</xdr:row>
      <xdr:rowOff>22161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51383"/>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46495</xdr:rowOff>
    </xdr:from>
    <xdr:to>
      <xdr:col>98</xdr:col>
      <xdr:colOff>38100</xdr:colOff>
      <xdr:row>76</xdr:row>
      <xdr:rowOff>148095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164622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75718</xdr:rowOff>
    </xdr:from>
    <xdr:to>
      <xdr:col>116</xdr:col>
      <xdr:colOff>114300</xdr:colOff>
      <xdr:row>77</xdr:row>
      <xdr:rowOff>5868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54145</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55105</xdr:rowOff>
    </xdr:from>
    <xdr:to>
      <xdr:col>112</xdr:col>
      <xdr:colOff>38100</xdr:colOff>
      <xdr:row>76</xdr:row>
      <xdr:rowOff>156705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147832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17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71298</xdr:rowOff>
    </xdr:from>
    <xdr:to>
      <xdr:col>107</xdr:col>
      <xdr:colOff>101600</xdr:colOff>
      <xdr:row>77</xdr:row>
      <xdr:rowOff>1448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70383</xdr:rowOff>
    </xdr:from>
    <xdr:to>
      <xdr:col>102</xdr:col>
      <xdr:colOff>165100</xdr:colOff>
      <xdr:row>77</xdr:row>
      <xdr:rowOff>533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163110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64088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2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人件費については、定年退職に係る退職金の減等により、前年度と比較すると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62,151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物件費については、学校給食費の公会計化に伴う賄材料費の増等により、前年度と比較すると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53,890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扶助費については、子育て世帯臨時特別給付金給付事業や特定世帯等臨時特別給付金給付事業が減となったことなどにより、前年度と比較すると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136,652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補助費等については、物価高騰等生活支援給付金給付事業の皆増により、前年度と比較すると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85,834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普通建設事業費については、小学校老朽化リニューアル事業や緑が丘スポーツ公園整備事業の増等により、前年度と比較すると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30,509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公債費については、臨時財政対策債のほか、環境センター附属焼却工場解体などの大型事業のために借り入れた市債の元金償還の開始に伴う増などにより、前年度と比較すると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44,983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186,393
179,711
212.47
87,314,176
85,316,489
1,783,726
44,849,728
72,350,945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17018</xdr:rowOff>
    </xdr:from>
    <xdr:to>
      <xdr:col>24</xdr:col>
      <xdr:colOff>63500</xdr:colOff>
      <xdr:row>31</xdr:row>
      <xdr:rowOff>20066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33196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18542</xdr:rowOff>
    </xdr:from>
    <xdr:to>
      <xdr:col>19</xdr:col>
      <xdr:colOff>177800</xdr:colOff>
      <xdr:row>31</xdr:row>
      <xdr:rowOff>20066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334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18542</xdr:rowOff>
    </xdr:from>
    <xdr:to>
      <xdr:col>15</xdr:col>
      <xdr:colOff>50800</xdr:colOff>
      <xdr:row>31</xdr:row>
      <xdr:rowOff>52070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3349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33020</xdr:rowOff>
    </xdr:from>
    <xdr:to>
      <xdr:col>10</xdr:col>
      <xdr:colOff>114300</xdr:colOff>
      <xdr:row>31</xdr:row>
      <xdr:rowOff>52070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47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40657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137668</xdr:rowOff>
    </xdr:from>
    <xdr:to>
      <xdr:col>24</xdr:col>
      <xdr:colOff>114300</xdr:colOff>
      <xdr:row>31</xdr:row>
      <xdr:rowOff>67818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90695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3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140716</xdr:rowOff>
    </xdr:from>
    <xdr:to>
      <xdr:col>20</xdr:col>
      <xdr:colOff>38100</xdr:colOff>
      <xdr:row>31</xdr:row>
      <xdr:rowOff>70866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87393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5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139192</xdr:rowOff>
    </xdr:from>
    <xdr:to>
      <xdr:col>15</xdr:col>
      <xdr:colOff>101600</xdr:colOff>
      <xdr:row>31</xdr:row>
      <xdr:rowOff>69342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85869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1270</xdr:rowOff>
    </xdr:from>
    <xdr:to>
      <xdr:col>10</xdr:col>
      <xdr:colOff>165100</xdr:colOff>
      <xdr:row>31</xdr:row>
      <xdr:rowOff>102870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119397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0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153670</xdr:rowOff>
    </xdr:from>
    <xdr:to>
      <xdr:col>6</xdr:col>
      <xdr:colOff>38100</xdr:colOff>
      <xdr:row>31</xdr:row>
      <xdr:rowOff>83820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100347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4717</xdr:rowOff>
    </xdr:from>
    <xdr:to>
      <xdr:col>24</xdr:col>
      <xdr:colOff>63500</xdr:colOff>
      <xdr:row>56</xdr:row>
      <xdr:rowOff>29166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05917"/>
          <a:ext cx="838200" cy="2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53453</xdr:rowOff>
    </xdr:from>
    <xdr:to>
      <xdr:col>19</xdr:col>
      <xdr:colOff>177800</xdr:colOff>
      <xdr:row>56</xdr:row>
      <xdr:rowOff>4717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25953"/>
          <a:ext cx="889000" cy="97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53453</xdr:rowOff>
    </xdr:from>
    <xdr:to>
      <xdr:col>15</xdr:col>
      <xdr:colOff>50800</xdr:colOff>
      <xdr:row>56</xdr:row>
      <xdr:rowOff>129108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25953"/>
          <a:ext cx="889000" cy="110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129108</xdr:rowOff>
    </xdr:from>
    <xdr:to>
      <xdr:col>10</xdr:col>
      <xdr:colOff>114300</xdr:colOff>
      <xdr:row>57</xdr:row>
      <xdr:rowOff>5251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30308"/>
          <a:ext cx="889000" cy="4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142642</xdr:rowOff>
    </xdr:from>
    <xdr:to>
      <xdr:col>6</xdr:col>
      <xdr:colOff>38100</xdr:colOff>
      <xdr:row>57</xdr:row>
      <xdr:rowOff>72792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63919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149816</xdr:rowOff>
    </xdr:from>
    <xdr:to>
      <xdr:col>24</xdr:col>
      <xdr:colOff>114300</xdr:colOff>
      <xdr:row>56</xdr:row>
      <xdr:rowOff>79966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125367</xdr:rowOff>
    </xdr:from>
    <xdr:to>
      <xdr:col>20</xdr:col>
      <xdr:colOff>38100</xdr:colOff>
      <xdr:row>56</xdr:row>
      <xdr:rowOff>55517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72044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3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2653</xdr:rowOff>
    </xdr:from>
    <xdr:to>
      <xdr:col>15</xdr:col>
      <xdr:colOff>101600</xdr:colOff>
      <xdr:row>50</xdr:row>
      <xdr:rowOff>104253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7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120780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5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78308</xdr:rowOff>
    </xdr:from>
    <xdr:to>
      <xdr:col>10</xdr:col>
      <xdr:colOff>165100</xdr:colOff>
      <xdr:row>57</xdr:row>
      <xdr:rowOff>8458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24985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125901</xdr:rowOff>
    </xdr:from>
    <xdr:to>
      <xdr:col>6</xdr:col>
      <xdr:colOff>38100</xdr:colOff>
      <xdr:row>57</xdr:row>
      <xdr:rowOff>56051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72578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126496</xdr:rowOff>
    </xdr:from>
    <xdr:to>
      <xdr:col>24</xdr:col>
      <xdr:colOff>63500</xdr:colOff>
      <xdr:row>75</xdr:row>
      <xdr:rowOff>158719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85246"/>
          <a:ext cx="838200" cy="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126496</xdr:rowOff>
    </xdr:from>
    <xdr:to>
      <xdr:col>19</xdr:col>
      <xdr:colOff>177800</xdr:colOff>
      <xdr:row>77</xdr:row>
      <xdr:rowOff>14418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85246"/>
          <a:ext cx="889000" cy="2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14418</xdr:rowOff>
    </xdr:from>
    <xdr:to>
      <xdr:col>15</xdr:col>
      <xdr:colOff>50800</xdr:colOff>
      <xdr:row>77</xdr:row>
      <xdr:rowOff>96887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6068"/>
          <a:ext cx="889000" cy="8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96887</xdr:rowOff>
    </xdr:from>
    <xdr:to>
      <xdr:col>10</xdr:col>
      <xdr:colOff>114300</xdr:colOff>
      <xdr:row>77</xdr:row>
      <xdr:rowOff>148130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98537"/>
          <a:ext cx="889000" cy="5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162052</xdr:rowOff>
    </xdr:from>
    <xdr:to>
      <xdr:col>6</xdr:col>
      <xdr:colOff>38100</xdr:colOff>
      <xdr:row>79</xdr:row>
      <xdr:rowOff>92202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5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83329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6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107920</xdr:rowOff>
    </xdr:from>
    <xdr:to>
      <xdr:col>24</xdr:col>
      <xdr:colOff>114300</xdr:colOff>
      <xdr:row>76</xdr:row>
      <xdr:rowOff>38069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66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130797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75696</xdr:rowOff>
    </xdr:from>
    <xdr:to>
      <xdr:col>20</xdr:col>
      <xdr:colOff>38100</xdr:colOff>
      <xdr:row>76</xdr:row>
      <xdr:rowOff>5846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22373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0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135068</xdr:rowOff>
    </xdr:from>
    <xdr:to>
      <xdr:col>15</xdr:col>
      <xdr:colOff>101600</xdr:colOff>
      <xdr:row>77</xdr:row>
      <xdr:rowOff>65218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81745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4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46087</xdr:rowOff>
    </xdr:from>
    <xdr:to>
      <xdr:col>10</xdr:col>
      <xdr:colOff>165100</xdr:colOff>
      <xdr:row>77</xdr:row>
      <xdr:rowOff>147687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164214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2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97330</xdr:rowOff>
    </xdr:from>
    <xdr:to>
      <xdr:col>6</xdr:col>
      <xdr:colOff>38100</xdr:colOff>
      <xdr:row>78</xdr:row>
      <xdr:rowOff>27480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12337</xdr:rowOff>
    </xdr:from>
    <xdr:to>
      <xdr:col>24</xdr:col>
      <xdr:colOff>63500</xdr:colOff>
      <xdr:row>96</xdr:row>
      <xdr:rowOff>24682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71537"/>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12337</xdr:rowOff>
    </xdr:from>
    <xdr:to>
      <xdr:col>19</xdr:col>
      <xdr:colOff>177800</xdr:colOff>
      <xdr:row>98</xdr:row>
      <xdr:rowOff>125527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71537"/>
          <a:ext cx="889000" cy="45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68735</xdr:rowOff>
    </xdr:from>
    <xdr:to>
      <xdr:col>15</xdr:col>
      <xdr:colOff>50800</xdr:colOff>
      <xdr:row>98</xdr:row>
      <xdr:rowOff>125527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70835"/>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68735</xdr:rowOff>
    </xdr:from>
    <xdr:to>
      <xdr:col>10</xdr:col>
      <xdr:colOff>114300</xdr:colOff>
      <xdr:row>99</xdr:row>
      <xdr:rowOff>39540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70835"/>
          <a:ext cx="889000" cy="14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142718</xdr:rowOff>
    </xdr:from>
    <xdr:to>
      <xdr:col>6</xdr:col>
      <xdr:colOff>38100</xdr:colOff>
      <xdr:row>99</xdr:row>
      <xdr:rowOff>72868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94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89395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145332</xdr:rowOff>
    </xdr:from>
    <xdr:to>
      <xdr:col>24</xdr:col>
      <xdr:colOff>114300</xdr:colOff>
      <xdr:row>96</xdr:row>
      <xdr:rowOff>75482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123759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132987</xdr:rowOff>
    </xdr:from>
    <xdr:to>
      <xdr:col>20</xdr:col>
      <xdr:colOff>38100</xdr:colOff>
      <xdr:row>96</xdr:row>
      <xdr:rowOff>63137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79664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74727</xdr:rowOff>
    </xdr:from>
    <xdr:to>
      <xdr:col>15</xdr:col>
      <xdr:colOff>101600</xdr:colOff>
      <xdr:row>99</xdr:row>
      <xdr:rowOff>4877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167454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17935</xdr:rowOff>
    </xdr:from>
    <xdr:to>
      <xdr:col>10</xdr:col>
      <xdr:colOff>165100</xdr:colOff>
      <xdr:row>98</xdr:row>
      <xdr:rowOff>119535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136062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160190</xdr:rowOff>
    </xdr:from>
    <xdr:to>
      <xdr:col>6</xdr:col>
      <xdr:colOff>38100</xdr:colOff>
      <xdr:row>99</xdr:row>
      <xdr:rowOff>90340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81467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138786</xdr:rowOff>
    </xdr:from>
    <xdr:to>
      <xdr:col>55</xdr:col>
      <xdr:colOff>0</xdr:colOff>
      <xdr:row>36</xdr:row>
      <xdr:rowOff>9398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39536"/>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82093</xdr:rowOff>
    </xdr:from>
    <xdr:to>
      <xdr:col>50</xdr:col>
      <xdr:colOff>114300</xdr:colOff>
      <xdr:row>35</xdr:row>
      <xdr:rowOff>138786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082843"/>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20371</xdr:rowOff>
    </xdr:from>
    <xdr:to>
      <xdr:col>45</xdr:col>
      <xdr:colOff>177800</xdr:colOff>
      <xdr:row>35</xdr:row>
      <xdr:rowOff>82093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21121"/>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80264</xdr:rowOff>
    </xdr:from>
    <xdr:to>
      <xdr:col>41</xdr:col>
      <xdr:colOff>50800</xdr:colOff>
      <xdr:row>35</xdr:row>
      <xdr:rowOff>20371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909564"/>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110304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130048</xdr:rowOff>
    </xdr:from>
    <xdr:to>
      <xdr:col>55</xdr:col>
      <xdr:colOff>50800</xdr:colOff>
      <xdr:row>36</xdr:row>
      <xdr:rowOff>60198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152925</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87986</xdr:rowOff>
    </xdr:from>
    <xdr:to>
      <xdr:col>50</xdr:col>
      <xdr:colOff>165100</xdr:colOff>
      <xdr:row>36</xdr:row>
      <xdr:rowOff>18136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34663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6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31293</xdr:rowOff>
    </xdr:from>
    <xdr:to>
      <xdr:col>46</xdr:col>
      <xdr:colOff>38100</xdr:colOff>
      <xdr:row>35</xdr:row>
      <xdr:rowOff>132893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149420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141021</xdr:rowOff>
    </xdr:from>
    <xdr:to>
      <xdr:col>41</xdr:col>
      <xdr:colOff>101600</xdr:colOff>
      <xdr:row>35</xdr:row>
      <xdr:rowOff>71171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87698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7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29464</xdr:rowOff>
    </xdr:from>
    <xdr:to>
      <xdr:col>36</xdr:col>
      <xdr:colOff>165100</xdr:colOff>
      <xdr:row>34</xdr:row>
      <xdr:rowOff>131064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147591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82607</xdr:rowOff>
    </xdr:from>
    <xdr:to>
      <xdr:col>55</xdr:col>
      <xdr:colOff>0</xdr:colOff>
      <xdr:row>56</xdr:row>
      <xdr:rowOff>88494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683807"/>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88494</xdr:rowOff>
    </xdr:from>
    <xdr:to>
      <xdr:col>50</xdr:col>
      <xdr:colOff>114300</xdr:colOff>
      <xdr:row>56</xdr:row>
      <xdr:rowOff>148501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89694"/>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148501</xdr:rowOff>
    </xdr:from>
    <xdr:to>
      <xdr:col>45</xdr:col>
      <xdr:colOff>177800</xdr:colOff>
      <xdr:row>56</xdr:row>
      <xdr:rowOff>151930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74970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141986</xdr:rowOff>
    </xdr:from>
    <xdr:to>
      <xdr:col>41</xdr:col>
      <xdr:colOff>50800</xdr:colOff>
      <xdr:row>56</xdr:row>
      <xdr:rowOff>151930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74318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21406</xdr:rowOff>
    </xdr:from>
    <xdr:to>
      <xdr:col>36</xdr:col>
      <xdr:colOff>165100</xdr:colOff>
      <xdr:row>56</xdr:row>
      <xdr:rowOff>123006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139533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31807</xdr:rowOff>
    </xdr:from>
    <xdr:to>
      <xdr:col>55</xdr:col>
      <xdr:colOff>50800</xdr:colOff>
      <xdr:row>56</xdr:row>
      <xdr:rowOff>133407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10234</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1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37694</xdr:rowOff>
    </xdr:from>
    <xdr:to>
      <xdr:col>50</xdr:col>
      <xdr:colOff>165100</xdr:colOff>
      <xdr:row>56</xdr:row>
      <xdr:rowOff>139294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130421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73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97701</xdr:rowOff>
    </xdr:from>
    <xdr:to>
      <xdr:col>46</xdr:col>
      <xdr:colOff>38100</xdr:colOff>
      <xdr:row>57</xdr:row>
      <xdr:rowOff>27851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18978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9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101130</xdr:rowOff>
    </xdr:from>
    <xdr:to>
      <xdr:col>41</xdr:col>
      <xdr:colOff>101600</xdr:colOff>
      <xdr:row>57</xdr:row>
      <xdr:rowOff>31280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22407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7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91186</xdr:rowOff>
    </xdr:from>
    <xdr:to>
      <xdr:col>36</xdr:col>
      <xdr:colOff>165100</xdr:colOff>
      <xdr:row>57</xdr:row>
      <xdr:rowOff>21336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12463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127340</xdr:rowOff>
    </xdr:from>
    <xdr:to>
      <xdr:col>55</xdr:col>
      <xdr:colOff>0</xdr:colOff>
      <xdr:row>79</xdr:row>
      <xdr:rowOff>5936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00440"/>
          <a:ext cx="838200" cy="5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143015</xdr:rowOff>
    </xdr:from>
    <xdr:to>
      <xdr:col>50</xdr:col>
      <xdr:colOff>114300</xdr:colOff>
      <xdr:row>79</xdr:row>
      <xdr:rowOff>5936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16115"/>
          <a:ext cx="889000" cy="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143015</xdr:rowOff>
    </xdr:from>
    <xdr:to>
      <xdr:col>45</xdr:col>
      <xdr:colOff>177800</xdr:colOff>
      <xdr:row>79</xdr:row>
      <xdr:rowOff>45402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16115"/>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43214</xdr:rowOff>
    </xdr:from>
    <xdr:to>
      <xdr:col>41</xdr:col>
      <xdr:colOff>50800</xdr:colOff>
      <xdr:row>79</xdr:row>
      <xdr:rowOff>45402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87764"/>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95676</xdr:rowOff>
    </xdr:from>
    <xdr:to>
      <xdr:col>36</xdr:col>
      <xdr:colOff>165100</xdr:colOff>
      <xdr:row>79</xdr:row>
      <xdr:rowOff>25826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42353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76540</xdr:rowOff>
    </xdr:from>
    <xdr:to>
      <xdr:col>55</xdr:col>
      <xdr:colOff>50800</xdr:colOff>
      <xdr:row>79</xdr:row>
      <xdr:rowOff>6690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162917</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6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126586</xdr:rowOff>
    </xdr:from>
    <xdr:to>
      <xdr:col>50</xdr:col>
      <xdr:colOff>165100</xdr:colOff>
      <xdr:row>79</xdr:row>
      <xdr:rowOff>56736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47863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92215</xdr:rowOff>
    </xdr:from>
    <xdr:to>
      <xdr:col>46</xdr:col>
      <xdr:colOff>38100</xdr:colOff>
      <xdr:row>79</xdr:row>
      <xdr:rowOff>22365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13492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166052</xdr:rowOff>
    </xdr:from>
    <xdr:to>
      <xdr:col>41</xdr:col>
      <xdr:colOff>101600</xdr:colOff>
      <xdr:row>79</xdr:row>
      <xdr:rowOff>96202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87329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3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163864</xdr:rowOff>
    </xdr:from>
    <xdr:to>
      <xdr:col>36</xdr:col>
      <xdr:colOff>165100</xdr:colOff>
      <xdr:row>79</xdr:row>
      <xdr:rowOff>94014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85141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2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145464</xdr:rowOff>
    </xdr:from>
    <xdr:to>
      <xdr:col>55</xdr:col>
      <xdr:colOff>0</xdr:colOff>
      <xdr:row>98</xdr:row>
      <xdr:rowOff>17497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76114"/>
          <a:ext cx="838200" cy="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77226</xdr:rowOff>
    </xdr:from>
    <xdr:to>
      <xdr:col>50</xdr:col>
      <xdr:colOff>114300</xdr:colOff>
      <xdr:row>98</xdr:row>
      <xdr:rowOff>17497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07876"/>
          <a:ext cx="889000" cy="1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51901</xdr:rowOff>
    </xdr:from>
    <xdr:to>
      <xdr:col>45</xdr:col>
      <xdr:colOff>177800</xdr:colOff>
      <xdr:row>97</xdr:row>
      <xdr:rowOff>77226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11101"/>
          <a:ext cx="889000" cy="19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51901</xdr:rowOff>
    </xdr:from>
    <xdr:to>
      <xdr:col>41</xdr:col>
      <xdr:colOff>50800</xdr:colOff>
      <xdr:row>96</xdr:row>
      <xdr:rowOff>95923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11101"/>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31407</xdr:rowOff>
    </xdr:from>
    <xdr:to>
      <xdr:col>36</xdr:col>
      <xdr:colOff>165100</xdr:colOff>
      <xdr:row>97</xdr:row>
      <xdr:rowOff>133007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124134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94664</xdr:rowOff>
    </xdr:from>
    <xdr:to>
      <xdr:col>55</xdr:col>
      <xdr:colOff>50800</xdr:colOff>
      <xdr:row>98</xdr:row>
      <xdr:rowOff>24814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73091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138147</xdr:rowOff>
    </xdr:from>
    <xdr:to>
      <xdr:col>50</xdr:col>
      <xdr:colOff>165100</xdr:colOff>
      <xdr:row>98</xdr:row>
      <xdr:rowOff>68297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59424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26426</xdr:rowOff>
    </xdr:from>
    <xdr:to>
      <xdr:col>46</xdr:col>
      <xdr:colOff>38100</xdr:colOff>
      <xdr:row>97</xdr:row>
      <xdr:rowOff>128026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119153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1101</xdr:rowOff>
    </xdr:from>
    <xdr:to>
      <xdr:col>41</xdr:col>
      <xdr:colOff>101600</xdr:colOff>
      <xdr:row>96</xdr:row>
      <xdr:rowOff>102701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119228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45123</xdr:rowOff>
    </xdr:from>
    <xdr:to>
      <xdr:col>36</xdr:col>
      <xdr:colOff>165100</xdr:colOff>
      <xdr:row>96</xdr:row>
      <xdr:rowOff>146723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163250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87612</xdr:rowOff>
    </xdr:from>
    <xdr:to>
      <xdr:col>85</xdr:col>
      <xdr:colOff>127000</xdr:colOff>
      <xdr:row>36</xdr:row>
      <xdr:rowOff>11521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088362"/>
          <a:ext cx="8382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160927</xdr:rowOff>
    </xdr:from>
    <xdr:to>
      <xdr:col>81</xdr:col>
      <xdr:colOff>50800</xdr:colOff>
      <xdr:row>36</xdr:row>
      <xdr:rowOff>11521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990227"/>
          <a:ext cx="889000" cy="19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160927</xdr:rowOff>
    </xdr:from>
    <xdr:to>
      <xdr:col>76</xdr:col>
      <xdr:colOff>114300</xdr:colOff>
      <xdr:row>35</xdr:row>
      <xdr:rowOff>84020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990227"/>
          <a:ext cx="8890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84020</xdr:rowOff>
    </xdr:from>
    <xdr:to>
      <xdr:col>71</xdr:col>
      <xdr:colOff>177800</xdr:colOff>
      <xdr:row>35</xdr:row>
      <xdr:rowOff>106716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084770"/>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122210</xdr:rowOff>
    </xdr:from>
    <xdr:to>
      <xdr:col>67</xdr:col>
      <xdr:colOff>101600</xdr:colOff>
      <xdr:row>35</xdr:row>
      <xdr:rowOff>52360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68887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36812</xdr:rowOff>
    </xdr:from>
    <xdr:to>
      <xdr:col>85</xdr:col>
      <xdr:colOff>177800</xdr:colOff>
      <xdr:row>35</xdr:row>
      <xdr:rowOff>138412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3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15239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1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132171</xdr:rowOff>
    </xdr:from>
    <xdr:to>
      <xdr:col>81</xdr:col>
      <xdr:colOff>101600</xdr:colOff>
      <xdr:row>36</xdr:row>
      <xdr:rowOff>62321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53448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22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110127</xdr:rowOff>
    </xdr:from>
    <xdr:to>
      <xdr:col>76</xdr:col>
      <xdr:colOff>165100</xdr:colOff>
      <xdr:row>35</xdr:row>
      <xdr:rowOff>40277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9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56804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1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33220</xdr:rowOff>
    </xdr:from>
    <xdr:to>
      <xdr:col>72</xdr:col>
      <xdr:colOff>38100</xdr:colOff>
      <xdr:row>35</xdr:row>
      <xdr:rowOff>134820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55916</xdr:rowOff>
    </xdr:from>
    <xdr:to>
      <xdr:col>67</xdr:col>
      <xdr:colOff>101600</xdr:colOff>
      <xdr:row>35</xdr:row>
      <xdr:rowOff>157516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0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148643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1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28219</xdr:rowOff>
    </xdr:from>
    <xdr:to>
      <xdr:col>85</xdr:col>
      <xdr:colOff>127000</xdr:colOff>
      <xdr:row>57</xdr:row>
      <xdr:rowOff>99714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00869"/>
          <a:ext cx="838200" cy="7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4959</xdr:rowOff>
    </xdr:from>
    <xdr:to>
      <xdr:col>81</xdr:col>
      <xdr:colOff>50800</xdr:colOff>
      <xdr:row>57</xdr:row>
      <xdr:rowOff>99714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77609"/>
          <a:ext cx="8890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4959</xdr:rowOff>
    </xdr:from>
    <xdr:to>
      <xdr:col>76</xdr:col>
      <xdr:colOff>114300</xdr:colOff>
      <xdr:row>57</xdr:row>
      <xdr:rowOff>158255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77609"/>
          <a:ext cx="889000" cy="1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147892</xdr:rowOff>
    </xdr:from>
    <xdr:to>
      <xdr:col>71</xdr:col>
      <xdr:colOff>177800</xdr:colOff>
      <xdr:row>57</xdr:row>
      <xdr:rowOff>158255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20542"/>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148869</xdr:rowOff>
    </xdr:from>
    <xdr:to>
      <xdr:col>85</xdr:col>
      <xdr:colOff>177800</xdr:colOff>
      <xdr:row>57</xdr:row>
      <xdr:rowOff>79019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127296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48914</xdr:rowOff>
    </xdr:from>
    <xdr:to>
      <xdr:col>81</xdr:col>
      <xdr:colOff>101600</xdr:colOff>
      <xdr:row>57</xdr:row>
      <xdr:rowOff>150514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141641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125609</xdr:rowOff>
    </xdr:from>
    <xdr:to>
      <xdr:col>76</xdr:col>
      <xdr:colOff>165100</xdr:colOff>
      <xdr:row>57</xdr:row>
      <xdr:rowOff>55759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46886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107455</xdr:rowOff>
    </xdr:from>
    <xdr:to>
      <xdr:col>72</xdr:col>
      <xdr:colOff>38100</xdr:colOff>
      <xdr:row>58</xdr:row>
      <xdr:rowOff>37605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28732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97092</xdr:rowOff>
    </xdr:from>
    <xdr:to>
      <xdr:col>67</xdr:col>
      <xdr:colOff>101600</xdr:colOff>
      <xdr:row>58</xdr:row>
      <xdr:rowOff>27242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18369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34798</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79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34798</xdr:rowOff>
    </xdr:from>
    <xdr:to>
      <xdr:col>76</xdr:col>
      <xdr:colOff>114300</xdr:colOff>
      <xdr:row>79</xdr:row>
      <xdr:rowOff>40767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79348"/>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40767</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531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76581</xdr:rowOff>
    </xdr:from>
    <xdr:to>
      <xdr:col>67</xdr:col>
      <xdr:colOff>101600</xdr:colOff>
      <xdr:row>79</xdr:row>
      <xdr:rowOff>6731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23258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2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155448</xdr:rowOff>
    </xdr:from>
    <xdr:to>
      <xdr:col>76</xdr:col>
      <xdr:colOff>165100</xdr:colOff>
      <xdr:row>79</xdr:row>
      <xdr:rowOff>85598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76725</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212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161417</xdr:rowOff>
    </xdr:from>
    <xdr:to>
      <xdr:col>72</xdr:col>
      <xdr:colOff>38100</xdr:colOff>
      <xdr:row>79</xdr:row>
      <xdr:rowOff>91567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82694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7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156584</xdr:rowOff>
    </xdr:from>
    <xdr:to>
      <xdr:col>85</xdr:col>
      <xdr:colOff>127000</xdr:colOff>
      <xdr:row>93</xdr:row>
      <xdr:rowOff>53257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929984"/>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53257</xdr:rowOff>
    </xdr:from>
    <xdr:to>
      <xdr:col>81</xdr:col>
      <xdr:colOff>50800</xdr:colOff>
      <xdr:row>93</xdr:row>
      <xdr:rowOff>136990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998107"/>
          <a:ext cx="8890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136990</xdr:rowOff>
    </xdr:from>
    <xdr:to>
      <xdr:col>76</xdr:col>
      <xdr:colOff>114300</xdr:colOff>
      <xdr:row>94</xdr:row>
      <xdr:rowOff>37156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081840"/>
          <a:ext cx="889000" cy="7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37156</xdr:rowOff>
    </xdr:from>
    <xdr:to>
      <xdr:col>71</xdr:col>
      <xdr:colOff>177800</xdr:colOff>
      <xdr:row>94</xdr:row>
      <xdr:rowOff>81048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153456"/>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91709</xdr:rowOff>
    </xdr:from>
    <xdr:to>
      <xdr:col>67</xdr:col>
      <xdr:colOff>101600</xdr:colOff>
      <xdr:row>96</xdr:row>
      <xdr:rowOff>21859</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12986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105784</xdr:rowOff>
    </xdr:from>
    <xdr:to>
      <xdr:col>85</xdr:col>
      <xdr:colOff>177800</xdr:colOff>
      <xdr:row>93</xdr:row>
      <xdr:rowOff>35934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8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128661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7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2457</xdr:rowOff>
    </xdr:from>
    <xdr:to>
      <xdr:col>81</xdr:col>
      <xdr:colOff>101600</xdr:colOff>
      <xdr:row>93</xdr:row>
      <xdr:rowOff>104057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9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120584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7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86190</xdr:rowOff>
    </xdr:from>
    <xdr:to>
      <xdr:col>76</xdr:col>
      <xdr:colOff>165100</xdr:colOff>
      <xdr:row>94</xdr:row>
      <xdr:rowOff>16340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03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32867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80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157806</xdr:rowOff>
    </xdr:from>
    <xdr:to>
      <xdr:col>72</xdr:col>
      <xdr:colOff>38100</xdr:colOff>
      <xdr:row>94</xdr:row>
      <xdr:rowOff>87956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1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104483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8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30248</xdr:rowOff>
    </xdr:from>
    <xdr:to>
      <xdr:col>67</xdr:col>
      <xdr:colOff>101600</xdr:colOff>
      <xdr:row>94</xdr:row>
      <xdr:rowOff>131848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1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148375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92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162966</xdr:rowOff>
    </xdr:from>
    <xdr:to>
      <xdr:col>98</xdr:col>
      <xdr:colOff>38100</xdr:colOff>
      <xdr:row>39</xdr:row>
      <xdr:rowOff>93116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109643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総務費については、減債基金積立金の減などにより、前年度と比較すると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53,654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民生費については、子育て世帯臨時特別給付金給付事業の減などにより、前年度と比較すると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204,170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衛生費については、各種予防費等の減などにより、前年度と比較すると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48,022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商工費については、商工業推進事業の増などにより、前年度と比較すると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土木費については、緑が丘スポーツ公園整備事業の増などにより、前年度と比較すると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38,147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教育費については、学校給食費の増などにより、前年度と比較すると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38,852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財政調整基金については、令和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年度は取崩しを行わず、決算剰余金等を</a:t>
          </a:r>
          <a:r>
            <a:rPr kumimoji="1" lang="en-US" altLang="ja-JP" sz="1400">
              <a:solidFill>
                <a:sysClr val="windowText" lastClr="000000"/>
              </a:solidFill>
              <a:latin typeface="ＭＳ ゴシック" pitchFamily="49" charset="-128"/>
              <a:ea typeface="ＭＳ ゴシック" pitchFamily="49" charset="-128"/>
            </a:rPr>
            <a:t>1,815,000</a:t>
          </a:r>
          <a:r>
            <a:rPr kumimoji="1" lang="ja-JP" altLang="en-US" sz="1400">
              <a:solidFill>
                <a:sysClr val="windowText" lastClr="000000"/>
              </a:solidFill>
              <a:latin typeface="ＭＳ ゴシック" pitchFamily="49" charset="-128"/>
              <a:ea typeface="ＭＳ ゴシック" pitchFamily="49" charset="-128"/>
            </a:rPr>
            <a:t>千円積み立てたことから、標準財政規模比は</a:t>
          </a:r>
          <a:r>
            <a:rPr kumimoji="1" lang="en-US" altLang="ja-JP" sz="1400">
              <a:solidFill>
                <a:sysClr val="windowText" lastClr="000000"/>
              </a:solidFill>
              <a:latin typeface="ＭＳ ゴシック" pitchFamily="49" charset="-128"/>
              <a:ea typeface="ＭＳ ゴシック" pitchFamily="49" charset="-128"/>
            </a:rPr>
            <a:t>4.23</a:t>
          </a:r>
          <a:r>
            <a:rPr kumimoji="1" lang="ja-JP" altLang="en-US" sz="1400">
              <a:solidFill>
                <a:sysClr val="windowText" lastClr="000000"/>
              </a:solidFill>
              <a:latin typeface="ＭＳ ゴシック" pitchFamily="49" charset="-128"/>
              <a:ea typeface="ＭＳ ゴシック" pitchFamily="49" charset="-128"/>
            </a:rPr>
            <a:t>ポイント上昇し、</a:t>
          </a:r>
          <a:r>
            <a:rPr kumimoji="1" lang="en-US" altLang="ja-JP" sz="1400">
              <a:solidFill>
                <a:sysClr val="windowText" lastClr="000000"/>
              </a:solidFill>
              <a:latin typeface="ＭＳ ゴシック" pitchFamily="49" charset="-128"/>
              <a:ea typeface="ＭＳ ゴシック" pitchFamily="49" charset="-128"/>
            </a:rPr>
            <a:t>11.98</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ysClr val="windowText" lastClr="000000"/>
              </a:solidFill>
              <a:latin typeface="ＭＳ ゴシック" pitchFamily="49" charset="-128"/>
              <a:ea typeface="ＭＳ ゴシック" pitchFamily="49" charset="-128"/>
            </a:rPr>
            <a:t>　実質収支は普通会計で</a:t>
          </a:r>
          <a:r>
            <a:rPr kumimoji="1" lang="en-US" altLang="ja-JP" sz="1400">
              <a:solidFill>
                <a:sysClr val="windowText" lastClr="000000"/>
              </a:solidFill>
              <a:latin typeface="ＭＳ ゴシック" pitchFamily="49" charset="-128"/>
              <a:ea typeface="ＭＳ ゴシック" pitchFamily="49" charset="-128"/>
            </a:rPr>
            <a:t>1,783,726</a:t>
          </a:r>
          <a:r>
            <a:rPr kumimoji="1" lang="ja-JP" altLang="en-US" sz="1400">
              <a:solidFill>
                <a:sysClr val="windowText" lastClr="000000"/>
              </a:solidFill>
              <a:latin typeface="ＭＳ ゴシック" pitchFamily="49" charset="-128"/>
              <a:ea typeface="ＭＳ ゴシック" pitchFamily="49" charset="-128"/>
            </a:rPr>
            <a:t>千円となり、実質収支比率は、</a:t>
          </a:r>
          <a:r>
            <a:rPr kumimoji="1" lang="en-US" altLang="ja-JP" sz="1400">
              <a:solidFill>
                <a:sysClr val="windowText" lastClr="000000"/>
              </a:solidFill>
              <a:latin typeface="ＭＳ ゴシック" pitchFamily="49" charset="-128"/>
              <a:ea typeface="ＭＳ ゴシック" pitchFamily="49" charset="-128"/>
            </a:rPr>
            <a:t>3.99</a:t>
          </a:r>
          <a:r>
            <a:rPr kumimoji="1" lang="ja-JP" altLang="en-US" sz="1400">
              <a:solidFill>
                <a:sysClr val="windowText" lastClr="000000"/>
              </a:solidFill>
              <a:latin typeface="ＭＳ ゴシック" pitchFamily="49" charset="-128"/>
              <a:ea typeface="ＭＳ ゴシック" pitchFamily="49" charset="-128"/>
            </a:rPr>
            <a:t>ポイント減少し、</a:t>
          </a:r>
          <a:r>
            <a:rPr kumimoji="1" lang="en-US" altLang="ja-JP" sz="1400">
              <a:solidFill>
                <a:sysClr val="windowText" lastClr="000000"/>
              </a:solidFill>
              <a:latin typeface="ＭＳ ゴシック" pitchFamily="49" charset="-128"/>
              <a:ea typeface="ＭＳ ゴシック" pitchFamily="49" charset="-128"/>
            </a:rPr>
            <a:t>3.98</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ysClr val="windowText" lastClr="000000"/>
              </a:solidFill>
              <a:latin typeface="ＭＳ ゴシック" pitchFamily="49" charset="-128"/>
              <a:ea typeface="ＭＳ ゴシック" pitchFamily="49" charset="-128"/>
            </a:rPr>
            <a:t>　実質単年度収支については、前年度から</a:t>
          </a:r>
          <a:r>
            <a:rPr kumimoji="1" lang="en-US" altLang="ja-JP" sz="1400">
              <a:solidFill>
                <a:sysClr val="windowText" lastClr="000000"/>
              </a:solidFill>
              <a:latin typeface="ＭＳ ゴシック" pitchFamily="49" charset="-128"/>
              <a:ea typeface="ＭＳ ゴシック" pitchFamily="49" charset="-128"/>
            </a:rPr>
            <a:t>8.88</a:t>
          </a:r>
          <a:r>
            <a:rPr kumimoji="1" lang="ja-JP" altLang="en-US" sz="1400">
              <a:solidFill>
                <a:sysClr val="windowText" lastClr="000000"/>
              </a:solidFill>
              <a:latin typeface="ＭＳ ゴシック" pitchFamily="49" charset="-128"/>
              <a:ea typeface="ＭＳ ゴシック" pitchFamily="49" charset="-128"/>
            </a:rPr>
            <a:t>ポイント減少し、▲</a:t>
          </a:r>
          <a:r>
            <a:rPr kumimoji="1" lang="en-US" altLang="ja-JP" sz="1400">
              <a:solidFill>
                <a:sysClr val="windowText" lastClr="000000"/>
              </a:solidFill>
              <a:latin typeface="ＭＳ ゴシック" pitchFamily="49" charset="-128"/>
              <a:ea typeface="ＭＳ ゴシック" pitchFamily="49" charset="-128"/>
            </a:rPr>
            <a:t>4.17</a:t>
          </a:r>
          <a:r>
            <a:rPr kumimoji="1" lang="ja-JP" altLang="en-US" sz="1400">
              <a:solidFill>
                <a:sysClr val="windowText" lastClr="000000"/>
              </a:solidFill>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病院事業会計については、令和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年度に引き続きコロナによる病床確保に係る「新型コロナウイルス感染症患者受入支援事業補助金」や、入院収益の回復などにより現金が増加したことから、健全化法上では資金不足が生じていない。</a:t>
          </a:r>
        </a:p>
        <a:p>
          <a:r>
            <a:rPr kumimoji="1" lang="ja-JP" altLang="en-US" sz="1400">
              <a:solidFill>
                <a:sysClr val="windowText" lastClr="000000"/>
              </a:solidFill>
              <a:latin typeface="ＭＳ ゴシック" pitchFamily="49" charset="-128"/>
              <a:ea typeface="ＭＳ ゴシック" pitchFamily="49" charset="-128"/>
            </a:rPr>
            <a:t>　今後においても「市立甲府病院経営強化プラン」に基づき、持続性のある経営基盤の確立に向けて収益確保と経費削減に取り組んでいく。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87314176</v>
      </c>
      <c r="BO4" s="449"/>
      <c r="BP4" s="449"/>
      <c r="BQ4" s="449"/>
      <c r="BR4" s="449"/>
      <c r="BS4" s="449"/>
      <c r="BT4" s="449"/>
      <c r="BU4" s="450"/>
      <c r="BV4" s="448">
        <v>88111485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v>
      </c>
      <c r="CU4" s="589"/>
      <c r="CV4" s="589"/>
      <c r="CW4" s="589"/>
      <c r="CX4" s="589"/>
      <c r="CY4" s="589"/>
      <c r="CZ4" s="589"/>
      <c r="DA4" s="590"/>
      <c r="DB4" s="588">
        <v>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85316489</v>
      </c>
      <c r="BO5" s="420"/>
      <c r="BP5" s="420"/>
      <c r="BQ5" s="420"/>
      <c r="BR5" s="420"/>
      <c r="BS5" s="420"/>
      <c r="BT5" s="420"/>
      <c r="BU5" s="421"/>
      <c r="BV5" s="419">
        <v>84130075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93.8</v>
      </c>
      <c r="CU5" s="417"/>
      <c r="CV5" s="417"/>
      <c r="CW5" s="417"/>
      <c r="CX5" s="417"/>
      <c r="CY5" s="417"/>
      <c r="CZ5" s="417"/>
      <c r="DA5" s="418"/>
      <c r="DB5" s="416">
        <v>88.8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1997687</v>
      </c>
      <c r="BO6" s="420"/>
      <c r="BP6" s="420"/>
      <c r="BQ6" s="420"/>
      <c r="BR6" s="420"/>
      <c r="BS6" s="420"/>
      <c r="BT6" s="420"/>
      <c r="BU6" s="421"/>
      <c r="BV6" s="419">
        <v>3981410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96.6</v>
      </c>
      <c r="CU6" s="563"/>
      <c r="CV6" s="563"/>
      <c r="CW6" s="563"/>
      <c r="CX6" s="563"/>
      <c r="CY6" s="563"/>
      <c r="CZ6" s="563"/>
      <c r="DA6" s="564"/>
      <c r="DB6" s="562">
        <v>97.5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213961</v>
      </c>
      <c r="BO7" s="420"/>
      <c r="BP7" s="420"/>
      <c r="BQ7" s="420"/>
      <c r="BR7" s="420"/>
      <c r="BS7" s="420"/>
      <c r="BT7" s="420"/>
      <c r="BU7" s="421"/>
      <c r="BV7" s="419">
        <v>324676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44849728</v>
      </c>
      <c r="CU7" s="420"/>
      <c r="CV7" s="420"/>
      <c r="CW7" s="420"/>
      <c r="CX7" s="420"/>
      <c r="CY7" s="420"/>
      <c r="CZ7" s="420"/>
      <c r="DA7" s="421"/>
      <c r="DB7" s="419">
        <v>45904280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1783726</v>
      </c>
      <c r="BO8" s="420"/>
      <c r="BP8" s="420"/>
      <c r="BQ8" s="420"/>
      <c r="BR8" s="420"/>
      <c r="BS8" s="420"/>
      <c r="BT8" s="420"/>
      <c r="BU8" s="421"/>
      <c r="BV8" s="419">
        <v>3656734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0.72</v>
      </c>
      <c r="CU8" s="523"/>
      <c r="CV8" s="523"/>
      <c r="CW8" s="523"/>
      <c r="CX8" s="523"/>
      <c r="CY8" s="523"/>
      <c r="CZ8" s="523"/>
      <c r="DA8" s="524"/>
      <c r="DB8" s="522">
        <v>0.74</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189591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-1873008</v>
      </c>
      <c r="BO9" s="420"/>
      <c r="BP9" s="420"/>
      <c r="BQ9" s="420"/>
      <c r="BR9" s="420"/>
      <c r="BS9" s="420"/>
      <c r="BT9" s="420"/>
      <c r="BU9" s="421"/>
      <c r="BV9" s="419">
        <v>2159882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15.1</v>
      </c>
      <c r="CU9" s="417"/>
      <c r="CV9" s="417"/>
      <c r="CW9" s="417"/>
      <c r="CX9" s="417"/>
      <c r="CY9" s="417"/>
      <c r="CZ9" s="417"/>
      <c r="DA9" s="418"/>
      <c r="DB9" s="416">
        <v>14.2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193125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941</v>
      </c>
      <c r="BO10" s="420"/>
      <c r="BP10" s="420"/>
      <c r="BQ10" s="420"/>
      <c r="BR10" s="420"/>
      <c r="BS10" s="420"/>
      <c r="BT10" s="420"/>
      <c r="BU10" s="421"/>
      <c r="BV10" s="419">
        <v>267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186393</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179711</v>
      </c>
      <c r="S13" s="507"/>
      <c r="T13" s="507"/>
      <c r="U13" s="507"/>
      <c r="V13" s="508"/>
      <c r="W13" s="509" t="s">
        <v>142</v>
      </c>
      <c r="X13" s="405"/>
      <c r="Y13" s="405"/>
      <c r="Z13" s="405"/>
      <c r="AA13" s="405"/>
      <c r="AB13" s="406"/>
      <c r="AC13" s="372">
        <v>2107</v>
      </c>
      <c r="AD13" s="373"/>
      <c r="AE13" s="373"/>
      <c r="AF13" s="373"/>
      <c r="AG13" s="374"/>
      <c r="AH13" s="372">
        <v>2254</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-1872067</v>
      </c>
      <c r="BO13" s="420"/>
      <c r="BP13" s="420"/>
      <c r="BQ13" s="420"/>
      <c r="BR13" s="420"/>
      <c r="BS13" s="420"/>
      <c r="BT13" s="420"/>
      <c r="BU13" s="421"/>
      <c r="BV13" s="419">
        <v>2160149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8</v>
      </c>
      <c r="CU13" s="417"/>
      <c r="CV13" s="417"/>
      <c r="CW13" s="417"/>
      <c r="CX13" s="417"/>
      <c r="CY13" s="417"/>
      <c r="CZ13" s="417"/>
      <c r="DA13" s="418"/>
      <c r="DB13" s="416">
        <v>7.6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186249</v>
      </c>
      <c r="S14" s="507"/>
      <c r="T14" s="507"/>
      <c r="U14" s="507"/>
      <c r="V14" s="508"/>
      <c r="W14" s="510"/>
      <c r="X14" s="408"/>
      <c r="Y14" s="408"/>
      <c r="Z14" s="408"/>
      <c r="AA14" s="408"/>
      <c r="AB14" s="409"/>
      <c r="AC14" s="499">
        <v>2.5</v>
      </c>
      <c r="AD14" s="500"/>
      <c r="AE14" s="500"/>
      <c r="AF14" s="500"/>
      <c r="AG14" s="501"/>
      <c r="AH14" s="499">
        <v>2.7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24.2</v>
      </c>
      <c r="CU14" s="517"/>
      <c r="CV14" s="517"/>
      <c r="CW14" s="517"/>
      <c r="CX14" s="517"/>
      <c r="CY14" s="517"/>
      <c r="CZ14" s="517"/>
      <c r="DA14" s="518"/>
      <c r="DB14" s="516">
        <v>41.6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180754</v>
      </c>
      <c r="S15" s="507"/>
      <c r="T15" s="507"/>
      <c r="U15" s="507"/>
      <c r="V15" s="508"/>
      <c r="W15" s="509" t="s">
        <v>150</v>
      </c>
      <c r="X15" s="405"/>
      <c r="Y15" s="405"/>
      <c r="Z15" s="405"/>
      <c r="AA15" s="405"/>
      <c r="AB15" s="406"/>
      <c r="AC15" s="372">
        <v>19302</v>
      </c>
      <c r="AD15" s="373"/>
      <c r="AE15" s="373"/>
      <c r="AF15" s="373"/>
      <c r="AG15" s="374"/>
      <c r="AH15" s="372">
        <v>19758</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25613393</v>
      </c>
      <c r="BO15" s="449"/>
      <c r="BP15" s="449"/>
      <c r="BQ15" s="449"/>
      <c r="BR15" s="449"/>
      <c r="BS15" s="449"/>
      <c r="BT15" s="449"/>
      <c r="BU15" s="450"/>
      <c r="BV15" s="448">
        <v>24343675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22.8</v>
      </c>
      <c r="AD16" s="500"/>
      <c r="AE16" s="500"/>
      <c r="AF16" s="500"/>
      <c r="AG16" s="501"/>
      <c r="AH16" s="499">
        <v>23.3</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35795952</v>
      </c>
      <c r="BO16" s="420"/>
      <c r="BP16" s="420"/>
      <c r="BQ16" s="420"/>
      <c r="BR16" s="420"/>
      <c r="BS16" s="420"/>
      <c r="BT16" s="420"/>
      <c r="BU16" s="421"/>
      <c r="BV16" s="419">
        <v>34870910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63396</v>
      </c>
      <c r="AD17" s="373"/>
      <c r="AE17" s="373"/>
      <c r="AF17" s="373"/>
      <c r="AG17" s="374"/>
      <c r="AH17" s="372">
        <v>62657</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32694078</v>
      </c>
      <c r="BO17" s="420"/>
      <c r="BP17" s="420"/>
      <c r="BQ17" s="420"/>
      <c r="BR17" s="420"/>
      <c r="BS17" s="420"/>
      <c r="BT17" s="420"/>
      <c r="BU17" s="421"/>
      <c r="BV17" s="419">
        <v>31016190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212.47</v>
      </c>
      <c r="M18" s="472"/>
      <c r="N18" s="472"/>
      <c r="O18" s="472"/>
      <c r="P18" s="472"/>
      <c r="Q18" s="472"/>
      <c r="R18" s="473"/>
      <c r="S18" s="473"/>
      <c r="T18" s="473"/>
      <c r="U18" s="473"/>
      <c r="V18" s="474"/>
      <c r="W18" s="490"/>
      <c r="X18" s="491"/>
      <c r="Y18" s="491"/>
      <c r="Z18" s="491"/>
      <c r="AA18" s="491"/>
      <c r="AB18" s="515"/>
      <c r="AC18" s="389">
        <v>74.8</v>
      </c>
      <c r="AD18" s="390"/>
      <c r="AE18" s="390"/>
      <c r="AF18" s="390"/>
      <c r="AG18" s="475"/>
      <c r="AH18" s="389">
        <v>74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42971245</v>
      </c>
      <c r="BO18" s="420"/>
      <c r="BP18" s="420"/>
      <c r="BQ18" s="420"/>
      <c r="BR18" s="420"/>
      <c r="BS18" s="420"/>
      <c r="BT18" s="420"/>
      <c r="BU18" s="421"/>
      <c r="BV18" s="419">
        <v>42798317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892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53603707</v>
      </c>
      <c r="BO19" s="420"/>
      <c r="BP19" s="420"/>
      <c r="BQ19" s="420"/>
      <c r="BR19" s="420"/>
      <c r="BS19" s="420"/>
      <c r="BT19" s="420"/>
      <c r="BU19" s="421"/>
      <c r="BV19" s="419">
        <v>54623225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87019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72350945</v>
      </c>
      <c r="BO22" s="449"/>
      <c r="BP22" s="449"/>
      <c r="BQ22" s="449"/>
      <c r="BR22" s="449"/>
      <c r="BS22" s="449"/>
      <c r="BT22" s="449"/>
      <c r="BU22" s="450"/>
      <c r="BV22" s="448">
        <v>76639598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46378552</v>
      </c>
      <c r="BO23" s="420"/>
      <c r="BP23" s="420"/>
      <c r="BQ23" s="420"/>
      <c r="BR23" s="420"/>
      <c r="BS23" s="420"/>
      <c r="BT23" s="420"/>
      <c r="BU23" s="421"/>
      <c r="BV23" s="419">
        <v>47570498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9720</v>
      </c>
      <c r="R24" s="373"/>
      <c r="S24" s="373"/>
      <c r="T24" s="373"/>
      <c r="U24" s="373"/>
      <c r="V24" s="374"/>
      <c r="W24" s="462"/>
      <c r="X24" s="399"/>
      <c r="Y24" s="400"/>
      <c r="Z24" s="375" t="s">
        <v>175</v>
      </c>
      <c r="AA24" s="376"/>
      <c r="AB24" s="376"/>
      <c r="AC24" s="376"/>
      <c r="AD24" s="376"/>
      <c r="AE24" s="376"/>
      <c r="AF24" s="376"/>
      <c r="AG24" s="377"/>
      <c r="AH24" s="372">
        <v>1005</v>
      </c>
      <c r="AI24" s="373"/>
      <c r="AJ24" s="373"/>
      <c r="AK24" s="373"/>
      <c r="AL24" s="374"/>
      <c r="AM24" s="372">
        <v>3059220</v>
      </c>
      <c r="AN24" s="373"/>
      <c r="AO24" s="373"/>
      <c r="AP24" s="373"/>
      <c r="AQ24" s="373"/>
      <c r="AR24" s="374"/>
      <c r="AS24" s="372">
        <v>3044</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37192297</v>
      </c>
      <c r="BO24" s="420"/>
      <c r="BP24" s="420"/>
      <c r="BQ24" s="420"/>
      <c r="BR24" s="420"/>
      <c r="BS24" s="420"/>
      <c r="BT24" s="420"/>
      <c r="BU24" s="421"/>
      <c r="BV24" s="419">
        <v>39495611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2</v>
      </c>
      <c r="M25" s="373"/>
      <c r="N25" s="373"/>
      <c r="O25" s="373"/>
      <c r="P25" s="374"/>
      <c r="Q25" s="372">
        <v>7920</v>
      </c>
      <c r="R25" s="373"/>
      <c r="S25" s="373"/>
      <c r="T25" s="373"/>
      <c r="U25" s="373"/>
      <c r="V25" s="374"/>
      <c r="W25" s="462"/>
      <c r="X25" s="399"/>
      <c r="Y25" s="400"/>
      <c r="Z25" s="375" t="s">
        <v>178</v>
      </c>
      <c r="AA25" s="376"/>
      <c r="AB25" s="376"/>
      <c r="AC25" s="376"/>
      <c r="AD25" s="376"/>
      <c r="AE25" s="376"/>
      <c r="AF25" s="376"/>
      <c r="AG25" s="377"/>
      <c r="AH25" s="372" t="s">
        <v>130</v>
      </c>
      <c r="AI25" s="373"/>
      <c r="AJ25" s="373"/>
      <c r="AK25" s="373"/>
      <c r="AL25" s="374"/>
      <c r="AM25" s="372" t="s">
        <v>179</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t="s">
        <v>140</v>
      </c>
      <c r="BO25" s="449"/>
      <c r="BP25" s="449"/>
      <c r="BQ25" s="449"/>
      <c r="BR25" s="449"/>
      <c r="BS25" s="449"/>
      <c r="BT25" s="449"/>
      <c r="BU25" s="450"/>
      <c r="BV25" s="448" t="s">
        <v>140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6795</v>
      </c>
      <c r="R26" s="373"/>
      <c r="S26" s="373"/>
      <c r="T26" s="373"/>
      <c r="U26" s="373"/>
      <c r="V26" s="374"/>
      <c r="W26" s="462"/>
      <c r="X26" s="399"/>
      <c r="Y26" s="400"/>
      <c r="Z26" s="375" t="s">
        <v>182</v>
      </c>
      <c r="AA26" s="430"/>
      <c r="AB26" s="430"/>
      <c r="AC26" s="430"/>
      <c r="AD26" s="430"/>
      <c r="AE26" s="430"/>
      <c r="AF26" s="430"/>
      <c r="AG26" s="431"/>
      <c r="AH26" s="372">
        <v>96</v>
      </c>
      <c r="AI26" s="373"/>
      <c r="AJ26" s="373"/>
      <c r="AK26" s="373"/>
      <c r="AL26" s="374"/>
      <c r="AM26" s="372">
        <v>318144</v>
      </c>
      <c r="AN26" s="373"/>
      <c r="AO26" s="373"/>
      <c r="AP26" s="373"/>
      <c r="AQ26" s="373"/>
      <c r="AR26" s="374"/>
      <c r="AS26" s="372">
        <v>3314</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6600</v>
      </c>
      <c r="R27" s="373"/>
      <c r="S27" s="373"/>
      <c r="T27" s="373"/>
      <c r="U27" s="373"/>
      <c r="V27" s="374"/>
      <c r="W27" s="462"/>
      <c r="X27" s="399"/>
      <c r="Y27" s="400"/>
      <c r="Z27" s="375" t="s">
        <v>185</v>
      </c>
      <c r="AA27" s="376"/>
      <c r="AB27" s="376"/>
      <c r="AC27" s="376"/>
      <c r="AD27" s="376"/>
      <c r="AE27" s="376"/>
      <c r="AF27" s="376"/>
      <c r="AG27" s="377"/>
      <c r="AH27" s="372">
        <v>65</v>
      </c>
      <c r="AI27" s="373"/>
      <c r="AJ27" s="373"/>
      <c r="AK27" s="373"/>
      <c r="AL27" s="374"/>
      <c r="AM27" s="372">
        <v>264446</v>
      </c>
      <c r="AN27" s="373"/>
      <c r="AO27" s="373"/>
      <c r="AP27" s="373"/>
      <c r="AQ27" s="373"/>
      <c r="AR27" s="374"/>
      <c r="AS27" s="372">
        <v>4068</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2907199</v>
      </c>
      <c r="BO27" s="454"/>
      <c r="BP27" s="454"/>
      <c r="BQ27" s="454"/>
      <c r="BR27" s="454"/>
      <c r="BS27" s="454"/>
      <c r="BT27" s="454"/>
      <c r="BU27" s="455"/>
      <c r="BV27" s="453">
        <v>2906048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6100</v>
      </c>
      <c r="R28" s="373"/>
      <c r="S28" s="373"/>
      <c r="T28" s="373"/>
      <c r="U28" s="373"/>
      <c r="V28" s="374"/>
      <c r="W28" s="462"/>
      <c r="X28" s="399"/>
      <c r="Y28" s="400"/>
      <c r="Z28" s="375" t="s">
        <v>188</v>
      </c>
      <c r="AA28" s="376"/>
      <c r="AB28" s="376"/>
      <c r="AC28" s="376"/>
      <c r="AD28" s="376"/>
      <c r="AE28" s="376"/>
      <c r="AF28" s="376"/>
      <c r="AG28" s="377"/>
      <c r="AH28" s="372" t="s">
        <v>179</v>
      </c>
      <c r="AI28" s="373"/>
      <c r="AJ28" s="373"/>
      <c r="AK28" s="373"/>
      <c r="AL28" s="374"/>
      <c r="AM28" s="372" t="s">
        <v>179</v>
      </c>
      <c r="AN28" s="373"/>
      <c r="AO28" s="373"/>
      <c r="AP28" s="373"/>
      <c r="AQ28" s="373"/>
      <c r="AR28" s="374"/>
      <c r="AS28" s="372" t="s">
        <v>189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5372670</v>
      </c>
      <c r="BO28" s="449"/>
      <c r="BP28" s="449"/>
      <c r="BQ28" s="449"/>
      <c r="BR28" s="449"/>
      <c r="BS28" s="449"/>
      <c r="BT28" s="449"/>
      <c r="BU28" s="450"/>
      <c r="BV28" s="448">
        <v>3556729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30</v>
      </c>
      <c r="M29" s="373"/>
      <c r="N29" s="373"/>
      <c r="O29" s="373"/>
      <c r="P29" s="374"/>
      <c r="Q29" s="372">
        <v>5900</v>
      </c>
      <c r="R29" s="373"/>
      <c r="S29" s="373"/>
      <c r="T29" s="373"/>
      <c r="U29" s="373"/>
      <c r="V29" s="374"/>
      <c r="W29" s="463"/>
      <c r="X29" s="464"/>
      <c r="Y29" s="465"/>
      <c r="Z29" s="375" t="s">
        <v>192</v>
      </c>
      <c r="AA29" s="376"/>
      <c r="AB29" s="376"/>
      <c r="AC29" s="376"/>
      <c r="AD29" s="376"/>
      <c r="AE29" s="376"/>
      <c r="AF29" s="376"/>
      <c r="AG29" s="377"/>
      <c r="AH29" s="372">
        <v>1070</v>
      </c>
      <c r="AI29" s="373"/>
      <c r="AJ29" s="373"/>
      <c r="AK29" s="373"/>
      <c r="AL29" s="374"/>
      <c r="AM29" s="372">
        <v>3323666</v>
      </c>
      <c r="AN29" s="373"/>
      <c r="AO29" s="373"/>
      <c r="AP29" s="373"/>
      <c r="AQ29" s="373"/>
      <c r="AR29" s="374"/>
      <c r="AS29" s="372">
        <v>3106</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1222172</v>
      </c>
      <c r="BO29" s="420"/>
      <c r="BP29" s="420"/>
      <c r="BQ29" s="420"/>
      <c r="BR29" s="420"/>
      <c r="BS29" s="420"/>
      <c r="BT29" s="420"/>
      <c r="BU29" s="421"/>
      <c r="BV29" s="419">
        <v>1222878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8030478</v>
      </c>
      <c r="BO30" s="454"/>
      <c r="BP30" s="454"/>
      <c r="BQ30" s="454"/>
      <c r="BR30" s="454"/>
      <c r="BS30" s="454"/>
      <c r="BT30" s="454"/>
      <c r="BU30" s="455"/>
      <c r="BV30" s="453">
        <v>6514824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IF('各会計、関係団体の財政状況及び健全化判断比率'!B37="","",'各会計、関係団体の財政状況及び健全化判断比率'!B37)</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甲府地区広域行政事務組合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25</v>
      </c>
      <c r="CP34" s="367"/>
      <c r="CQ34" s="368" t="str">
        <f>IF('各会計、関係団体の財政状況及び健全化判断比率'!BS7="","",'各会計、関係団体の財政状況及び健全化判断比率'!BS7)</f>
        <v>甲府市スポーツ協会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f t="shared" ref="BE35:BE43" si="1">IF(BG35="","",BE34+1)</f>
        <v>14</v>
      </c>
      <c r="BF35" s="367"/>
      <c r="BG35" s="368" t="str">
        <f>IF('各会計、関係団体の財政状況及び健全化判断比率'!B38="","",'各会計、関係団体の財政状況及び健全化判断比率'!B38)</f>
        <v>浄化槽事業特別会計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甲府地区広域行政事務組合
（ふるさと市町村圏事業特別会計）</v>
      </c>
      <c r="BZ35" s="368"/>
      <c r="CA35" s="368"/>
      <c r="CB35" s="368"/>
      <c r="CC35" s="368"/>
      <c r="CD35" s="368"/>
      <c r="CE35" s="368"/>
      <c r="CF35" s="368"/>
      <c r="CG35" s="368"/>
      <c r="CH35" s="368"/>
      <c r="CI35" s="368"/>
      <c r="CJ35" s="368"/>
      <c r="CK35" s="368"/>
      <c r="CL35" s="368"/>
      <c r="CM35" s="368"/>
      <c r="CN35" s="181"/>
      <c r="CO35" s="367">
        <f t="shared" ref="CO35:CO43" si="3">IF(CQ35="","",CO34+1)</f>
        <v>26</v>
      </c>
      <c r="CP35" s="367"/>
      <c r="CQ35" s="368" t="str">
        <f>IF('各会計、関係団体の財政状況及び健全化判断比率'!BS8="","",'各会計、関係団体の財政状況及び健全化判断比率'!BS8)</f>
        <v>甲府市勤労者福祉サービスセンター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母子父子寡婦福祉資金貸付事業特別会計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IF('各会計、関係団体の財政状況及び健全化判断比率'!B34="","",'各会計、関係団体の財政状況及び健全化判断比率'!B34)</f>
        <v>地方卸売市場事業会計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甲府地区広域行政事務組合
（消防事業特別会計）</v>
      </c>
      <c r="BZ36" s="368"/>
      <c r="CA36" s="368"/>
      <c r="CB36" s="368"/>
      <c r="CC36" s="368"/>
      <c r="CD36" s="368"/>
      <c r="CE36" s="368"/>
      <c r="CF36" s="368"/>
      <c r="CG36" s="368"/>
      <c r="CH36" s="368"/>
      <c r="CI36" s="368"/>
      <c r="CJ36" s="368"/>
      <c r="CK36" s="368"/>
      <c r="CL36" s="368"/>
      <c r="CM36" s="368"/>
      <c r="CN36" s="181"/>
      <c r="CO36" s="367">
        <f t="shared" si="3"/>
        <v>27</v>
      </c>
      <c r="CP36" s="367"/>
      <c r="CQ36" s="368" t="str">
        <f>IF('各会計、関係団体の財政状況及び健全化判断比率'!BS9="","",'各会計、関係団体の財政状況及び健全化判断比率'!BS9)</f>
        <v>甲府市土地開発公社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〇</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交通災害共済事業特別会計</v>
      </c>
      <c r="X37" s="368"/>
      <c r="Y37" s="368"/>
      <c r="Z37" s="368"/>
      <c r="AA37" s="368"/>
      <c r="AB37" s="368"/>
      <c r="AC37" s="368"/>
      <c r="AD37" s="368"/>
      <c r="AE37" s="368"/>
      <c r="AF37" s="368"/>
      <c r="AG37" s="368"/>
      <c r="AH37" s="368"/>
      <c r="AI37" s="368"/>
      <c r="AJ37" s="368"/>
      <c r="AK37" s="368"/>
      <c r="AL37" s="181"/>
      <c r="AM37" s="367">
        <f t="shared" si="0"/>
        <v>11</v>
      </c>
      <c r="AN37" s="367"/>
      <c r="AO37" s="368" t="str">
        <f>IF('各会計、関係団体の財政状況及び健全化判断比率'!B35="","",'各会計、関係団体の財政状況及び健全化判断比率'!B35)</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甲府地区広域行政事務組合
（視聴覚ライブラリー事業特別会計）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12</v>
      </c>
      <c r="AN38" s="367"/>
      <c r="AO38" s="368" t="str">
        <f>IF('各会計、関係団体の財政状況及び健全化判断比率'!B36="","",'各会計、関係団体の財政状況及び健全化判断比率'!B36)</f>
        <v>簡易水道等事業会計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甲府地区広域行政事務組合
（国母公園管理事業特別会計）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20</v>
      </c>
      <c r="BX39" s="367"/>
      <c r="BY39" s="368" t="str">
        <f>IF('各会計、関係団体の財政状況及び健全化判断比率'!B73="","",'各会計、関係団体の財政状況及び健全化判断比率'!B73)</f>
        <v>中巨摩地区広域行政事務組合
（一般会計）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21</v>
      </c>
      <c r="BX40" s="367"/>
      <c r="BY40" s="368" t="str">
        <f>IF('各会計、関係団体の財政状況及び健全化判断比率'!B74="","",'各会計、関係団体の財政状況及び健全化判断比率'!B74)</f>
        <v>中巨摩地区広域行政事務組合
（ごみ処理事業特別会計）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22</v>
      </c>
      <c r="BX41" s="367"/>
      <c r="BY41" s="368" t="str">
        <f>IF('各会計、関係団体の財政状況及び健全化判断比率'!B75="","",'各会計、関係団体の財政状況及び健全化判断比率'!B75)</f>
        <v>中巨摩地区広域行政事務組合
（地区公園事業特別会計）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23</v>
      </c>
      <c r="BX42" s="367"/>
      <c r="BY42" s="368" t="str">
        <f>IF('各会計、関係団体の財政状況及び健全化判断比率'!B76="","",'各会計、関係団体の財政状況及び健全化判断比率'!B76)</f>
        <v>中巨摩地区広域行政事務組合
（老人福祉事業特別会計）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24</v>
      </c>
      <c r="BX43" s="367"/>
      <c r="BY43" s="368" t="str">
        <f>IF('各会計、関係団体の財政状況及び健全化判断比率'!B77="","",'各会計、関係団体の財政状況及び健全化判断比率'!B77)</f>
        <v>中巨摩地区広域行政事務組合
（勤労青年センター事業特別会計）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QzRSmacn0KaVbxNIIjJyvQfoTtJIh2DW9BKy6bSq04GI4hVG4tBIIFt7hmt/uqo8r7R4i2A3/B7U6uqAB2mHtQ==" saltValue="FjUGLjCwOy1wH6Tgc0APH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51" t="s">
        <v>581</v>
      </c>
      <c r="D34" s="1151"/>
      <c r="E34" s="1152"/>
      <c r="F34" s="32">
        <v>14.16</v>
      </c>
      <c r="G34" s="33">
        <v>10.67</v>
      </c>
      <c r="H34" s="33">
        <v>9.66</v>
      </c>
      <c r="I34" s="33">
        <v>9.66</v>
      </c>
      <c r="J34" s="34">
        <v>11.45</v>
      </c>
      <c r="K34" s="22"/>
      <c r="L34" s="22"/>
      <c r="M34" s="22"/>
      <c r="N34" s="22"/>
      <c r="O34" s="22"/>
      <c r="P34" s="22"/>
    </row>
    <row r="35" spans="1:16" ht="39" customHeight="1" x14ac:dyDescent="0.2">
      <c r="A35" s="22"/>
      <c r="B35" s="35"/>
      <c r="C35" s="1145" t="s">
        <v>582</v>
      </c>
      <c r="D35" s="1146"/>
      <c r="E35" s="1147"/>
      <c r="F35" s="36">
        <v>4.1100000000000003</v>
      </c>
      <c r="G35" s="37">
        <v>4.88</v>
      </c>
      <c r="H35" s="37">
        <v>4.97</v>
      </c>
      <c r="I35" s="37">
        <v>5.19</v>
      </c>
      <c r="J35" s="38">
        <v>6.05</v>
      </c>
      <c r="K35" s="22"/>
      <c r="L35" s="22"/>
      <c r="M35" s="22"/>
      <c r="N35" s="22"/>
      <c r="O35" s="22"/>
      <c r="P35" s="22"/>
    </row>
    <row r="36" spans="1:16" ht="39" customHeight="1" x14ac:dyDescent="0.2">
      <c r="A36" s="22"/>
      <c r="B36" s="35"/>
      <c r="C36" s="1145" t="s">
        <v>583</v>
      </c>
      <c r="D36" s="1146"/>
      <c r="E36" s="1147"/>
      <c r="F36" s="36">
        <v>1.64</v>
      </c>
      <c r="G36" s="37">
        <v>1.3</v>
      </c>
      <c r="H36" s="37">
        <v>3.34</v>
      </c>
      <c r="I36" s="37">
        <v>7.9</v>
      </c>
      <c r="J36" s="38">
        <v>3.89</v>
      </c>
      <c r="K36" s="22"/>
      <c r="L36" s="22"/>
      <c r="M36" s="22"/>
      <c r="N36" s="22"/>
      <c r="O36" s="22"/>
      <c r="P36" s="22"/>
    </row>
    <row r="37" spans="1:16" ht="39" customHeight="1" x14ac:dyDescent="0.2">
      <c r="A37" s="22"/>
      <c r="B37" s="35"/>
      <c r="C37" s="1145" t="s">
        <v>584</v>
      </c>
      <c r="D37" s="1146"/>
      <c r="E37" s="1147"/>
      <c r="F37" s="36">
        <v>1.27</v>
      </c>
      <c r="G37" s="37">
        <v>0.68</v>
      </c>
      <c r="H37" s="37">
        <v>1.07</v>
      </c>
      <c r="I37" s="37">
        <v>1.26</v>
      </c>
      <c r="J37" s="38">
        <v>2.09</v>
      </c>
      <c r="K37" s="22"/>
      <c r="L37" s="22"/>
      <c r="M37" s="22"/>
      <c r="N37" s="22"/>
      <c r="O37" s="22"/>
      <c r="P37" s="22"/>
    </row>
    <row r="38" spans="1:16" ht="39" customHeight="1" x14ac:dyDescent="0.2">
      <c r="A38" s="22"/>
      <c r="B38" s="35"/>
      <c r="C38" s="1145" t="s">
        <v>585</v>
      </c>
      <c r="D38" s="1146"/>
      <c r="E38" s="1147"/>
      <c r="F38" s="36" t="s">
        <v>586</v>
      </c>
      <c r="G38" s="37" t="s">
        <v>587</v>
      </c>
      <c r="H38" s="37" t="s">
        <v>588</v>
      </c>
      <c r="I38" s="37">
        <v>0</v>
      </c>
      <c r="J38" s="38">
        <v>1.99</v>
      </c>
      <c r="K38" s="22"/>
      <c r="L38" s="22"/>
      <c r="M38" s="22"/>
      <c r="N38" s="22"/>
      <c r="O38" s="22"/>
      <c r="P38" s="22"/>
    </row>
    <row r="39" spans="1:16" ht="39" customHeight="1" x14ac:dyDescent="0.2">
      <c r="A39" s="22"/>
      <c r="B39" s="35"/>
      <c r="C39" s="1145" t="s">
        <v>589</v>
      </c>
      <c r="D39" s="1146"/>
      <c r="E39" s="1147"/>
      <c r="F39" s="36">
        <v>0.22</v>
      </c>
      <c r="G39" s="37">
        <v>0.89</v>
      </c>
      <c r="H39" s="37">
        <v>1.32</v>
      </c>
      <c r="I39" s="37">
        <v>1.72</v>
      </c>
      <c r="J39" s="38">
        <v>1.53</v>
      </c>
      <c r="K39" s="22"/>
      <c r="L39" s="22"/>
      <c r="M39" s="22"/>
      <c r="N39" s="22"/>
      <c r="O39" s="22"/>
      <c r="P39" s="22"/>
    </row>
    <row r="40" spans="1:16" ht="39" customHeight="1" x14ac:dyDescent="0.2">
      <c r="A40" s="22"/>
      <c r="B40" s="35"/>
      <c r="C40" s="1145" t="s">
        <v>590</v>
      </c>
      <c r="D40" s="1146"/>
      <c r="E40" s="1147"/>
      <c r="F40" s="36">
        <v>1.22</v>
      </c>
      <c r="G40" s="37">
        <v>1.21</v>
      </c>
      <c r="H40" s="37">
        <v>1.19</v>
      </c>
      <c r="I40" s="37">
        <v>0.52</v>
      </c>
      <c r="J40" s="38">
        <v>0.47</v>
      </c>
      <c r="K40" s="22"/>
      <c r="L40" s="22"/>
      <c r="M40" s="22"/>
      <c r="N40" s="22"/>
      <c r="O40" s="22"/>
      <c r="P40" s="22"/>
    </row>
    <row r="41" spans="1:16" ht="39" customHeight="1" x14ac:dyDescent="0.2">
      <c r="A41" s="22"/>
      <c r="B41" s="35"/>
      <c r="C41" s="1145" t="s">
        <v>591</v>
      </c>
      <c r="D41" s="1146"/>
      <c r="E41" s="1147"/>
      <c r="F41" s="36" t="s">
        <v>533</v>
      </c>
      <c r="G41" s="37">
        <v>0.02</v>
      </c>
      <c r="H41" s="37">
        <v>0.04</v>
      </c>
      <c r="I41" s="37">
        <v>0.06</v>
      </c>
      <c r="J41" s="38">
        <v>7.0000000000000007E-2</v>
      </c>
      <c r="K41" s="22"/>
      <c r="L41" s="22"/>
      <c r="M41" s="22"/>
      <c r="N41" s="22"/>
      <c r="O41" s="22"/>
      <c r="P41" s="22"/>
    </row>
    <row r="42" spans="1:16" ht="39" customHeight="1" x14ac:dyDescent="0.2">
      <c r="A42" s="22"/>
      <c r="B42" s="39"/>
      <c r="C42" s="1145" t="s">
        <v>592</v>
      </c>
      <c r="D42" s="1146"/>
      <c r="E42" s="1147"/>
      <c r="F42" s="36" t="s">
        <v>533</v>
      </c>
      <c r="G42" s="37" t="s">
        <v>533</v>
      </c>
      <c r="H42" s="37" t="s">
        <v>533</v>
      </c>
      <c r="I42" s="37" t="s">
        <v>533</v>
      </c>
      <c r="J42" s="38" t="s">
        <v>533</v>
      </c>
      <c r="K42" s="22"/>
      <c r="L42" s="22"/>
      <c r="M42" s="22"/>
      <c r="N42" s="22"/>
      <c r="O42" s="22"/>
      <c r="P42" s="22"/>
    </row>
    <row r="43" spans="1:16" ht="39" customHeight="1" thickBot="1" x14ac:dyDescent="0.25">
      <c r="A43" s="22"/>
      <c r="B43" s="40"/>
      <c r="C43" s="1148" t="s">
        <v>593</v>
      </c>
      <c r="D43" s="1149"/>
      <c r="E43" s="1150"/>
      <c r="F43" s="41">
        <v>0.01</v>
      </c>
      <c r="G43" s="42">
        <v>0</v>
      </c>
      <c r="H43" s="42">
        <v>0.02</v>
      </c>
      <c r="I43" s="42">
        <v>0.05</v>
      </c>
      <c r="J43" s="43">
        <v>0.09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ggziq4MCYkDYVsNneBDoNDAsCaqvALDLehmdja+9ZefOmQB2Nl875urrESM22KJjraJKLgUE519iW6wNThMoMg==" saltValue="jV5nEAsIi6S0nWJq+vuW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6946</v>
      </c>
      <c r="L45" s="60">
        <v>7166</v>
      </c>
      <c r="M45" s="60">
        <v>7544</v>
      </c>
      <c r="N45" s="60">
        <v>7989</v>
      </c>
      <c r="O45" s="61">
        <v>8385</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533</v>
      </c>
      <c r="L46" s="64" t="s">
        <v>533</v>
      </c>
      <c r="M46" s="64" t="s">
        <v>533</v>
      </c>
      <c r="N46" s="64" t="s">
        <v>533</v>
      </c>
      <c r="O46" s="65" t="s">
        <v>533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533</v>
      </c>
      <c r="L47" s="64" t="s">
        <v>533</v>
      </c>
      <c r="M47" s="64" t="s">
        <v>533</v>
      </c>
      <c r="N47" s="64" t="s">
        <v>533</v>
      </c>
      <c r="O47" s="65" t="s">
        <v>533</v>
      </c>
      <c r="P47" s="48"/>
      <c r="Q47" s="48"/>
      <c r="R47" s="48"/>
      <c r="S47" s="48"/>
      <c r="T47" s="48"/>
      <c r="U47" s="48"/>
    </row>
    <row r="48" spans="1:21" ht="30.75" customHeight="1" x14ac:dyDescent="0.2">
      <c r="A48" s="48"/>
      <c r="B48" s="1178"/>
      <c r="C48" s="1179"/>
      <c r="D48" s="62"/>
      <c r="E48" s="1155" t="s">
        <v>15</v>
      </c>
      <c r="F48" s="1155"/>
      <c r="G48" s="1155"/>
      <c r="H48" s="1155"/>
      <c r="I48" s="1155"/>
      <c r="J48" s="1156"/>
      <c r="K48" s="63">
        <v>3864</v>
      </c>
      <c r="L48" s="64">
        <v>3889</v>
      </c>
      <c r="M48" s="64">
        <v>3649</v>
      </c>
      <c r="N48" s="64">
        <v>3617</v>
      </c>
      <c r="O48" s="65">
        <v>3499</v>
      </c>
      <c r="P48" s="48"/>
      <c r="Q48" s="48"/>
      <c r="R48" s="48"/>
      <c r="S48" s="48"/>
      <c r="T48" s="48"/>
      <c r="U48" s="48"/>
    </row>
    <row r="49" spans="1:21" ht="30.75" customHeight="1" x14ac:dyDescent="0.2">
      <c r="A49" s="48"/>
      <c r="B49" s="1178"/>
      <c r="C49" s="1179"/>
      <c r="D49" s="62"/>
      <c r="E49" s="1155" t="s">
        <v>16</v>
      </c>
      <c r="F49" s="1155"/>
      <c r="G49" s="1155"/>
      <c r="H49" s="1155"/>
      <c r="I49" s="1155"/>
      <c r="J49" s="1156"/>
      <c r="K49" s="63">
        <v>228</v>
      </c>
      <c r="L49" s="64">
        <v>481</v>
      </c>
      <c r="M49" s="64">
        <v>706</v>
      </c>
      <c r="N49" s="64">
        <v>708</v>
      </c>
      <c r="O49" s="65">
        <v>707</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533</v>
      </c>
      <c r="L50" s="64" t="s">
        <v>533</v>
      </c>
      <c r="M50" s="64" t="s">
        <v>533</v>
      </c>
      <c r="N50" s="64" t="s">
        <v>533</v>
      </c>
      <c r="O50" s="65" t="s">
        <v>533</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533</v>
      </c>
      <c r="L51" s="64" t="s">
        <v>533</v>
      </c>
      <c r="M51" s="64" t="s">
        <v>533</v>
      </c>
      <c r="N51" s="64" t="s">
        <v>533</v>
      </c>
      <c r="O51" s="65" t="s">
        <v>533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8816</v>
      </c>
      <c r="L52" s="64">
        <v>8811</v>
      </c>
      <c r="M52" s="64">
        <v>9233</v>
      </c>
      <c r="N52" s="64">
        <v>9229</v>
      </c>
      <c r="O52" s="65">
        <v>9293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2222</v>
      </c>
      <c r="L53" s="69">
        <v>2725</v>
      </c>
      <c r="M53" s="69">
        <v>2666</v>
      </c>
      <c r="N53" s="69">
        <v>3085</v>
      </c>
      <c r="O53" s="70">
        <v>3298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x14ac:dyDescent="0.25">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VcBWL/V8FEYTexgfji32bPskHoVm40sVx0AazbnWPU6X8IsZGEXI+3V51A7IHaM1+SWs1hdHWIBf6w9SRPgYg==" saltValue="m7pfbEuNnWm949dzsFfyD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574</v>
      </c>
      <c r="J40" s="103" t="s">
        <v>575</v>
      </c>
      <c r="K40" s="103" t="s">
        <v>576</v>
      </c>
      <c r="L40" s="103" t="s">
        <v>577</v>
      </c>
      <c r="M40" s="104" t="s">
        <v>578</v>
      </c>
    </row>
    <row r="41" spans="2:13" ht="27.75" customHeight="1" x14ac:dyDescent="0.2">
      <c r="B41" s="1196" t="s">
        <v>32</v>
      </c>
      <c r="C41" s="1197"/>
      <c r="D41" s="105"/>
      <c r="E41" s="1198" t="s">
        <v>33</v>
      </c>
      <c r="F41" s="1198"/>
      <c r="G41" s="1198"/>
      <c r="H41" s="1199"/>
      <c r="I41" s="355">
        <v>79083</v>
      </c>
      <c r="J41" s="356">
        <v>79313</v>
      </c>
      <c r="K41" s="356">
        <v>78193</v>
      </c>
      <c r="L41" s="356">
        <v>76641</v>
      </c>
      <c r="M41" s="357">
        <v>72352</v>
      </c>
    </row>
    <row r="42" spans="2:13" ht="27.75" customHeight="1" x14ac:dyDescent="0.2">
      <c r="B42" s="1186"/>
      <c r="C42" s="1187"/>
      <c r="D42" s="106"/>
      <c r="E42" s="1190" t="s">
        <v>34</v>
      </c>
      <c r="F42" s="1190"/>
      <c r="G42" s="1190"/>
      <c r="H42" s="1191"/>
      <c r="I42" s="358" t="s">
        <v>533</v>
      </c>
      <c r="J42" s="359" t="s">
        <v>533</v>
      </c>
      <c r="K42" s="359" t="s">
        <v>533</v>
      </c>
      <c r="L42" s="359" t="s">
        <v>533</v>
      </c>
      <c r="M42" s="360" t="s">
        <v>533</v>
      </c>
    </row>
    <row r="43" spans="2:13" ht="27.75" customHeight="1" x14ac:dyDescent="0.2">
      <c r="B43" s="1186"/>
      <c r="C43" s="1187"/>
      <c r="D43" s="106"/>
      <c r="E43" s="1190" t="s">
        <v>35</v>
      </c>
      <c r="F43" s="1190"/>
      <c r="G43" s="1190"/>
      <c r="H43" s="1191"/>
      <c r="I43" s="358">
        <v>37251</v>
      </c>
      <c r="J43" s="359">
        <v>35618</v>
      </c>
      <c r="K43" s="359">
        <v>31811</v>
      </c>
      <c r="L43" s="359">
        <v>29405</v>
      </c>
      <c r="M43" s="360">
        <v>26915</v>
      </c>
    </row>
    <row r="44" spans="2:13" ht="27.75" customHeight="1" x14ac:dyDescent="0.2">
      <c r="B44" s="1186"/>
      <c r="C44" s="1187"/>
      <c r="D44" s="106"/>
      <c r="E44" s="1190" t="s">
        <v>36</v>
      </c>
      <c r="F44" s="1190"/>
      <c r="G44" s="1190"/>
      <c r="H44" s="1191"/>
      <c r="I44" s="358">
        <v>8553</v>
      </c>
      <c r="J44" s="359">
        <v>8129</v>
      </c>
      <c r="K44" s="359">
        <v>7416</v>
      </c>
      <c r="L44" s="359">
        <v>6299</v>
      </c>
      <c r="M44" s="360">
        <v>5701</v>
      </c>
    </row>
    <row r="45" spans="2:13" ht="27.75" customHeight="1" x14ac:dyDescent="0.2">
      <c r="B45" s="1186"/>
      <c r="C45" s="1187"/>
      <c r="D45" s="106"/>
      <c r="E45" s="1190" t="s">
        <v>37</v>
      </c>
      <c r="F45" s="1190"/>
      <c r="G45" s="1190"/>
      <c r="H45" s="1191"/>
      <c r="I45" s="358">
        <v>11913</v>
      </c>
      <c r="J45" s="359">
        <v>12000</v>
      </c>
      <c r="K45" s="359">
        <v>11793</v>
      </c>
      <c r="L45" s="359">
        <v>11620</v>
      </c>
      <c r="M45" s="360">
        <v>11457</v>
      </c>
    </row>
    <row r="46" spans="2:13" ht="27.75" customHeight="1" x14ac:dyDescent="0.2">
      <c r="B46" s="1186"/>
      <c r="C46" s="1187"/>
      <c r="D46" s="107"/>
      <c r="E46" s="1190" t="s">
        <v>38</v>
      </c>
      <c r="F46" s="1190"/>
      <c r="G46" s="1190"/>
      <c r="H46" s="1191"/>
      <c r="I46" s="358">
        <v>13</v>
      </c>
      <c r="J46" s="359">
        <v>13</v>
      </c>
      <c r="K46" s="359">
        <v>11</v>
      </c>
      <c r="L46" s="359">
        <v>10</v>
      </c>
      <c r="M46" s="360">
        <v>9</v>
      </c>
    </row>
    <row r="47" spans="2:13" ht="27.75" customHeight="1" x14ac:dyDescent="0.2">
      <c r="B47" s="1186"/>
      <c r="C47" s="1187"/>
      <c r="D47" s="108"/>
      <c r="E47" s="1200" t="s">
        <v>39</v>
      </c>
      <c r="F47" s="1201"/>
      <c r="G47" s="1201"/>
      <c r="H47" s="1202"/>
      <c r="I47" s="358" t="s">
        <v>533</v>
      </c>
      <c r="J47" s="359" t="s">
        <v>533</v>
      </c>
      <c r="K47" s="359" t="s">
        <v>533</v>
      </c>
      <c r="L47" s="359" t="s">
        <v>533</v>
      </c>
      <c r="M47" s="360" t="s">
        <v>533</v>
      </c>
    </row>
    <row r="48" spans="2:13" ht="27.75" customHeight="1" x14ac:dyDescent="0.2">
      <c r="B48" s="1186"/>
      <c r="C48" s="1187"/>
      <c r="D48" s="106"/>
      <c r="E48" s="1190" t="s">
        <v>40</v>
      </c>
      <c r="F48" s="1190"/>
      <c r="G48" s="1190"/>
      <c r="H48" s="1191"/>
      <c r="I48" s="358" t="s">
        <v>533</v>
      </c>
      <c r="J48" s="359" t="s">
        <v>533</v>
      </c>
      <c r="K48" s="359" t="s">
        <v>533</v>
      </c>
      <c r="L48" s="359" t="s">
        <v>533</v>
      </c>
      <c r="M48" s="360" t="s">
        <v>533</v>
      </c>
    </row>
    <row r="49" spans="2:13" ht="27.75" customHeight="1" x14ac:dyDescent="0.2">
      <c r="B49" s="1188"/>
      <c r="C49" s="1189"/>
      <c r="D49" s="106"/>
      <c r="E49" s="1190" t="s">
        <v>41</v>
      </c>
      <c r="F49" s="1190"/>
      <c r="G49" s="1190"/>
      <c r="H49" s="1191"/>
      <c r="I49" s="358" t="s">
        <v>533</v>
      </c>
      <c r="J49" s="359" t="s">
        <v>533</v>
      </c>
      <c r="K49" s="359" t="s">
        <v>533</v>
      </c>
      <c r="L49" s="359" t="s">
        <v>533</v>
      </c>
      <c r="M49" s="360" t="s">
        <v>533</v>
      </c>
    </row>
    <row r="50" spans="2:13" ht="27.75" customHeight="1" x14ac:dyDescent="0.2">
      <c r="B50" s="1184" t="s">
        <v>42</v>
      </c>
      <c r="C50" s="1185"/>
      <c r="D50" s="109"/>
      <c r="E50" s="1190" t="s">
        <v>43</v>
      </c>
      <c r="F50" s="1190"/>
      <c r="G50" s="1190"/>
      <c r="H50" s="1191"/>
      <c r="I50" s="358">
        <v>7522</v>
      </c>
      <c r="J50" s="359">
        <v>9044</v>
      </c>
      <c r="K50" s="359">
        <v>10522</v>
      </c>
      <c r="L50" s="359">
        <v>14491</v>
      </c>
      <c r="M50" s="360">
        <v>18941</v>
      </c>
    </row>
    <row r="51" spans="2:13" ht="27.75" customHeight="1" x14ac:dyDescent="0.2">
      <c r="B51" s="1186"/>
      <c r="C51" s="1187"/>
      <c r="D51" s="106"/>
      <c r="E51" s="1190" t="s">
        <v>44</v>
      </c>
      <c r="F51" s="1190"/>
      <c r="G51" s="1190"/>
      <c r="H51" s="1191"/>
      <c r="I51" s="358">
        <v>16333</v>
      </c>
      <c r="J51" s="359">
        <v>16797</v>
      </c>
      <c r="K51" s="359">
        <v>16539</v>
      </c>
      <c r="L51" s="359">
        <v>15516</v>
      </c>
      <c r="M51" s="360">
        <v>14537</v>
      </c>
    </row>
    <row r="52" spans="2:13" ht="27.75" customHeight="1" x14ac:dyDescent="0.2">
      <c r="B52" s="1188"/>
      <c r="C52" s="1189"/>
      <c r="D52" s="106"/>
      <c r="E52" s="1190" t="s">
        <v>45</v>
      </c>
      <c r="F52" s="1190"/>
      <c r="G52" s="1190"/>
      <c r="H52" s="1191"/>
      <c r="I52" s="358">
        <v>85019</v>
      </c>
      <c r="J52" s="359">
        <v>83312</v>
      </c>
      <c r="K52" s="359">
        <v>80689</v>
      </c>
      <c r="L52" s="359">
        <v>77914</v>
      </c>
      <c r="M52" s="360">
        <v>73832</v>
      </c>
    </row>
    <row r="53" spans="2:13" ht="27.75" customHeight="1" thickBot="1" x14ac:dyDescent="0.25">
      <c r="B53" s="1192" t="s">
        <v>46</v>
      </c>
      <c r="C53" s="1193"/>
      <c r="D53" s="110"/>
      <c r="E53" s="1194" t="s">
        <v>47</v>
      </c>
      <c r="F53" s="1194"/>
      <c r="G53" s="1194"/>
      <c r="H53" s="1195"/>
      <c r="I53" s="361">
        <v>27940</v>
      </c>
      <c r="J53" s="362">
        <v>25919</v>
      </c>
      <c r="K53" s="362">
        <v>21475</v>
      </c>
      <c r="L53" s="362">
        <v>16055</v>
      </c>
      <c r="M53" s="363">
        <v>9124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GuSHmbOtcLzr6FvUDFWfZyt0+k9iYFVLbECLyycWds+eWAR/FJCqjSqMVkPGaPuwu+VmH98T4vUzRv6X0/F/7A==" saltValue="JKalJb+qLUzw4fOrx3Ft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576</v>
      </c>
      <c r="G54" s="119" t="s">
        <v>577</v>
      </c>
      <c r="H54" s="120" t="s">
        <v>578</v>
      </c>
    </row>
    <row r="55" spans="2:8" ht="52.5" customHeight="1" x14ac:dyDescent="0.2">
      <c r="B55" s="121"/>
      <c r="C55" s="1211" t="s">
        <v>50</v>
      </c>
      <c r="D55" s="1211"/>
      <c r="E55" s="1212"/>
      <c r="F55" s="122">
        <v>2816</v>
      </c>
      <c r="G55" s="122">
        <v>3557</v>
      </c>
      <c r="H55" s="123">
        <v>5373</v>
      </c>
    </row>
    <row r="56" spans="2:8" ht="52.5" customHeight="1" x14ac:dyDescent="0.2">
      <c r="B56" s="124"/>
      <c r="C56" s="1213" t="s">
        <v>51</v>
      </c>
      <c r="D56" s="1213"/>
      <c r="E56" s="1214"/>
      <c r="F56" s="125">
        <v>34</v>
      </c>
      <c r="G56" s="125">
        <v>1223</v>
      </c>
      <c r="H56" s="126">
        <v>1222</v>
      </c>
    </row>
    <row r="57" spans="2:8" ht="53.25" customHeight="1" x14ac:dyDescent="0.2">
      <c r="B57" s="124"/>
      <c r="C57" s="1215" t="s">
        <v>52</v>
      </c>
      <c r="D57" s="1215"/>
      <c r="E57" s="1216"/>
      <c r="F57" s="127">
        <v>5372</v>
      </c>
      <c r="G57" s="127">
        <v>6515</v>
      </c>
      <c r="H57" s="128">
        <v>8030</v>
      </c>
    </row>
    <row r="58" spans="2:8" ht="45.75" customHeight="1" x14ac:dyDescent="0.2">
      <c r="B58" s="129"/>
      <c r="C58" s="1203" t="s">
        <v>626</v>
      </c>
      <c r="D58" s="1204"/>
      <c r="E58" s="1205"/>
      <c r="F58" s="130">
        <v>2567</v>
      </c>
      <c r="G58" s="130">
        <v>3652</v>
      </c>
      <c r="H58" s="131">
        <v>5175</v>
      </c>
    </row>
    <row r="59" spans="2:8" ht="45.75" customHeight="1" x14ac:dyDescent="0.2">
      <c r="B59" s="129"/>
      <c r="C59" s="1203" t="s">
        <v>627</v>
      </c>
      <c r="D59" s="1204"/>
      <c r="E59" s="1205"/>
      <c r="F59" s="130">
        <v>997</v>
      </c>
      <c r="G59" s="130">
        <v>997</v>
      </c>
      <c r="H59" s="131">
        <v>997</v>
      </c>
    </row>
    <row r="60" spans="2:8" ht="45.75" customHeight="1" x14ac:dyDescent="0.2">
      <c r="B60" s="129"/>
      <c r="C60" s="1203" t="s">
        <v>628</v>
      </c>
      <c r="D60" s="1204"/>
      <c r="E60" s="1205"/>
      <c r="F60" s="130">
        <v>840</v>
      </c>
      <c r="G60" s="130">
        <v>825</v>
      </c>
      <c r="H60" s="131">
        <v>742</v>
      </c>
    </row>
    <row r="61" spans="2:8" ht="45.75" customHeight="1" x14ac:dyDescent="0.2">
      <c r="B61" s="129"/>
      <c r="C61" s="1203" t="s">
        <v>629</v>
      </c>
      <c r="D61" s="1204"/>
      <c r="E61" s="1205"/>
      <c r="F61" s="130">
        <v>350</v>
      </c>
      <c r="G61" s="130">
        <v>401</v>
      </c>
      <c r="H61" s="131">
        <v>451</v>
      </c>
    </row>
    <row r="62" spans="2:8" ht="45.75" customHeight="1" thickBot="1" x14ac:dyDescent="0.25">
      <c r="B62" s="132"/>
      <c r="C62" s="1206" t="s">
        <v>630</v>
      </c>
      <c r="D62" s="1207"/>
      <c r="E62" s="1208"/>
      <c r="F62" s="133">
        <v>194</v>
      </c>
      <c r="G62" s="133">
        <v>194</v>
      </c>
      <c r="H62" s="134">
        <v>194</v>
      </c>
    </row>
    <row r="63" spans="2:8" ht="52.5" customHeight="1" thickBot="1" x14ac:dyDescent="0.25">
      <c r="B63" s="135"/>
      <c r="C63" s="1209" t="s">
        <v>53</v>
      </c>
      <c r="D63" s="1209"/>
      <c r="E63" s="1210"/>
      <c r="F63" s="136">
        <v>8223</v>
      </c>
      <c r="G63" s="136">
        <v>11294</v>
      </c>
      <c r="H63" s="137">
        <v>14625</v>
      </c>
    </row>
    <row r="64" spans="2:8" ht="13.2" x14ac:dyDescent="0.2"/>
  </sheetData>
  <sheetProtection algorithmName="SHA-512" hashValue="gEDvA8AVprGLjCGdBBtKrIm4gjpaonW/GAqbUDNnWUnHzld2zHAwlop3UMCHS91RGq8vNXNzlv68KoB6H3kX+g==" saltValue="CRQnteJJ2PnqBaejLc+W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571</v>
      </c>
      <c r="G2" s="151"/>
      <c r="H2" s="152"/>
    </row>
    <row r="3" spans="1:8" x14ac:dyDescent="0.2">
      <c r="A3" s="148" t="s">
        <v>564</v>
      </c>
      <c r="B3" s="153"/>
      <c r="C3" s="154"/>
      <c r="D3" s="155">
        <v>48377</v>
      </c>
      <c r="E3" s="156"/>
      <c r="F3" s="157">
        <v>45022</v>
      </c>
      <c r="G3" s="158"/>
      <c r="H3" s="159"/>
    </row>
    <row r="4" spans="1:8" x14ac:dyDescent="0.2">
      <c r="A4" s="160"/>
      <c r="B4" s="161"/>
      <c r="C4" s="162"/>
      <c r="D4" s="163">
        <v>25077</v>
      </c>
      <c r="E4" s="164"/>
      <c r="F4" s="165">
        <v>25247</v>
      </c>
      <c r="G4" s="166"/>
      <c r="H4" s="167"/>
    </row>
    <row r="5" spans="1:8" x14ac:dyDescent="0.2">
      <c r="A5" s="148" t="s">
        <v>566</v>
      </c>
      <c r="B5" s="153"/>
      <c r="C5" s="154"/>
      <c r="D5" s="155">
        <v>47710</v>
      </c>
      <c r="E5" s="156"/>
      <c r="F5" s="157">
        <v>51849</v>
      </c>
      <c r="G5" s="158"/>
      <c r="H5" s="159"/>
    </row>
    <row r="6" spans="1:8" x14ac:dyDescent="0.2">
      <c r="A6" s="160"/>
      <c r="B6" s="161"/>
      <c r="C6" s="162"/>
      <c r="D6" s="163">
        <v>22570</v>
      </c>
      <c r="E6" s="164"/>
      <c r="F6" s="165">
        <v>26326</v>
      </c>
      <c r="G6" s="166"/>
      <c r="H6" s="167"/>
    </row>
    <row r="7" spans="1:8" x14ac:dyDescent="0.2">
      <c r="A7" s="148" t="s">
        <v>567</v>
      </c>
      <c r="B7" s="153"/>
      <c r="C7" s="154"/>
      <c r="D7" s="155">
        <v>41428</v>
      </c>
      <c r="E7" s="156"/>
      <c r="F7" s="157">
        <v>52191</v>
      </c>
      <c r="G7" s="158"/>
      <c r="H7" s="159"/>
    </row>
    <row r="8" spans="1:8" x14ac:dyDescent="0.2">
      <c r="A8" s="160"/>
      <c r="B8" s="161"/>
      <c r="C8" s="162"/>
      <c r="D8" s="163">
        <v>22344</v>
      </c>
      <c r="E8" s="164"/>
      <c r="F8" s="165">
        <v>26807</v>
      </c>
      <c r="G8" s="166"/>
      <c r="H8" s="167"/>
    </row>
    <row r="9" spans="1:8" x14ac:dyDescent="0.2">
      <c r="A9" s="148" t="s">
        <v>568</v>
      </c>
      <c r="B9" s="153"/>
      <c r="C9" s="154"/>
      <c r="D9" s="155">
        <v>23358</v>
      </c>
      <c r="E9" s="156"/>
      <c r="F9" s="157">
        <v>48105</v>
      </c>
      <c r="G9" s="158"/>
      <c r="H9" s="159"/>
    </row>
    <row r="10" spans="1:8" x14ac:dyDescent="0.2">
      <c r="A10" s="160"/>
      <c r="B10" s="161"/>
      <c r="C10" s="162"/>
      <c r="D10" s="163">
        <v>14269</v>
      </c>
      <c r="E10" s="164"/>
      <c r="F10" s="165">
        <v>24072</v>
      </c>
      <c r="G10" s="166"/>
      <c r="H10" s="167"/>
    </row>
    <row r="11" spans="1:8" x14ac:dyDescent="0.2">
      <c r="A11" s="148" t="s">
        <v>569</v>
      </c>
      <c r="B11" s="153"/>
      <c r="C11" s="154"/>
      <c r="D11" s="155">
        <v>30509</v>
      </c>
      <c r="E11" s="156"/>
      <c r="F11" s="157">
        <v>47446</v>
      </c>
      <c r="G11" s="158"/>
      <c r="H11" s="159"/>
    </row>
    <row r="12" spans="1:8" x14ac:dyDescent="0.2">
      <c r="A12" s="160"/>
      <c r="B12" s="161"/>
      <c r="C12" s="168"/>
      <c r="D12" s="163">
        <v>12902</v>
      </c>
      <c r="E12" s="164"/>
      <c r="F12" s="165">
        <v>24371</v>
      </c>
      <c r="G12" s="166"/>
      <c r="H12" s="167"/>
    </row>
    <row r="13" spans="1:8" x14ac:dyDescent="0.2">
      <c r="A13" s="148"/>
      <c r="B13" s="153"/>
      <c r="C13" s="169"/>
      <c r="D13" s="170">
        <v>38276</v>
      </c>
      <c r="E13" s="171"/>
      <c r="F13" s="172">
        <v>48923</v>
      </c>
      <c r="G13" s="173"/>
      <c r="H13" s="159"/>
    </row>
    <row r="14" spans="1:8" x14ac:dyDescent="0.2">
      <c r="A14" s="160"/>
      <c r="B14" s="161"/>
      <c r="C14" s="162"/>
      <c r="D14" s="163">
        <v>19432</v>
      </c>
      <c r="E14" s="164"/>
      <c r="F14" s="165">
        <v>25365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1.64</v>
      </c>
      <c r="C19" s="174">
        <f>ROUND(VALUE(SUBSTITUTE(実質収支比率等に係る経年分析!G$48,"▲","-")),2)</f>
        <v>1.33</v>
      </c>
      <c r="D19" s="174">
        <f>ROUND(VALUE(SUBSTITUTE(実質収支比率等に係る経年分析!H$48,"▲","-")),2)</f>
        <v>3.39</v>
      </c>
      <c r="E19" s="174">
        <f>ROUND(VALUE(SUBSTITUTE(実質収支比率等に係る経年分析!I$48,"▲","-")),2)</f>
        <v>7.97</v>
      </c>
      <c r="F19" s="174">
        <f>ROUND(VALUE(SUBSTITUTE(実質収支比率等に係る経年分析!J$48,"▲","-")),2)</f>
        <v>3.98</v>
      </c>
    </row>
    <row r="20" spans="1:11" x14ac:dyDescent="0.2">
      <c r="A20" s="174" t="s">
        <v>57</v>
      </c>
      <c r="B20" s="174">
        <f>ROUND(VALUE(SUBSTITUTE(実質収支比率等に係る経年分析!F$47,"▲","-")),2)</f>
        <v>5.84</v>
      </c>
      <c r="C20" s="174">
        <f>ROUND(VALUE(SUBSTITUTE(実質収支比率等に係る経年分析!G$47,"▲","-")),2)</f>
        <v>5.83</v>
      </c>
      <c r="D20" s="174">
        <f>ROUND(VALUE(SUBSTITUTE(実質収支比率等に係る経年分析!H$47,"▲","-")),2)</f>
        <v>6.37</v>
      </c>
      <c r="E20" s="174">
        <f>ROUND(VALUE(SUBSTITUTE(実質収支比率等に係る経年分析!I$47,"▲","-")),2)</f>
        <v>7.75</v>
      </c>
      <c r="F20" s="174">
        <f>ROUND(VALUE(SUBSTITUTE(実質収支比率等に係る経年分析!J$47,"▲","-")),2)</f>
        <v>11.98</v>
      </c>
    </row>
    <row r="21" spans="1:11" x14ac:dyDescent="0.2">
      <c r="A21" s="174" t="s">
        <v>58</v>
      </c>
      <c r="B21" s="174">
        <f>IF(ISNUMBER(VALUE(SUBSTITUTE(実質収支比率等に係る経年分析!F$49,"▲","-"))),ROUND(VALUE(SUBSTITUTE(実質収支比率等に係る経年分析!F$49,"▲","-")),2),NA())</f>
        <v>0.4</v>
      </c>
      <c r="C21" s="174">
        <f>IF(ISNUMBER(VALUE(SUBSTITUTE(実質収支比率等に係る経年分析!G$49,"▲","-"))),ROUND(VALUE(SUBSTITUTE(実質収支比率等に係る経年分析!G$49,"▲","-")),2),NA())</f>
        <v>-0.98</v>
      </c>
      <c r="D21" s="174">
        <f>IF(ISNUMBER(VALUE(SUBSTITUTE(実質収支比率等に係る経年分析!H$49,"▲","-"))),ROUND(VALUE(SUBSTITUTE(実質収支比率等に係る経年分析!H$49,"▲","-")),2),NA())</f>
        <v>2.15</v>
      </c>
      <c r="E21" s="174">
        <f>IF(ISNUMBER(VALUE(SUBSTITUTE(実質収支比率等に係る経年分析!I$49,"▲","-"))),ROUND(VALUE(SUBSTITUTE(実質収支比率等に係る経年分析!I$49,"▲","-")),2),NA())</f>
        <v>4.71</v>
      </c>
      <c r="F21" s="174">
        <f>IF(ISNUMBER(VALUE(SUBSTITUTE(実質収支比率等に係る経年分析!J$49,"▲","-"))),ROUND(VALUE(SUBSTITUTE(実質収支比率等に係る経年分析!J$49,"▲","-")),2),NA())</f>
        <v>-4.17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0.09</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母子父子寡婦福祉資金貸付事業特別会計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2">
      <c r="A30" s="175" t="str">
        <f>IF(連結実質赤字比率に係る赤字・黒字の構成分析!C$40="",NA(),連結実質赤字比率に係る赤字・黒字の構成分析!C$40)</f>
        <v>地方卸売市場事業会計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1.22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1.21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1.19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0.47</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1.72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1.53</v>
      </c>
    </row>
    <row r="32" spans="1:11" x14ac:dyDescent="0.2">
      <c r="A32" s="175" t="str">
        <f>IF(連結実質赤字比率に係る赤字・黒字の構成分析!C$38="",NA(),連結実質赤字比率に係る赤字・黒字の構成分析!C$38)</f>
        <v>病院事業会計</v>
      </c>
      <c r="B32" s="175">
        <f>IF(ROUND(VALUE(SUBSTITUTE(連結実質赤字比率に係る赤字・黒字の構成分析!F$38,"▲", "-")), 2) &lt; 0, ABS(ROUND(VALUE(SUBSTITUTE(連結実質赤字比率に係る赤字・黒字の構成分析!F$38,"▲", "-")), 2)), NA())</f>
        <v>3.14</v>
      </c>
      <c r="C32" s="175" t="e">
        <f>IF(ROUND(VALUE(SUBSTITUTE(連結実質赤字比率に係る赤字・黒字の構成分析!F$38,"▲", "-")), 2) &gt;= 0, ABS(ROUND(VALUE(SUBSTITUTE(連結実質赤字比率に係る赤字・黒字の構成分析!F$38,"▲", "-")), 2)), NA())</f>
        <v>#N/A</v>
      </c>
      <c r="D32" s="175">
        <f>IF(ROUND(VALUE(SUBSTITUTE(連結実質赤字比率に係る赤字・黒字の構成分析!G$38,"▲", "-")), 2) &lt; 0, ABS(ROUND(VALUE(SUBSTITUTE(連結実質赤字比率に係る赤字・黒字の構成分析!G$38,"▲", "-")), 2)), NA())</f>
        <v>3.02</v>
      </c>
      <c r="E32" s="175" t="e">
        <f>IF(ROUND(VALUE(SUBSTITUTE(連結実質赤字比率に係る赤字・黒字の構成分析!G$38,"▲", "-")), 2) &gt;= 0, ABS(ROUND(VALUE(SUBSTITUTE(連結実質赤字比率に係る赤字・黒字の構成分析!G$38,"▲", "-")), 2)), NA())</f>
        <v>#N/A</v>
      </c>
      <c r="F32" s="175">
        <f>IF(ROUND(VALUE(SUBSTITUTE(連結実質赤字比率に係る赤字・黒字の構成分析!H$38,"▲", "-")), 2) &lt; 0, ABS(ROUND(VALUE(SUBSTITUTE(連結実質赤字比率に係る赤字・黒字の構成分析!H$38,"▲", "-")), 2)), NA())</f>
        <v>1.32</v>
      </c>
      <c r="G32" s="175" t="e">
        <f>IF(ROUND(VALUE(SUBSTITUTE(連結実質赤字比率に係る赤字・黒字の構成分析!H$38,"▲", "-")), 2) &gt;= 0, ABS(ROUND(VALUE(SUBSTITUTE(連結実質赤字比率に係る赤字・黒字の構成分析!H$38,"▲", "-")), 2)), NA())</f>
        <v>#N/A</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1.99</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2.09</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3.89</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4.1100000000000003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6.05</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11.45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8816</v>
      </c>
      <c r="E42" s="176"/>
      <c r="F42" s="176"/>
      <c r="G42" s="176">
        <f>'実質公債費比率（分子）の構造'!L$52</f>
        <v>8811</v>
      </c>
      <c r="H42" s="176"/>
      <c r="I42" s="176"/>
      <c r="J42" s="176">
        <f>'実質公債費比率（分子）の構造'!M$52</f>
        <v>9233</v>
      </c>
      <c r="K42" s="176"/>
      <c r="L42" s="176"/>
      <c r="M42" s="176">
        <f>'実質公債費比率（分子）の構造'!N$52</f>
        <v>9229</v>
      </c>
      <c r="N42" s="176"/>
      <c r="O42" s="176"/>
      <c r="P42" s="176">
        <f>'実質公債費比率（分子）の構造'!O$52</f>
        <v>9293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228</v>
      </c>
      <c r="C45" s="176"/>
      <c r="D45" s="176"/>
      <c r="E45" s="176">
        <f>'実質公債費比率（分子）の構造'!L$49</f>
        <v>481</v>
      </c>
      <c r="F45" s="176"/>
      <c r="G45" s="176"/>
      <c r="H45" s="176">
        <f>'実質公債費比率（分子）の構造'!M$49</f>
        <v>706</v>
      </c>
      <c r="I45" s="176"/>
      <c r="J45" s="176"/>
      <c r="K45" s="176">
        <f>'実質公債費比率（分子）の構造'!N$49</f>
        <v>708</v>
      </c>
      <c r="L45" s="176"/>
      <c r="M45" s="176"/>
      <c r="N45" s="176">
        <f>'実質公債費比率（分子）の構造'!O$49</f>
        <v>707</v>
      </c>
      <c r="O45" s="176"/>
      <c r="P45" s="176"/>
    </row>
    <row r="46" spans="1:16" x14ac:dyDescent="0.2">
      <c r="A46" s="176" t="s">
        <v>69</v>
      </c>
      <c r="B46" s="176">
        <f>'実質公債費比率（分子）の構造'!K$48</f>
        <v>3864</v>
      </c>
      <c r="C46" s="176"/>
      <c r="D46" s="176"/>
      <c r="E46" s="176">
        <f>'実質公債費比率（分子）の構造'!L$48</f>
        <v>3889</v>
      </c>
      <c r="F46" s="176"/>
      <c r="G46" s="176"/>
      <c r="H46" s="176">
        <f>'実質公債費比率（分子）の構造'!M$48</f>
        <v>3649</v>
      </c>
      <c r="I46" s="176"/>
      <c r="J46" s="176"/>
      <c r="K46" s="176">
        <f>'実質公債費比率（分子）の構造'!N$48</f>
        <v>3617</v>
      </c>
      <c r="L46" s="176"/>
      <c r="M46" s="176"/>
      <c r="N46" s="176">
        <f>'実質公債費比率（分子）の構造'!O$48</f>
        <v>3499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6946</v>
      </c>
      <c r="C49" s="176"/>
      <c r="D49" s="176"/>
      <c r="E49" s="176">
        <f>'実質公債費比率（分子）の構造'!L$45</f>
        <v>7166</v>
      </c>
      <c r="F49" s="176"/>
      <c r="G49" s="176"/>
      <c r="H49" s="176">
        <f>'実質公債費比率（分子）の構造'!M$45</f>
        <v>7544</v>
      </c>
      <c r="I49" s="176"/>
      <c r="J49" s="176"/>
      <c r="K49" s="176">
        <f>'実質公債費比率（分子）の構造'!N$45</f>
        <v>7989</v>
      </c>
      <c r="L49" s="176"/>
      <c r="M49" s="176"/>
      <c r="N49" s="176">
        <f>'実質公債費比率（分子）の構造'!O$45</f>
        <v>8385</v>
      </c>
      <c r="O49" s="176"/>
      <c r="P49" s="176"/>
    </row>
    <row r="50" spans="1:16" x14ac:dyDescent="0.2">
      <c r="A50" s="176" t="s">
        <v>73</v>
      </c>
      <c r="B50" s="176" t="e">
        <f>NA()</f>
        <v>#N/A</v>
      </c>
      <c r="C50" s="176">
        <f>IF(ISNUMBER('実質公債費比率（分子）の構造'!K$53),'実質公債費比率（分子）の構造'!K$53,NA())</f>
        <v>2222</v>
      </c>
      <c r="D50" s="176" t="e">
        <f>NA()</f>
        <v>#N/A</v>
      </c>
      <c r="E50" s="176" t="e">
        <f>NA()</f>
        <v>#N/A</v>
      </c>
      <c r="F50" s="176">
        <f>IF(ISNUMBER('実質公債費比率（分子）の構造'!L$53),'実質公債費比率（分子）の構造'!L$53,NA())</f>
        <v>2725</v>
      </c>
      <c r="G50" s="176" t="e">
        <f>NA()</f>
        <v>#N/A</v>
      </c>
      <c r="H50" s="176" t="e">
        <f>NA()</f>
        <v>#N/A</v>
      </c>
      <c r="I50" s="176">
        <f>IF(ISNUMBER('実質公債費比率（分子）の構造'!M$53),'実質公債費比率（分子）の構造'!M$53,NA())</f>
        <v>2666</v>
      </c>
      <c r="J50" s="176" t="e">
        <f>NA()</f>
        <v>#N/A</v>
      </c>
      <c r="K50" s="176" t="e">
        <f>NA()</f>
        <v>#N/A</v>
      </c>
      <c r="L50" s="176">
        <f>IF(ISNUMBER('実質公債費比率（分子）の構造'!N$53),'実質公債費比率（分子）の構造'!N$53,NA())</f>
        <v>3085</v>
      </c>
      <c r="M50" s="176" t="e">
        <f>NA()</f>
        <v>#N/A</v>
      </c>
      <c r="N50" s="176" t="e">
        <f>NA()</f>
        <v>#N/A</v>
      </c>
      <c r="O50" s="176">
        <f>IF(ISNUMBER('実質公債費比率（分子）の構造'!O$53),'実質公債費比率（分子）の構造'!O$53,NA())</f>
        <v>3298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85019</v>
      </c>
      <c r="E56" s="175"/>
      <c r="F56" s="175"/>
      <c r="G56" s="175">
        <f>'将来負担比率（分子）の構造'!J$52</f>
        <v>83312</v>
      </c>
      <c r="H56" s="175"/>
      <c r="I56" s="175"/>
      <c r="J56" s="175">
        <f>'将来負担比率（分子）の構造'!K$52</f>
        <v>80689</v>
      </c>
      <c r="K56" s="175"/>
      <c r="L56" s="175"/>
      <c r="M56" s="175">
        <f>'将来負担比率（分子）の構造'!L$52</f>
        <v>77914</v>
      </c>
      <c r="N56" s="175"/>
      <c r="O56" s="175"/>
      <c r="P56" s="175">
        <f>'将来負担比率（分子）の構造'!M$52</f>
        <v>73832</v>
      </c>
    </row>
    <row r="57" spans="1:16" x14ac:dyDescent="0.2">
      <c r="A57" s="175" t="s">
        <v>44</v>
      </c>
      <c r="B57" s="175"/>
      <c r="C57" s="175"/>
      <c r="D57" s="175">
        <f>'将来負担比率（分子）の構造'!I$51</f>
        <v>16333</v>
      </c>
      <c r="E57" s="175"/>
      <c r="F57" s="175"/>
      <c r="G57" s="175">
        <f>'将来負担比率（分子）の構造'!J$51</f>
        <v>16797</v>
      </c>
      <c r="H57" s="175"/>
      <c r="I57" s="175"/>
      <c r="J57" s="175">
        <f>'将来負担比率（分子）の構造'!K$51</f>
        <v>16539</v>
      </c>
      <c r="K57" s="175"/>
      <c r="L57" s="175"/>
      <c r="M57" s="175">
        <f>'将来負担比率（分子）の構造'!L$51</f>
        <v>15516</v>
      </c>
      <c r="N57" s="175"/>
      <c r="O57" s="175"/>
      <c r="P57" s="175">
        <f>'将来負担比率（分子）の構造'!M$51</f>
        <v>14537</v>
      </c>
    </row>
    <row r="58" spans="1:16" x14ac:dyDescent="0.2">
      <c r="A58" s="175" t="s">
        <v>43</v>
      </c>
      <c r="B58" s="175"/>
      <c r="C58" s="175"/>
      <c r="D58" s="175">
        <f>'将来負担比率（分子）の構造'!I$50</f>
        <v>7522</v>
      </c>
      <c r="E58" s="175"/>
      <c r="F58" s="175"/>
      <c r="G58" s="175">
        <f>'将来負担比率（分子）の構造'!J$50</f>
        <v>9044</v>
      </c>
      <c r="H58" s="175"/>
      <c r="I58" s="175"/>
      <c r="J58" s="175">
        <f>'将来負担比率（分子）の構造'!K$50</f>
        <v>10522</v>
      </c>
      <c r="K58" s="175"/>
      <c r="L58" s="175"/>
      <c r="M58" s="175">
        <f>'将来負担比率（分子）の構造'!L$50</f>
        <v>14491</v>
      </c>
      <c r="N58" s="175"/>
      <c r="O58" s="175"/>
      <c r="P58" s="175">
        <f>'将来負担比率（分子）の構造'!M$50</f>
        <v>18941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13</v>
      </c>
      <c r="C61" s="175"/>
      <c r="D61" s="175"/>
      <c r="E61" s="175">
        <f>'将来負担比率（分子）の構造'!J$46</f>
        <v>13</v>
      </c>
      <c r="F61" s="175"/>
      <c r="G61" s="175"/>
      <c r="H61" s="175">
        <f>'将来負担比率（分子）の構造'!K$46</f>
        <v>11</v>
      </c>
      <c r="I61" s="175"/>
      <c r="J61" s="175"/>
      <c r="K61" s="175">
        <f>'将来負担比率（分子）の構造'!L$46</f>
        <v>10</v>
      </c>
      <c r="L61" s="175"/>
      <c r="M61" s="175"/>
      <c r="N61" s="175">
        <f>'将来負担比率（分子）の構造'!M$46</f>
        <v>9</v>
      </c>
      <c r="O61" s="175"/>
      <c r="P61" s="175"/>
    </row>
    <row r="62" spans="1:16" x14ac:dyDescent="0.2">
      <c r="A62" s="175" t="s">
        <v>37</v>
      </c>
      <c r="B62" s="175">
        <f>'将来負担比率（分子）の構造'!I$45</f>
        <v>11913</v>
      </c>
      <c r="C62" s="175"/>
      <c r="D62" s="175"/>
      <c r="E62" s="175">
        <f>'将来負担比率（分子）の構造'!J$45</f>
        <v>12000</v>
      </c>
      <c r="F62" s="175"/>
      <c r="G62" s="175"/>
      <c r="H62" s="175">
        <f>'将来負担比率（分子）の構造'!K$45</f>
        <v>11793</v>
      </c>
      <c r="I62" s="175"/>
      <c r="J62" s="175"/>
      <c r="K62" s="175">
        <f>'将来負担比率（分子）の構造'!L$45</f>
        <v>11620</v>
      </c>
      <c r="L62" s="175"/>
      <c r="M62" s="175"/>
      <c r="N62" s="175">
        <f>'将来負担比率（分子）の構造'!M$45</f>
        <v>11457</v>
      </c>
      <c r="O62" s="175"/>
      <c r="P62" s="175"/>
    </row>
    <row r="63" spans="1:16" x14ac:dyDescent="0.2">
      <c r="A63" s="175" t="s">
        <v>36</v>
      </c>
      <c r="B63" s="175">
        <f>'将来負担比率（分子）の構造'!I$44</f>
        <v>8553</v>
      </c>
      <c r="C63" s="175"/>
      <c r="D63" s="175"/>
      <c r="E63" s="175">
        <f>'将来負担比率（分子）の構造'!J$44</f>
        <v>8129</v>
      </c>
      <c r="F63" s="175"/>
      <c r="G63" s="175"/>
      <c r="H63" s="175">
        <f>'将来負担比率（分子）の構造'!K$44</f>
        <v>7416</v>
      </c>
      <c r="I63" s="175"/>
      <c r="J63" s="175"/>
      <c r="K63" s="175">
        <f>'将来負担比率（分子）の構造'!L$44</f>
        <v>6299</v>
      </c>
      <c r="L63" s="175"/>
      <c r="M63" s="175"/>
      <c r="N63" s="175">
        <f>'将来負担比率（分子）の構造'!M$44</f>
        <v>5701</v>
      </c>
      <c r="O63" s="175"/>
      <c r="P63" s="175"/>
    </row>
    <row r="64" spans="1:16" x14ac:dyDescent="0.2">
      <c r="A64" s="175" t="s">
        <v>35</v>
      </c>
      <c r="B64" s="175">
        <f>'将来負担比率（分子）の構造'!I$43</f>
        <v>37251</v>
      </c>
      <c r="C64" s="175"/>
      <c r="D64" s="175"/>
      <c r="E64" s="175">
        <f>'将来負担比率（分子）の構造'!J$43</f>
        <v>35618</v>
      </c>
      <c r="F64" s="175"/>
      <c r="G64" s="175"/>
      <c r="H64" s="175">
        <f>'将来負担比率（分子）の構造'!K$43</f>
        <v>31811</v>
      </c>
      <c r="I64" s="175"/>
      <c r="J64" s="175"/>
      <c r="K64" s="175">
        <f>'将来負担比率（分子）の構造'!L$43</f>
        <v>29405</v>
      </c>
      <c r="L64" s="175"/>
      <c r="M64" s="175"/>
      <c r="N64" s="175">
        <f>'将来負担比率（分子）の構造'!M$43</f>
        <v>26915</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79083</v>
      </c>
      <c r="C66" s="175"/>
      <c r="D66" s="175"/>
      <c r="E66" s="175">
        <f>'将来負担比率（分子）の構造'!J$41</f>
        <v>79313</v>
      </c>
      <c r="F66" s="175"/>
      <c r="G66" s="175"/>
      <c r="H66" s="175">
        <f>'将来負担比率（分子）の構造'!K$41</f>
        <v>78193</v>
      </c>
      <c r="I66" s="175"/>
      <c r="J66" s="175"/>
      <c r="K66" s="175">
        <f>'将来負担比率（分子）の構造'!L$41</f>
        <v>76641</v>
      </c>
      <c r="L66" s="175"/>
      <c r="M66" s="175"/>
      <c r="N66" s="175">
        <f>'将来負担比率（分子）の構造'!M$41</f>
        <v>72352</v>
      </c>
      <c r="O66" s="175"/>
      <c r="P66" s="175"/>
    </row>
    <row r="67" spans="1:16" x14ac:dyDescent="0.2">
      <c r="A67" s="175" t="s">
        <v>77</v>
      </c>
      <c r="B67" s="175" t="e">
        <f>NA()</f>
        <v>#N/A</v>
      </c>
      <c r="C67" s="175">
        <f>IF(ISNUMBER('将来負担比率（分子）の構造'!I$53), IF('将来負担比率（分子）の構造'!I$53 &lt; 0, 0, '将来負担比率（分子）の構造'!I$53), NA())</f>
        <v>27940</v>
      </c>
      <c r="D67" s="175" t="e">
        <f>NA()</f>
        <v>#N/A</v>
      </c>
      <c r="E67" s="175" t="e">
        <f>NA()</f>
        <v>#N/A</v>
      </c>
      <c r="F67" s="175">
        <f>IF(ISNUMBER('将来負担比率（分子）の構造'!J$53), IF('将来負担比率（分子）の構造'!J$53 &lt; 0, 0, '将来負担比率（分子）の構造'!J$53), NA())</f>
        <v>25919</v>
      </c>
      <c r="G67" s="175" t="e">
        <f>NA()</f>
        <v>#N/A</v>
      </c>
      <c r="H67" s="175" t="e">
        <f>NA()</f>
        <v>#N/A</v>
      </c>
      <c r="I67" s="175">
        <f>IF(ISNUMBER('将来負担比率（分子）の構造'!K$53), IF('将来負担比率（分子）の構造'!K$53 &lt; 0, 0, '将来負担比率（分子）の構造'!K$53), NA())</f>
        <v>21475</v>
      </c>
      <c r="J67" s="175" t="e">
        <f>NA()</f>
        <v>#N/A</v>
      </c>
      <c r="K67" s="175" t="e">
        <f>NA()</f>
        <v>#N/A</v>
      </c>
      <c r="L67" s="175">
        <f>IF(ISNUMBER('将来負担比率（分子）の構造'!L$53), IF('将来負担比率（分子）の構造'!L$53 &lt; 0, 0, '将来負担比率（分子）の構造'!L$53), NA())</f>
        <v>16055</v>
      </c>
      <c r="M67" s="175" t="e">
        <f>NA()</f>
        <v>#N/A</v>
      </c>
      <c r="N67" s="175" t="e">
        <f>NA()</f>
        <v>#N/A</v>
      </c>
      <c r="O67" s="175">
        <f>IF(ISNUMBER('将来負担比率（分子）の構造'!M$53), IF('将来負担比率（分子）の構造'!M$53 &lt; 0, 0, '将来負担比率（分子）の構造'!M$53), NA())</f>
        <v>9124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2816</v>
      </c>
      <c r="C72" s="179">
        <f>基金残高に係る経年分析!G55</f>
        <v>3557</v>
      </c>
      <c r="D72" s="179">
        <f>基金残高に係る経年分析!H55</f>
        <v>5373</v>
      </c>
    </row>
    <row r="73" spans="1:16" x14ac:dyDescent="0.2">
      <c r="A73" s="178" t="s">
        <v>80</v>
      </c>
      <c r="B73" s="179">
        <f>基金残高に係る経年分析!F56</f>
        <v>34</v>
      </c>
      <c r="C73" s="179">
        <f>基金残高に係る経年分析!G56</f>
        <v>1223</v>
      </c>
      <c r="D73" s="179">
        <f>基金残高に係る経年分析!H56</f>
        <v>1222</v>
      </c>
    </row>
    <row r="74" spans="1:16" x14ac:dyDescent="0.2">
      <c r="A74" s="178" t="s">
        <v>81</v>
      </c>
      <c r="B74" s="179">
        <f>基金残高に係る経年分析!F57</f>
        <v>5372</v>
      </c>
      <c r="C74" s="179">
        <f>基金残高に係る経年分析!G57</f>
        <v>6515</v>
      </c>
      <c r="D74" s="179">
        <f>基金残高に係る経年分析!H57</f>
        <v>8030</v>
      </c>
    </row>
  </sheetData>
  <sheetProtection algorithmName="SHA-512" hashValue="o2jQ2VHcKbuVVSSMHJOqYJzPGmXL6XLsv/nU5OqWD1svJ7AG3U16CoQsl6Yyu5IapZXkq/BlWWDb8N/V6SQ9pw==" saltValue="AbF3zOFVHLNrmkmaapS8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234</v>
      </c>
      <c r="C5" s="680"/>
      <c r="D5" s="680"/>
      <c r="E5" s="680"/>
      <c r="F5" s="680"/>
      <c r="G5" s="680"/>
      <c r="H5" s="680"/>
      <c r="I5" s="680"/>
      <c r="J5" s="680"/>
      <c r="K5" s="680"/>
      <c r="L5" s="680"/>
      <c r="M5" s="680"/>
      <c r="N5" s="680"/>
      <c r="O5" s="680"/>
      <c r="P5" s="680"/>
      <c r="Q5" s="681"/>
      <c r="R5" s="676">
        <v>29410916</v>
      </c>
      <c r="S5" s="677"/>
      <c r="T5" s="677"/>
      <c r="U5" s="677"/>
      <c r="V5" s="677"/>
      <c r="W5" s="677"/>
      <c r="X5" s="677"/>
      <c r="Y5" s="702"/>
      <c r="Z5" s="715">
        <v>33.700000000000003</v>
      </c>
      <c r="AA5" s="715"/>
      <c r="AB5" s="715"/>
      <c r="AC5" s="715"/>
      <c r="AD5" s="716">
        <v>27434059</v>
      </c>
      <c r="AE5" s="716"/>
      <c r="AF5" s="716"/>
      <c r="AG5" s="716"/>
      <c r="AH5" s="716"/>
      <c r="AI5" s="716"/>
      <c r="AJ5" s="716"/>
      <c r="AK5" s="716"/>
      <c r="AL5" s="703">
        <v>61.7</v>
      </c>
      <c r="AM5" s="685"/>
      <c r="AN5" s="685"/>
      <c r="AO5" s="704"/>
      <c r="AP5" s="679" t="s">
        <v>235</v>
      </c>
      <c r="AQ5" s="680"/>
      <c r="AR5" s="680"/>
      <c r="AS5" s="680"/>
      <c r="AT5" s="680"/>
      <c r="AU5" s="680"/>
      <c r="AV5" s="680"/>
      <c r="AW5" s="680"/>
      <c r="AX5" s="680"/>
      <c r="AY5" s="680"/>
      <c r="AZ5" s="680"/>
      <c r="BA5" s="680"/>
      <c r="BB5" s="680"/>
      <c r="BC5" s="680"/>
      <c r="BD5" s="680"/>
      <c r="BE5" s="680"/>
      <c r="BF5" s="681"/>
      <c r="BG5" s="621">
        <v>27397953</v>
      </c>
      <c r="BH5" s="622"/>
      <c r="BI5" s="622"/>
      <c r="BJ5" s="622"/>
      <c r="BK5" s="622"/>
      <c r="BL5" s="622"/>
      <c r="BM5" s="622"/>
      <c r="BN5" s="623"/>
      <c r="BO5" s="659">
        <v>93.2</v>
      </c>
      <c r="BP5" s="659"/>
      <c r="BQ5" s="659"/>
      <c r="BR5" s="659"/>
      <c r="BS5" s="660">
        <v>553182</v>
      </c>
      <c r="BT5" s="660"/>
      <c r="BU5" s="660"/>
      <c r="BV5" s="660"/>
      <c r="BW5" s="660"/>
      <c r="BX5" s="660"/>
      <c r="BY5" s="660"/>
      <c r="BZ5" s="660"/>
      <c r="CA5" s="660"/>
      <c r="CB5" s="700"/>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2">
      <c r="B6" s="618" t="s">
        <v>239</v>
      </c>
      <c r="C6" s="619"/>
      <c r="D6" s="619"/>
      <c r="E6" s="619"/>
      <c r="F6" s="619"/>
      <c r="G6" s="619"/>
      <c r="H6" s="619"/>
      <c r="I6" s="619"/>
      <c r="J6" s="619"/>
      <c r="K6" s="619"/>
      <c r="L6" s="619"/>
      <c r="M6" s="619"/>
      <c r="N6" s="619"/>
      <c r="O6" s="619"/>
      <c r="P6" s="619"/>
      <c r="Q6" s="620"/>
      <c r="R6" s="621">
        <v>416012</v>
      </c>
      <c r="S6" s="622"/>
      <c r="T6" s="622"/>
      <c r="U6" s="622"/>
      <c r="V6" s="622"/>
      <c r="W6" s="622"/>
      <c r="X6" s="622"/>
      <c r="Y6" s="623"/>
      <c r="Z6" s="659">
        <v>0.5</v>
      </c>
      <c r="AA6" s="659"/>
      <c r="AB6" s="659"/>
      <c r="AC6" s="659"/>
      <c r="AD6" s="660">
        <v>416012</v>
      </c>
      <c r="AE6" s="660"/>
      <c r="AF6" s="660"/>
      <c r="AG6" s="660"/>
      <c r="AH6" s="660"/>
      <c r="AI6" s="660"/>
      <c r="AJ6" s="660"/>
      <c r="AK6" s="660"/>
      <c r="AL6" s="624">
        <v>0.9</v>
      </c>
      <c r="AM6" s="625"/>
      <c r="AN6" s="625"/>
      <c r="AO6" s="661"/>
      <c r="AP6" s="618" t="s">
        <v>240</v>
      </c>
      <c r="AQ6" s="619"/>
      <c r="AR6" s="619"/>
      <c r="AS6" s="619"/>
      <c r="AT6" s="619"/>
      <c r="AU6" s="619"/>
      <c r="AV6" s="619"/>
      <c r="AW6" s="619"/>
      <c r="AX6" s="619"/>
      <c r="AY6" s="619"/>
      <c r="AZ6" s="619"/>
      <c r="BA6" s="619"/>
      <c r="BB6" s="619"/>
      <c r="BC6" s="619"/>
      <c r="BD6" s="619"/>
      <c r="BE6" s="619"/>
      <c r="BF6" s="620"/>
      <c r="BG6" s="621">
        <v>27397953</v>
      </c>
      <c r="BH6" s="622"/>
      <c r="BI6" s="622"/>
      <c r="BJ6" s="622"/>
      <c r="BK6" s="622"/>
      <c r="BL6" s="622"/>
      <c r="BM6" s="622"/>
      <c r="BN6" s="623"/>
      <c r="BO6" s="659">
        <v>93.2</v>
      </c>
      <c r="BP6" s="659"/>
      <c r="BQ6" s="659"/>
      <c r="BR6" s="659"/>
      <c r="BS6" s="660">
        <v>553182</v>
      </c>
      <c r="BT6" s="660"/>
      <c r="BU6" s="660"/>
      <c r="BV6" s="660"/>
      <c r="BW6" s="660"/>
      <c r="BX6" s="660"/>
      <c r="BY6" s="660"/>
      <c r="BZ6" s="660"/>
      <c r="CA6" s="660"/>
      <c r="CB6" s="700"/>
      <c r="CD6" s="679" t="s">
        <v>241</v>
      </c>
      <c r="CE6" s="680"/>
      <c r="CF6" s="680"/>
      <c r="CG6" s="680"/>
      <c r="CH6" s="680"/>
      <c r="CI6" s="680"/>
      <c r="CJ6" s="680"/>
      <c r="CK6" s="680"/>
      <c r="CL6" s="680"/>
      <c r="CM6" s="680"/>
      <c r="CN6" s="680"/>
      <c r="CO6" s="680"/>
      <c r="CP6" s="680"/>
      <c r="CQ6" s="681"/>
      <c r="CR6" s="621">
        <v>528654</v>
      </c>
      <c r="CS6" s="622"/>
      <c r="CT6" s="622"/>
      <c r="CU6" s="622"/>
      <c r="CV6" s="622"/>
      <c r="CW6" s="622"/>
      <c r="CX6" s="622"/>
      <c r="CY6" s="623"/>
      <c r="CZ6" s="703">
        <v>0.6</v>
      </c>
      <c r="DA6" s="685"/>
      <c r="DB6" s="685"/>
      <c r="DC6" s="705"/>
      <c r="DD6" s="627" t="s">
        <v>130</v>
      </c>
      <c r="DE6" s="622"/>
      <c r="DF6" s="622"/>
      <c r="DG6" s="622"/>
      <c r="DH6" s="622"/>
      <c r="DI6" s="622"/>
      <c r="DJ6" s="622"/>
      <c r="DK6" s="622"/>
      <c r="DL6" s="622"/>
      <c r="DM6" s="622"/>
      <c r="DN6" s="622"/>
      <c r="DO6" s="622"/>
      <c r="DP6" s="623"/>
      <c r="DQ6" s="627">
        <v>528632</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10828</v>
      </c>
      <c r="S7" s="622"/>
      <c r="T7" s="622"/>
      <c r="U7" s="622"/>
      <c r="V7" s="622"/>
      <c r="W7" s="622"/>
      <c r="X7" s="622"/>
      <c r="Y7" s="623"/>
      <c r="Z7" s="659">
        <v>0</v>
      </c>
      <c r="AA7" s="659"/>
      <c r="AB7" s="659"/>
      <c r="AC7" s="659"/>
      <c r="AD7" s="660">
        <v>10828</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13673257</v>
      </c>
      <c r="BH7" s="622"/>
      <c r="BI7" s="622"/>
      <c r="BJ7" s="622"/>
      <c r="BK7" s="622"/>
      <c r="BL7" s="622"/>
      <c r="BM7" s="622"/>
      <c r="BN7" s="623"/>
      <c r="BO7" s="659">
        <v>46.5</v>
      </c>
      <c r="BP7" s="659"/>
      <c r="BQ7" s="659"/>
      <c r="BR7" s="659"/>
      <c r="BS7" s="660">
        <v>553182</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10000800</v>
      </c>
      <c r="CS7" s="622"/>
      <c r="CT7" s="622"/>
      <c r="CU7" s="622"/>
      <c r="CV7" s="622"/>
      <c r="CW7" s="622"/>
      <c r="CX7" s="622"/>
      <c r="CY7" s="623"/>
      <c r="CZ7" s="659">
        <v>11.7</v>
      </c>
      <c r="DA7" s="659"/>
      <c r="DB7" s="659"/>
      <c r="DC7" s="659"/>
      <c r="DD7" s="627">
        <v>238093</v>
      </c>
      <c r="DE7" s="622"/>
      <c r="DF7" s="622"/>
      <c r="DG7" s="622"/>
      <c r="DH7" s="622"/>
      <c r="DI7" s="622"/>
      <c r="DJ7" s="622"/>
      <c r="DK7" s="622"/>
      <c r="DL7" s="622"/>
      <c r="DM7" s="622"/>
      <c r="DN7" s="622"/>
      <c r="DO7" s="622"/>
      <c r="DP7" s="623"/>
      <c r="DQ7" s="627">
        <v>7496786</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132303</v>
      </c>
      <c r="S8" s="622"/>
      <c r="T8" s="622"/>
      <c r="U8" s="622"/>
      <c r="V8" s="622"/>
      <c r="W8" s="622"/>
      <c r="X8" s="622"/>
      <c r="Y8" s="623"/>
      <c r="Z8" s="659">
        <v>0.2</v>
      </c>
      <c r="AA8" s="659"/>
      <c r="AB8" s="659"/>
      <c r="AC8" s="659"/>
      <c r="AD8" s="660">
        <v>132303</v>
      </c>
      <c r="AE8" s="660"/>
      <c r="AF8" s="660"/>
      <c r="AG8" s="660"/>
      <c r="AH8" s="660"/>
      <c r="AI8" s="660"/>
      <c r="AJ8" s="660"/>
      <c r="AK8" s="660"/>
      <c r="AL8" s="624">
        <v>0.3</v>
      </c>
      <c r="AM8" s="625"/>
      <c r="AN8" s="625"/>
      <c r="AO8" s="661"/>
      <c r="AP8" s="618" t="s">
        <v>246</v>
      </c>
      <c r="AQ8" s="619"/>
      <c r="AR8" s="619"/>
      <c r="AS8" s="619"/>
      <c r="AT8" s="619"/>
      <c r="AU8" s="619"/>
      <c r="AV8" s="619"/>
      <c r="AW8" s="619"/>
      <c r="AX8" s="619"/>
      <c r="AY8" s="619"/>
      <c r="AZ8" s="619"/>
      <c r="BA8" s="619"/>
      <c r="BB8" s="619"/>
      <c r="BC8" s="619"/>
      <c r="BD8" s="619"/>
      <c r="BE8" s="619"/>
      <c r="BF8" s="620"/>
      <c r="BG8" s="621">
        <v>332177</v>
      </c>
      <c r="BH8" s="622"/>
      <c r="BI8" s="622"/>
      <c r="BJ8" s="622"/>
      <c r="BK8" s="622"/>
      <c r="BL8" s="622"/>
      <c r="BM8" s="622"/>
      <c r="BN8" s="623"/>
      <c r="BO8" s="659">
        <v>1.1000000000000001</v>
      </c>
      <c r="BP8" s="659"/>
      <c r="BQ8" s="659"/>
      <c r="BR8" s="659"/>
      <c r="BS8" s="660" t="s">
        <v>130</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38055838</v>
      </c>
      <c r="CS8" s="622"/>
      <c r="CT8" s="622"/>
      <c r="CU8" s="622"/>
      <c r="CV8" s="622"/>
      <c r="CW8" s="622"/>
      <c r="CX8" s="622"/>
      <c r="CY8" s="623"/>
      <c r="CZ8" s="659">
        <v>44.6</v>
      </c>
      <c r="DA8" s="659"/>
      <c r="DB8" s="659"/>
      <c r="DC8" s="659"/>
      <c r="DD8" s="627">
        <v>190277</v>
      </c>
      <c r="DE8" s="622"/>
      <c r="DF8" s="622"/>
      <c r="DG8" s="622"/>
      <c r="DH8" s="622"/>
      <c r="DI8" s="622"/>
      <c r="DJ8" s="622"/>
      <c r="DK8" s="622"/>
      <c r="DL8" s="622"/>
      <c r="DM8" s="622"/>
      <c r="DN8" s="622"/>
      <c r="DO8" s="622"/>
      <c r="DP8" s="623"/>
      <c r="DQ8" s="627">
        <v>16971825</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114680</v>
      </c>
      <c r="S9" s="622"/>
      <c r="T9" s="622"/>
      <c r="U9" s="622"/>
      <c r="V9" s="622"/>
      <c r="W9" s="622"/>
      <c r="X9" s="622"/>
      <c r="Y9" s="623"/>
      <c r="Z9" s="659">
        <v>0.1</v>
      </c>
      <c r="AA9" s="659"/>
      <c r="AB9" s="659"/>
      <c r="AC9" s="659"/>
      <c r="AD9" s="660">
        <v>114680</v>
      </c>
      <c r="AE9" s="660"/>
      <c r="AF9" s="660"/>
      <c r="AG9" s="660"/>
      <c r="AH9" s="660"/>
      <c r="AI9" s="660"/>
      <c r="AJ9" s="660"/>
      <c r="AK9" s="660"/>
      <c r="AL9" s="624">
        <v>0.3</v>
      </c>
      <c r="AM9" s="625"/>
      <c r="AN9" s="625"/>
      <c r="AO9" s="661"/>
      <c r="AP9" s="618" t="s">
        <v>249</v>
      </c>
      <c r="AQ9" s="619"/>
      <c r="AR9" s="619"/>
      <c r="AS9" s="619"/>
      <c r="AT9" s="619"/>
      <c r="AU9" s="619"/>
      <c r="AV9" s="619"/>
      <c r="AW9" s="619"/>
      <c r="AX9" s="619"/>
      <c r="AY9" s="619"/>
      <c r="AZ9" s="619"/>
      <c r="BA9" s="619"/>
      <c r="BB9" s="619"/>
      <c r="BC9" s="619"/>
      <c r="BD9" s="619"/>
      <c r="BE9" s="619"/>
      <c r="BF9" s="620"/>
      <c r="BG9" s="621">
        <v>10631770</v>
      </c>
      <c r="BH9" s="622"/>
      <c r="BI9" s="622"/>
      <c r="BJ9" s="622"/>
      <c r="BK9" s="622"/>
      <c r="BL9" s="622"/>
      <c r="BM9" s="622"/>
      <c r="BN9" s="623"/>
      <c r="BO9" s="659">
        <v>36.1</v>
      </c>
      <c r="BP9" s="659"/>
      <c r="BQ9" s="659"/>
      <c r="BR9" s="659"/>
      <c r="BS9" s="660" t="s">
        <v>130</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8950954</v>
      </c>
      <c r="CS9" s="622"/>
      <c r="CT9" s="622"/>
      <c r="CU9" s="622"/>
      <c r="CV9" s="622"/>
      <c r="CW9" s="622"/>
      <c r="CX9" s="622"/>
      <c r="CY9" s="623"/>
      <c r="CZ9" s="659">
        <v>10.5</v>
      </c>
      <c r="DA9" s="659"/>
      <c r="DB9" s="659"/>
      <c r="DC9" s="659"/>
      <c r="DD9" s="627">
        <v>59824</v>
      </c>
      <c r="DE9" s="622"/>
      <c r="DF9" s="622"/>
      <c r="DG9" s="622"/>
      <c r="DH9" s="622"/>
      <c r="DI9" s="622"/>
      <c r="DJ9" s="622"/>
      <c r="DK9" s="622"/>
      <c r="DL9" s="622"/>
      <c r="DM9" s="622"/>
      <c r="DN9" s="622"/>
      <c r="DO9" s="622"/>
      <c r="DP9" s="623"/>
      <c r="DQ9" s="627">
        <v>6100810</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766873</v>
      </c>
      <c r="BH10" s="622"/>
      <c r="BI10" s="622"/>
      <c r="BJ10" s="622"/>
      <c r="BK10" s="622"/>
      <c r="BL10" s="622"/>
      <c r="BM10" s="622"/>
      <c r="BN10" s="623"/>
      <c r="BO10" s="659">
        <v>2.6</v>
      </c>
      <c r="BP10" s="659"/>
      <c r="BQ10" s="659"/>
      <c r="BR10" s="659"/>
      <c r="BS10" s="660" t="s">
        <v>130</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192868</v>
      </c>
      <c r="CS10" s="622"/>
      <c r="CT10" s="622"/>
      <c r="CU10" s="622"/>
      <c r="CV10" s="622"/>
      <c r="CW10" s="622"/>
      <c r="CX10" s="622"/>
      <c r="CY10" s="623"/>
      <c r="CZ10" s="659">
        <v>0.2</v>
      </c>
      <c r="DA10" s="659"/>
      <c r="DB10" s="659"/>
      <c r="DC10" s="659"/>
      <c r="DD10" s="627">
        <v>660</v>
      </c>
      <c r="DE10" s="622"/>
      <c r="DF10" s="622"/>
      <c r="DG10" s="622"/>
      <c r="DH10" s="622"/>
      <c r="DI10" s="622"/>
      <c r="DJ10" s="622"/>
      <c r="DK10" s="622"/>
      <c r="DL10" s="622"/>
      <c r="DM10" s="622"/>
      <c r="DN10" s="622"/>
      <c r="DO10" s="622"/>
      <c r="DP10" s="623"/>
      <c r="DQ10" s="627">
        <v>63948</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5172468</v>
      </c>
      <c r="S11" s="622"/>
      <c r="T11" s="622"/>
      <c r="U11" s="622"/>
      <c r="V11" s="622"/>
      <c r="W11" s="622"/>
      <c r="X11" s="622"/>
      <c r="Y11" s="623"/>
      <c r="Z11" s="624">
        <v>5.9</v>
      </c>
      <c r="AA11" s="625"/>
      <c r="AB11" s="625"/>
      <c r="AC11" s="626"/>
      <c r="AD11" s="627">
        <v>5172468</v>
      </c>
      <c r="AE11" s="622"/>
      <c r="AF11" s="622"/>
      <c r="AG11" s="622"/>
      <c r="AH11" s="622"/>
      <c r="AI11" s="622"/>
      <c r="AJ11" s="622"/>
      <c r="AK11" s="623"/>
      <c r="AL11" s="624">
        <v>11.6</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1942437</v>
      </c>
      <c r="BH11" s="622"/>
      <c r="BI11" s="622"/>
      <c r="BJ11" s="622"/>
      <c r="BK11" s="622"/>
      <c r="BL11" s="622"/>
      <c r="BM11" s="622"/>
      <c r="BN11" s="623"/>
      <c r="BO11" s="659">
        <v>6.6</v>
      </c>
      <c r="BP11" s="659"/>
      <c r="BQ11" s="659"/>
      <c r="BR11" s="659"/>
      <c r="BS11" s="660">
        <v>553182</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931711</v>
      </c>
      <c r="CS11" s="622"/>
      <c r="CT11" s="622"/>
      <c r="CU11" s="622"/>
      <c r="CV11" s="622"/>
      <c r="CW11" s="622"/>
      <c r="CX11" s="622"/>
      <c r="CY11" s="623"/>
      <c r="CZ11" s="659">
        <v>1.1000000000000001</v>
      </c>
      <c r="DA11" s="659"/>
      <c r="DB11" s="659"/>
      <c r="DC11" s="659"/>
      <c r="DD11" s="627">
        <v>481000</v>
      </c>
      <c r="DE11" s="622"/>
      <c r="DF11" s="622"/>
      <c r="DG11" s="622"/>
      <c r="DH11" s="622"/>
      <c r="DI11" s="622"/>
      <c r="DJ11" s="622"/>
      <c r="DK11" s="622"/>
      <c r="DL11" s="622"/>
      <c r="DM11" s="622"/>
      <c r="DN11" s="622"/>
      <c r="DO11" s="622"/>
      <c r="DP11" s="623"/>
      <c r="DQ11" s="627">
        <v>482196</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11709201</v>
      </c>
      <c r="BH12" s="622"/>
      <c r="BI12" s="622"/>
      <c r="BJ12" s="622"/>
      <c r="BK12" s="622"/>
      <c r="BL12" s="622"/>
      <c r="BM12" s="622"/>
      <c r="BN12" s="623"/>
      <c r="BO12" s="659">
        <v>39.799999999999997</v>
      </c>
      <c r="BP12" s="659"/>
      <c r="BQ12" s="659"/>
      <c r="BR12" s="659"/>
      <c r="BS12" s="660" t="s">
        <v>130</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1632180</v>
      </c>
      <c r="CS12" s="622"/>
      <c r="CT12" s="622"/>
      <c r="CU12" s="622"/>
      <c r="CV12" s="622"/>
      <c r="CW12" s="622"/>
      <c r="CX12" s="622"/>
      <c r="CY12" s="623"/>
      <c r="CZ12" s="659">
        <v>1.9</v>
      </c>
      <c r="DA12" s="659"/>
      <c r="DB12" s="659"/>
      <c r="DC12" s="659"/>
      <c r="DD12" s="627">
        <v>63595</v>
      </c>
      <c r="DE12" s="622"/>
      <c r="DF12" s="622"/>
      <c r="DG12" s="622"/>
      <c r="DH12" s="622"/>
      <c r="DI12" s="622"/>
      <c r="DJ12" s="622"/>
      <c r="DK12" s="622"/>
      <c r="DL12" s="622"/>
      <c r="DM12" s="622"/>
      <c r="DN12" s="622"/>
      <c r="DO12" s="622"/>
      <c r="DP12" s="623"/>
      <c r="DQ12" s="627">
        <v>1267310</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11619171</v>
      </c>
      <c r="BH13" s="622"/>
      <c r="BI13" s="622"/>
      <c r="BJ13" s="622"/>
      <c r="BK13" s="622"/>
      <c r="BL13" s="622"/>
      <c r="BM13" s="622"/>
      <c r="BN13" s="623"/>
      <c r="BO13" s="659">
        <v>39.5</v>
      </c>
      <c r="BP13" s="659"/>
      <c r="BQ13" s="659"/>
      <c r="BR13" s="659"/>
      <c r="BS13" s="660" t="s">
        <v>130</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7110317</v>
      </c>
      <c r="CS13" s="622"/>
      <c r="CT13" s="622"/>
      <c r="CU13" s="622"/>
      <c r="CV13" s="622"/>
      <c r="CW13" s="622"/>
      <c r="CX13" s="622"/>
      <c r="CY13" s="623"/>
      <c r="CZ13" s="659">
        <v>8.3000000000000007</v>
      </c>
      <c r="DA13" s="659"/>
      <c r="DB13" s="659"/>
      <c r="DC13" s="659"/>
      <c r="DD13" s="627">
        <v>2702575</v>
      </c>
      <c r="DE13" s="622"/>
      <c r="DF13" s="622"/>
      <c r="DG13" s="622"/>
      <c r="DH13" s="622"/>
      <c r="DI13" s="622"/>
      <c r="DJ13" s="622"/>
      <c r="DK13" s="622"/>
      <c r="DL13" s="622"/>
      <c r="DM13" s="622"/>
      <c r="DN13" s="622"/>
      <c r="DO13" s="622"/>
      <c r="DP13" s="623"/>
      <c r="DQ13" s="627">
        <v>4406435</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923</v>
      </c>
      <c r="S14" s="622"/>
      <c r="T14" s="622"/>
      <c r="U14" s="622"/>
      <c r="V14" s="622"/>
      <c r="W14" s="622"/>
      <c r="X14" s="622"/>
      <c r="Y14" s="623"/>
      <c r="Z14" s="659">
        <v>0</v>
      </c>
      <c r="AA14" s="659"/>
      <c r="AB14" s="659"/>
      <c r="AC14" s="659"/>
      <c r="AD14" s="660">
        <v>923</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628301</v>
      </c>
      <c r="BH14" s="622"/>
      <c r="BI14" s="622"/>
      <c r="BJ14" s="622"/>
      <c r="BK14" s="622"/>
      <c r="BL14" s="622"/>
      <c r="BM14" s="622"/>
      <c r="BN14" s="623"/>
      <c r="BO14" s="659">
        <v>2.1</v>
      </c>
      <c r="BP14" s="659"/>
      <c r="BQ14" s="659"/>
      <c r="BR14" s="659"/>
      <c r="BS14" s="660" t="s">
        <v>130</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2286778</v>
      </c>
      <c r="CS14" s="622"/>
      <c r="CT14" s="622"/>
      <c r="CU14" s="622"/>
      <c r="CV14" s="622"/>
      <c r="CW14" s="622"/>
      <c r="CX14" s="622"/>
      <c r="CY14" s="623"/>
      <c r="CZ14" s="659">
        <v>2.7</v>
      </c>
      <c r="DA14" s="659"/>
      <c r="DB14" s="659"/>
      <c r="DC14" s="659"/>
      <c r="DD14" s="627">
        <v>203267</v>
      </c>
      <c r="DE14" s="622"/>
      <c r="DF14" s="622"/>
      <c r="DG14" s="622"/>
      <c r="DH14" s="622"/>
      <c r="DI14" s="622"/>
      <c r="DJ14" s="622"/>
      <c r="DK14" s="622"/>
      <c r="DL14" s="622"/>
      <c r="DM14" s="622"/>
      <c r="DN14" s="622"/>
      <c r="DO14" s="622"/>
      <c r="DP14" s="623"/>
      <c r="DQ14" s="627">
        <v>2076074</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1387194</v>
      </c>
      <c r="BH15" s="622"/>
      <c r="BI15" s="622"/>
      <c r="BJ15" s="622"/>
      <c r="BK15" s="622"/>
      <c r="BL15" s="622"/>
      <c r="BM15" s="622"/>
      <c r="BN15" s="623"/>
      <c r="BO15" s="659">
        <v>4.7</v>
      </c>
      <c r="BP15" s="659"/>
      <c r="BQ15" s="659"/>
      <c r="BR15" s="659"/>
      <c r="BS15" s="660" t="s">
        <v>130</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7241807</v>
      </c>
      <c r="CS15" s="622"/>
      <c r="CT15" s="622"/>
      <c r="CU15" s="622"/>
      <c r="CV15" s="622"/>
      <c r="CW15" s="622"/>
      <c r="CX15" s="622"/>
      <c r="CY15" s="623"/>
      <c r="CZ15" s="659">
        <v>8.5</v>
      </c>
      <c r="DA15" s="659"/>
      <c r="DB15" s="659"/>
      <c r="DC15" s="659"/>
      <c r="DD15" s="627">
        <v>1747322</v>
      </c>
      <c r="DE15" s="622"/>
      <c r="DF15" s="622"/>
      <c r="DG15" s="622"/>
      <c r="DH15" s="622"/>
      <c r="DI15" s="622"/>
      <c r="DJ15" s="622"/>
      <c r="DK15" s="622"/>
      <c r="DL15" s="622"/>
      <c r="DM15" s="622"/>
      <c r="DN15" s="622"/>
      <c r="DO15" s="622"/>
      <c r="DP15" s="623"/>
      <c r="DQ15" s="627">
        <v>4108281</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50192</v>
      </c>
      <c r="S16" s="622"/>
      <c r="T16" s="622"/>
      <c r="U16" s="622"/>
      <c r="V16" s="622"/>
      <c r="W16" s="622"/>
      <c r="X16" s="622"/>
      <c r="Y16" s="623"/>
      <c r="Z16" s="659">
        <v>0.1</v>
      </c>
      <c r="AA16" s="659"/>
      <c r="AB16" s="659"/>
      <c r="AC16" s="659"/>
      <c r="AD16" s="660">
        <v>50192</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140</v>
      </c>
      <c r="BP16" s="659"/>
      <c r="BQ16" s="659"/>
      <c r="BR16" s="659"/>
      <c r="BS16" s="660" t="s">
        <v>130</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597948</v>
      </c>
      <c r="S17" s="622"/>
      <c r="T17" s="622"/>
      <c r="U17" s="622"/>
      <c r="V17" s="622"/>
      <c r="W17" s="622"/>
      <c r="X17" s="622"/>
      <c r="Y17" s="623"/>
      <c r="Z17" s="659">
        <v>0.7</v>
      </c>
      <c r="AA17" s="659"/>
      <c r="AB17" s="659"/>
      <c r="AC17" s="659"/>
      <c r="AD17" s="660">
        <v>597948</v>
      </c>
      <c r="AE17" s="660"/>
      <c r="AF17" s="660"/>
      <c r="AG17" s="660"/>
      <c r="AH17" s="660"/>
      <c r="AI17" s="660"/>
      <c r="AJ17" s="660"/>
      <c r="AK17" s="660"/>
      <c r="AL17" s="624">
        <v>1.3</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8384582</v>
      </c>
      <c r="CS17" s="622"/>
      <c r="CT17" s="622"/>
      <c r="CU17" s="622"/>
      <c r="CV17" s="622"/>
      <c r="CW17" s="622"/>
      <c r="CX17" s="622"/>
      <c r="CY17" s="623"/>
      <c r="CZ17" s="659">
        <v>9.8000000000000007</v>
      </c>
      <c r="DA17" s="659"/>
      <c r="DB17" s="659"/>
      <c r="DC17" s="659"/>
      <c r="DD17" s="627" t="s">
        <v>130</v>
      </c>
      <c r="DE17" s="622"/>
      <c r="DF17" s="622"/>
      <c r="DG17" s="622"/>
      <c r="DH17" s="622"/>
      <c r="DI17" s="622"/>
      <c r="DJ17" s="622"/>
      <c r="DK17" s="622"/>
      <c r="DL17" s="622"/>
      <c r="DM17" s="622"/>
      <c r="DN17" s="622"/>
      <c r="DO17" s="622"/>
      <c r="DP17" s="623"/>
      <c r="DQ17" s="627">
        <v>8103723</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178632</v>
      </c>
      <c r="S18" s="622"/>
      <c r="T18" s="622"/>
      <c r="U18" s="622"/>
      <c r="V18" s="622"/>
      <c r="W18" s="622"/>
      <c r="X18" s="622"/>
      <c r="Y18" s="623"/>
      <c r="Z18" s="659">
        <v>0.2</v>
      </c>
      <c r="AA18" s="659"/>
      <c r="AB18" s="659"/>
      <c r="AC18" s="659"/>
      <c r="AD18" s="660">
        <v>178632</v>
      </c>
      <c r="AE18" s="660"/>
      <c r="AF18" s="660"/>
      <c r="AG18" s="660"/>
      <c r="AH18" s="660"/>
      <c r="AI18" s="660"/>
      <c r="AJ18" s="660"/>
      <c r="AK18" s="660"/>
      <c r="AL18" s="624">
        <v>0.4</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173008</v>
      </c>
      <c r="S19" s="622"/>
      <c r="T19" s="622"/>
      <c r="U19" s="622"/>
      <c r="V19" s="622"/>
      <c r="W19" s="622"/>
      <c r="X19" s="622"/>
      <c r="Y19" s="623"/>
      <c r="Z19" s="659">
        <v>0.2</v>
      </c>
      <c r="AA19" s="659"/>
      <c r="AB19" s="659"/>
      <c r="AC19" s="659"/>
      <c r="AD19" s="660">
        <v>173008</v>
      </c>
      <c r="AE19" s="660"/>
      <c r="AF19" s="660"/>
      <c r="AG19" s="660"/>
      <c r="AH19" s="660"/>
      <c r="AI19" s="660"/>
      <c r="AJ19" s="660"/>
      <c r="AK19" s="660"/>
      <c r="AL19" s="624">
        <v>0.4</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2012963</v>
      </c>
      <c r="BH19" s="622"/>
      <c r="BI19" s="622"/>
      <c r="BJ19" s="622"/>
      <c r="BK19" s="622"/>
      <c r="BL19" s="622"/>
      <c r="BM19" s="622"/>
      <c r="BN19" s="623"/>
      <c r="BO19" s="659">
        <v>6.8</v>
      </c>
      <c r="BP19" s="659"/>
      <c r="BQ19" s="659"/>
      <c r="BR19" s="659"/>
      <c r="BS19" s="660" t="s">
        <v>130</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v>5624</v>
      </c>
      <c r="S20" s="622"/>
      <c r="T20" s="622"/>
      <c r="U20" s="622"/>
      <c r="V20" s="622"/>
      <c r="W20" s="622"/>
      <c r="X20" s="622"/>
      <c r="Y20" s="623"/>
      <c r="Z20" s="659">
        <v>0</v>
      </c>
      <c r="AA20" s="659"/>
      <c r="AB20" s="659"/>
      <c r="AC20" s="659"/>
      <c r="AD20" s="660">
        <v>5624</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2012963</v>
      </c>
      <c r="BH20" s="622"/>
      <c r="BI20" s="622"/>
      <c r="BJ20" s="622"/>
      <c r="BK20" s="622"/>
      <c r="BL20" s="622"/>
      <c r="BM20" s="622"/>
      <c r="BN20" s="623"/>
      <c r="BO20" s="659">
        <v>6.8</v>
      </c>
      <c r="BP20" s="659"/>
      <c r="BQ20" s="659"/>
      <c r="BR20" s="659"/>
      <c r="BS20" s="660" t="s">
        <v>130</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85316489</v>
      </c>
      <c r="CS20" s="622"/>
      <c r="CT20" s="622"/>
      <c r="CU20" s="622"/>
      <c r="CV20" s="622"/>
      <c r="CW20" s="622"/>
      <c r="CX20" s="622"/>
      <c r="CY20" s="623"/>
      <c r="CZ20" s="659">
        <v>100</v>
      </c>
      <c r="DA20" s="659"/>
      <c r="DB20" s="659"/>
      <c r="DC20" s="659"/>
      <c r="DD20" s="627">
        <v>5686613</v>
      </c>
      <c r="DE20" s="622"/>
      <c r="DF20" s="622"/>
      <c r="DG20" s="622"/>
      <c r="DH20" s="622"/>
      <c r="DI20" s="622"/>
      <c r="DJ20" s="622"/>
      <c r="DK20" s="622"/>
      <c r="DL20" s="622"/>
      <c r="DM20" s="622"/>
      <c r="DN20" s="622"/>
      <c r="DO20" s="622"/>
      <c r="DP20" s="623"/>
      <c r="DQ20" s="627">
        <v>51606020</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10964121</v>
      </c>
      <c r="S21" s="622"/>
      <c r="T21" s="622"/>
      <c r="U21" s="622"/>
      <c r="V21" s="622"/>
      <c r="W21" s="622"/>
      <c r="X21" s="622"/>
      <c r="Y21" s="623"/>
      <c r="Z21" s="659">
        <v>12.6</v>
      </c>
      <c r="AA21" s="659"/>
      <c r="AB21" s="659"/>
      <c r="AC21" s="659"/>
      <c r="AD21" s="660">
        <v>10298761</v>
      </c>
      <c r="AE21" s="660"/>
      <c r="AF21" s="660"/>
      <c r="AG21" s="660"/>
      <c r="AH21" s="660"/>
      <c r="AI21" s="660"/>
      <c r="AJ21" s="660"/>
      <c r="AK21" s="660"/>
      <c r="AL21" s="624">
        <v>23.2</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36106</v>
      </c>
      <c r="BH21" s="622"/>
      <c r="BI21" s="622"/>
      <c r="BJ21" s="622"/>
      <c r="BK21" s="622"/>
      <c r="BL21" s="622"/>
      <c r="BM21" s="622"/>
      <c r="BN21" s="623"/>
      <c r="BO21" s="659">
        <v>0.1</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10298761</v>
      </c>
      <c r="S22" s="622"/>
      <c r="T22" s="622"/>
      <c r="U22" s="622"/>
      <c r="V22" s="622"/>
      <c r="W22" s="622"/>
      <c r="X22" s="622"/>
      <c r="Y22" s="623"/>
      <c r="Z22" s="659">
        <v>11.8</v>
      </c>
      <c r="AA22" s="659"/>
      <c r="AB22" s="659"/>
      <c r="AC22" s="659"/>
      <c r="AD22" s="660">
        <v>10298761</v>
      </c>
      <c r="AE22" s="660"/>
      <c r="AF22" s="660"/>
      <c r="AG22" s="660"/>
      <c r="AH22" s="660"/>
      <c r="AI22" s="660"/>
      <c r="AJ22" s="660"/>
      <c r="AK22" s="660"/>
      <c r="AL22" s="624">
        <v>23.2</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665360</v>
      </c>
      <c r="S23" s="622"/>
      <c r="T23" s="622"/>
      <c r="U23" s="622"/>
      <c r="V23" s="622"/>
      <c r="W23" s="622"/>
      <c r="X23" s="622"/>
      <c r="Y23" s="623"/>
      <c r="Z23" s="659">
        <v>0.8</v>
      </c>
      <c r="AA23" s="659"/>
      <c r="AB23" s="659"/>
      <c r="AC23" s="659"/>
      <c r="AD23" s="660" t="s">
        <v>130</v>
      </c>
      <c r="AE23" s="660"/>
      <c r="AF23" s="660"/>
      <c r="AG23" s="660"/>
      <c r="AH23" s="660"/>
      <c r="AI23" s="660"/>
      <c r="AJ23" s="660"/>
      <c r="AK23" s="660"/>
      <c r="AL23" s="624" t="s">
        <v>130</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v>1976857</v>
      </c>
      <c r="BH23" s="622"/>
      <c r="BI23" s="622"/>
      <c r="BJ23" s="622"/>
      <c r="BK23" s="622"/>
      <c r="BL23" s="622"/>
      <c r="BM23" s="622"/>
      <c r="BN23" s="623"/>
      <c r="BO23" s="659">
        <v>6.7</v>
      </c>
      <c r="BP23" s="659"/>
      <c r="BQ23" s="659"/>
      <c r="BR23" s="659"/>
      <c r="BS23" s="660" t="s">
        <v>130</v>
      </c>
      <c r="BT23" s="660"/>
      <c r="BU23" s="660"/>
      <c r="BV23" s="660"/>
      <c r="BW23" s="660"/>
      <c r="BX23" s="660"/>
      <c r="BY23" s="660"/>
      <c r="BZ23" s="660"/>
      <c r="CA23" s="660"/>
      <c r="CB23" s="700"/>
      <c r="CD23" s="673" t="s">
        <v>230</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140</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45439949</v>
      </c>
      <c r="CS24" s="677"/>
      <c r="CT24" s="677"/>
      <c r="CU24" s="677"/>
      <c r="CV24" s="677"/>
      <c r="CW24" s="677"/>
      <c r="CX24" s="677"/>
      <c r="CY24" s="702"/>
      <c r="CZ24" s="703">
        <v>53.3</v>
      </c>
      <c r="DA24" s="685"/>
      <c r="DB24" s="685"/>
      <c r="DC24" s="705"/>
      <c r="DD24" s="701">
        <v>24955330</v>
      </c>
      <c r="DE24" s="677"/>
      <c r="DF24" s="677"/>
      <c r="DG24" s="677"/>
      <c r="DH24" s="677"/>
      <c r="DI24" s="677"/>
      <c r="DJ24" s="677"/>
      <c r="DK24" s="702"/>
      <c r="DL24" s="701">
        <v>24238815</v>
      </c>
      <c r="DM24" s="677"/>
      <c r="DN24" s="677"/>
      <c r="DO24" s="677"/>
      <c r="DP24" s="677"/>
      <c r="DQ24" s="677"/>
      <c r="DR24" s="677"/>
      <c r="DS24" s="677"/>
      <c r="DT24" s="677"/>
      <c r="DU24" s="677"/>
      <c r="DV24" s="702"/>
      <c r="DW24" s="703">
        <v>52.9</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47049023</v>
      </c>
      <c r="S25" s="622"/>
      <c r="T25" s="622"/>
      <c r="U25" s="622"/>
      <c r="V25" s="622"/>
      <c r="W25" s="622"/>
      <c r="X25" s="622"/>
      <c r="Y25" s="623"/>
      <c r="Z25" s="659">
        <v>53.9</v>
      </c>
      <c r="AA25" s="659"/>
      <c r="AB25" s="659"/>
      <c r="AC25" s="659"/>
      <c r="AD25" s="660">
        <v>44406806</v>
      </c>
      <c r="AE25" s="660"/>
      <c r="AF25" s="660"/>
      <c r="AG25" s="660"/>
      <c r="AH25" s="660"/>
      <c r="AI25" s="660"/>
      <c r="AJ25" s="660"/>
      <c r="AK25" s="660"/>
      <c r="AL25" s="624">
        <v>99.9</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11584419</v>
      </c>
      <c r="CS25" s="634"/>
      <c r="CT25" s="634"/>
      <c r="CU25" s="634"/>
      <c r="CV25" s="634"/>
      <c r="CW25" s="634"/>
      <c r="CX25" s="634"/>
      <c r="CY25" s="635"/>
      <c r="CZ25" s="624">
        <v>13.6</v>
      </c>
      <c r="DA25" s="636"/>
      <c r="DB25" s="636"/>
      <c r="DC25" s="637"/>
      <c r="DD25" s="627">
        <v>10027006</v>
      </c>
      <c r="DE25" s="634"/>
      <c r="DF25" s="634"/>
      <c r="DG25" s="634"/>
      <c r="DH25" s="634"/>
      <c r="DI25" s="634"/>
      <c r="DJ25" s="634"/>
      <c r="DK25" s="635"/>
      <c r="DL25" s="627">
        <v>9761299</v>
      </c>
      <c r="DM25" s="634"/>
      <c r="DN25" s="634"/>
      <c r="DO25" s="634"/>
      <c r="DP25" s="634"/>
      <c r="DQ25" s="634"/>
      <c r="DR25" s="634"/>
      <c r="DS25" s="634"/>
      <c r="DT25" s="634"/>
      <c r="DU25" s="634"/>
      <c r="DV25" s="635"/>
      <c r="DW25" s="624">
        <v>21.3</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31543</v>
      </c>
      <c r="S26" s="622"/>
      <c r="T26" s="622"/>
      <c r="U26" s="622"/>
      <c r="V26" s="622"/>
      <c r="W26" s="622"/>
      <c r="X26" s="622"/>
      <c r="Y26" s="623"/>
      <c r="Z26" s="659">
        <v>0</v>
      </c>
      <c r="AA26" s="659"/>
      <c r="AB26" s="659"/>
      <c r="AC26" s="659"/>
      <c r="AD26" s="660">
        <v>31543</v>
      </c>
      <c r="AE26" s="660"/>
      <c r="AF26" s="660"/>
      <c r="AG26" s="660"/>
      <c r="AH26" s="660"/>
      <c r="AI26" s="660"/>
      <c r="AJ26" s="660"/>
      <c r="AK26" s="660"/>
      <c r="AL26" s="624">
        <v>0.1</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140</v>
      </c>
      <c r="BP26" s="659"/>
      <c r="BQ26" s="659"/>
      <c r="BR26" s="659"/>
      <c r="BS26" s="660" t="s">
        <v>130</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6715570</v>
      </c>
      <c r="CS26" s="622"/>
      <c r="CT26" s="622"/>
      <c r="CU26" s="622"/>
      <c r="CV26" s="622"/>
      <c r="CW26" s="622"/>
      <c r="CX26" s="622"/>
      <c r="CY26" s="623"/>
      <c r="CZ26" s="624">
        <v>7.9</v>
      </c>
      <c r="DA26" s="636"/>
      <c r="DB26" s="636"/>
      <c r="DC26" s="637"/>
      <c r="DD26" s="627">
        <v>6016903</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277724</v>
      </c>
      <c r="S27" s="622"/>
      <c r="T27" s="622"/>
      <c r="U27" s="622"/>
      <c r="V27" s="622"/>
      <c r="W27" s="622"/>
      <c r="X27" s="622"/>
      <c r="Y27" s="623"/>
      <c r="Z27" s="659">
        <v>0.3</v>
      </c>
      <c r="AA27" s="659"/>
      <c r="AB27" s="659"/>
      <c r="AC27" s="659"/>
      <c r="AD27" s="660" t="s">
        <v>130</v>
      </c>
      <c r="AE27" s="660"/>
      <c r="AF27" s="660"/>
      <c r="AG27" s="660"/>
      <c r="AH27" s="660"/>
      <c r="AI27" s="660"/>
      <c r="AJ27" s="660"/>
      <c r="AK27" s="660"/>
      <c r="AL27" s="624" t="s">
        <v>130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29410916</v>
      </c>
      <c r="BH27" s="622"/>
      <c r="BI27" s="622"/>
      <c r="BJ27" s="622"/>
      <c r="BK27" s="622"/>
      <c r="BL27" s="622"/>
      <c r="BM27" s="622"/>
      <c r="BN27" s="623"/>
      <c r="BO27" s="659">
        <v>100</v>
      </c>
      <c r="BP27" s="659"/>
      <c r="BQ27" s="659"/>
      <c r="BR27" s="659"/>
      <c r="BS27" s="660">
        <v>553182</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25470948</v>
      </c>
      <c r="CS27" s="634"/>
      <c r="CT27" s="634"/>
      <c r="CU27" s="634"/>
      <c r="CV27" s="634"/>
      <c r="CW27" s="634"/>
      <c r="CX27" s="634"/>
      <c r="CY27" s="635"/>
      <c r="CZ27" s="624">
        <v>29.9</v>
      </c>
      <c r="DA27" s="636"/>
      <c r="DB27" s="636"/>
      <c r="DC27" s="637"/>
      <c r="DD27" s="627">
        <v>6824601</v>
      </c>
      <c r="DE27" s="634"/>
      <c r="DF27" s="634"/>
      <c r="DG27" s="634"/>
      <c r="DH27" s="634"/>
      <c r="DI27" s="634"/>
      <c r="DJ27" s="634"/>
      <c r="DK27" s="635"/>
      <c r="DL27" s="627">
        <v>6374744</v>
      </c>
      <c r="DM27" s="634"/>
      <c r="DN27" s="634"/>
      <c r="DO27" s="634"/>
      <c r="DP27" s="634"/>
      <c r="DQ27" s="634"/>
      <c r="DR27" s="634"/>
      <c r="DS27" s="634"/>
      <c r="DT27" s="634"/>
      <c r="DU27" s="634"/>
      <c r="DV27" s="635"/>
      <c r="DW27" s="624">
        <v>13.9</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786994</v>
      </c>
      <c r="S28" s="622"/>
      <c r="T28" s="622"/>
      <c r="U28" s="622"/>
      <c r="V28" s="622"/>
      <c r="W28" s="622"/>
      <c r="X28" s="622"/>
      <c r="Y28" s="623"/>
      <c r="Z28" s="659">
        <v>0.9</v>
      </c>
      <c r="AA28" s="659"/>
      <c r="AB28" s="659"/>
      <c r="AC28" s="659"/>
      <c r="AD28" s="660">
        <v>20777</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8384582</v>
      </c>
      <c r="CS28" s="622"/>
      <c r="CT28" s="622"/>
      <c r="CU28" s="622"/>
      <c r="CV28" s="622"/>
      <c r="CW28" s="622"/>
      <c r="CX28" s="622"/>
      <c r="CY28" s="623"/>
      <c r="CZ28" s="624">
        <v>9.8000000000000007</v>
      </c>
      <c r="DA28" s="636"/>
      <c r="DB28" s="636"/>
      <c r="DC28" s="637"/>
      <c r="DD28" s="627">
        <v>8103723</v>
      </c>
      <c r="DE28" s="622"/>
      <c r="DF28" s="622"/>
      <c r="DG28" s="622"/>
      <c r="DH28" s="622"/>
      <c r="DI28" s="622"/>
      <c r="DJ28" s="622"/>
      <c r="DK28" s="623"/>
      <c r="DL28" s="627">
        <v>8102772</v>
      </c>
      <c r="DM28" s="622"/>
      <c r="DN28" s="622"/>
      <c r="DO28" s="622"/>
      <c r="DP28" s="622"/>
      <c r="DQ28" s="622"/>
      <c r="DR28" s="622"/>
      <c r="DS28" s="622"/>
      <c r="DT28" s="622"/>
      <c r="DU28" s="622"/>
      <c r="DV28" s="623"/>
      <c r="DW28" s="624">
        <v>17.7</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157867</v>
      </c>
      <c r="S29" s="622"/>
      <c r="T29" s="622"/>
      <c r="U29" s="622"/>
      <c r="V29" s="622"/>
      <c r="W29" s="622"/>
      <c r="X29" s="622"/>
      <c r="Y29" s="623"/>
      <c r="Z29" s="659">
        <v>0.2</v>
      </c>
      <c r="AA29" s="659"/>
      <c r="AB29" s="659"/>
      <c r="AC29" s="659"/>
      <c r="AD29" s="660" t="s">
        <v>130</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72</v>
      </c>
      <c r="CG29" s="619"/>
      <c r="CH29" s="619"/>
      <c r="CI29" s="619"/>
      <c r="CJ29" s="619"/>
      <c r="CK29" s="619"/>
      <c r="CL29" s="619"/>
      <c r="CM29" s="619"/>
      <c r="CN29" s="619"/>
      <c r="CO29" s="619"/>
      <c r="CP29" s="619"/>
      <c r="CQ29" s="620"/>
      <c r="CR29" s="621">
        <v>8384549</v>
      </c>
      <c r="CS29" s="634"/>
      <c r="CT29" s="634"/>
      <c r="CU29" s="634"/>
      <c r="CV29" s="634"/>
      <c r="CW29" s="634"/>
      <c r="CX29" s="634"/>
      <c r="CY29" s="635"/>
      <c r="CZ29" s="624">
        <v>9.8000000000000007</v>
      </c>
      <c r="DA29" s="636"/>
      <c r="DB29" s="636"/>
      <c r="DC29" s="637"/>
      <c r="DD29" s="627">
        <v>8103690</v>
      </c>
      <c r="DE29" s="634"/>
      <c r="DF29" s="634"/>
      <c r="DG29" s="634"/>
      <c r="DH29" s="634"/>
      <c r="DI29" s="634"/>
      <c r="DJ29" s="634"/>
      <c r="DK29" s="635"/>
      <c r="DL29" s="627">
        <v>8102739</v>
      </c>
      <c r="DM29" s="634"/>
      <c r="DN29" s="634"/>
      <c r="DO29" s="634"/>
      <c r="DP29" s="634"/>
      <c r="DQ29" s="634"/>
      <c r="DR29" s="634"/>
      <c r="DS29" s="634"/>
      <c r="DT29" s="634"/>
      <c r="DU29" s="634"/>
      <c r="DV29" s="635"/>
      <c r="DW29" s="624">
        <v>17.7</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20956984</v>
      </c>
      <c r="S30" s="622"/>
      <c r="T30" s="622"/>
      <c r="U30" s="622"/>
      <c r="V30" s="622"/>
      <c r="W30" s="622"/>
      <c r="X30" s="622"/>
      <c r="Y30" s="623"/>
      <c r="Z30" s="659">
        <v>24</v>
      </c>
      <c r="AA30" s="659"/>
      <c r="AB30" s="659"/>
      <c r="AC30" s="659"/>
      <c r="AD30" s="660" t="s">
        <v>130</v>
      </c>
      <c r="AE30" s="660"/>
      <c r="AF30" s="660"/>
      <c r="AG30" s="660"/>
      <c r="AH30" s="660"/>
      <c r="AI30" s="660"/>
      <c r="AJ30" s="660"/>
      <c r="AK30" s="660"/>
      <c r="AL30" s="624" t="s">
        <v>130</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8157453</v>
      </c>
      <c r="CS30" s="622"/>
      <c r="CT30" s="622"/>
      <c r="CU30" s="622"/>
      <c r="CV30" s="622"/>
      <c r="CW30" s="622"/>
      <c r="CX30" s="622"/>
      <c r="CY30" s="623"/>
      <c r="CZ30" s="624">
        <v>9.6</v>
      </c>
      <c r="DA30" s="636"/>
      <c r="DB30" s="636"/>
      <c r="DC30" s="637"/>
      <c r="DD30" s="627">
        <v>7893990</v>
      </c>
      <c r="DE30" s="622"/>
      <c r="DF30" s="622"/>
      <c r="DG30" s="622"/>
      <c r="DH30" s="622"/>
      <c r="DI30" s="622"/>
      <c r="DJ30" s="622"/>
      <c r="DK30" s="623"/>
      <c r="DL30" s="627">
        <v>7893990</v>
      </c>
      <c r="DM30" s="622"/>
      <c r="DN30" s="622"/>
      <c r="DO30" s="622"/>
      <c r="DP30" s="622"/>
      <c r="DQ30" s="622"/>
      <c r="DR30" s="622"/>
      <c r="DS30" s="622"/>
      <c r="DT30" s="622"/>
      <c r="DU30" s="622"/>
      <c r="DV30" s="623"/>
      <c r="DW30" s="624">
        <v>17.2</v>
      </c>
      <c r="DX30" s="636"/>
      <c r="DY30" s="636"/>
      <c r="DZ30" s="636"/>
      <c r="EA30" s="636"/>
      <c r="EB30" s="636"/>
      <c r="EC30" s="648"/>
    </row>
    <row r="31" spans="2:133" ht="11.25" customHeight="1" x14ac:dyDescent="0.2">
      <c r="B31" s="688" t="s">
        <v>316</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130</v>
      </c>
      <c r="AM31" s="625"/>
      <c r="AN31" s="625"/>
      <c r="AO31" s="661"/>
      <c r="AP31" s="691" t="s">
        <v>317</v>
      </c>
      <c r="AQ31" s="692"/>
      <c r="AR31" s="692"/>
      <c r="AS31" s="692"/>
      <c r="AT31" s="693" t="s">
        <v>318</v>
      </c>
      <c r="AU31" s="218"/>
      <c r="AV31" s="218"/>
      <c r="AW31" s="218"/>
      <c r="AX31" s="679" t="s">
        <v>192</v>
      </c>
      <c r="AY31" s="680"/>
      <c r="AZ31" s="680"/>
      <c r="BA31" s="680"/>
      <c r="BB31" s="680"/>
      <c r="BC31" s="680"/>
      <c r="BD31" s="680"/>
      <c r="BE31" s="680"/>
      <c r="BF31" s="681"/>
      <c r="BG31" s="683">
        <v>99.2</v>
      </c>
      <c r="BH31" s="684"/>
      <c r="BI31" s="684"/>
      <c r="BJ31" s="684"/>
      <c r="BK31" s="684"/>
      <c r="BL31" s="684"/>
      <c r="BM31" s="685">
        <v>97.1</v>
      </c>
      <c r="BN31" s="684"/>
      <c r="BO31" s="684"/>
      <c r="BP31" s="684"/>
      <c r="BQ31" s="686"/>
      <c r="BR31" s="683">
        <v>99.3</v>
      </c>
      <c r="BS31" s="684"/>
      <c r="BT31" s="684"/>
      <c r="BU31" s="684"/>
      <c r="BV31" s="684"/>
      <c r="BW31" s="684"/>
      <c r="BX31" s="685">
        <v>96.8</v>
      </c>
      <c r="BY31" s="684"/>
      <c r="BZ31" s="684"/>
      <c r="CA31" s="684"/>
      <c r="CB31" s="686"/>
      <c r="CD31" s="642"/>
      <c r="CE31" s="643"/>
      <c r="CF31" s="618" t="s">
        <v>319</v>
      </c>
      <c r="CG31" s="619"/>
      <c r="CH31" s="619"/>
      <c r="CI31" s="619"/>
      <c r="CJ31" s="619"/>
      <c r="CK31" s="619"/>
      <c r="CL31" s="619"/>
      <c r="CM31" s="619"/>
      <c r="CN31" s="619"/>
      <c r="CO31" s="619"/>
      <c r="CP31" s="619"/>
      <c r="CQ31" s="620"/>
      <c r="CR31" s="621">
        <v>227096</v>
      </c>
      <c r="CS31" s="634"/>
      <c r="CT31" s="634"/>
      <c r="CU31" s="634"/>
      <c r="CV31" s="634"/>
      <c r="CW31" s="634"/>
      <c r="CX31" s="634"/>
      <c r="CY31" s="635"/>
      <c r="CZ31" s="624">
        <v>0.3</v>
      </c>
      <c r="DA31" s="636"/>
      <c r="DB31" s="636"/>
      <c r="DC31" s="637"/>
      <c r="DD31" s="627">
        <v>209700</v>
      </c>
      <c r="DE31" s="634"/>
      <c r="DF31" s="634"/>
      <c r="DG31" s="634"/>
      <c r="DH31" s="634"/>
      <c r="DI31" s="634"/>
      <c r="DJ31" s="634"/>
      <c r="DK31" s="635"/>
      <c r="DL31" s="627">
        <v>208749</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6739920</v>
      </c>
      <c r="S32" s="622"/>
      <c r="T32" s="622"/>
      <c r="U32" s="622"/>
      <c r="V32" s="622"/>
      <c r="W32" s="622"/>
      <c r="X32" s="622"/>
      <c r="Y32" s="623"/>
      <c r="Z32" s="659">
        <v>7.7</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321</v>
      </c>
      <c r="AX32" s="618" t="s">
        <v>322</v>
      </c>
      <c r="AY32" s="619"/>
      <c r="AZ32" s="619"/>
      <c r="BA32" s="619"/>
      <c r="BB32" s="619"/>
      <c r="BC32" s="619"/>
      <c r="BD32" s="619"/>
      <c r="BE32" s="619"/>
      <c r="BF32" s="620"/>
      <c r="BG32" s="687">
        <v>99.5</v>
      </c>
      <c r="BH32" s="634"/>
      <c r="BI32" s="634"/>
      <c r="BJ32" s="634"/>
      <c r="BK32" s="634"/>
      <c r="BL32" s="634"/>
      <c r="BM32" s="625">
        <v>98.3</v>
      </c>
      <c r="BN32" s="634"/>
      <c r="BO32" s="634"/>
      <c r="BP32" s="634"/>
      <c r="BQ32" s="657"/>
      <c r="BR32" s="687">
        <v>99.5</v>
      </c>
      <c r="BS32" s="634"/>
      <c r="BT32" s="634"/>
      <c r="BU32" s="634"/>
      <c r="BV32" s="634"/>
      <c r="BW32" s="634"/>
      <c r="BX32" s="625">
        <v>98.1</v>
      </c>
      <c r="BY32" s="634"/>
      <c r="BZ32" s="634"/>
      <c r="CA32" s="634"/>
      <c r="CB32" s="657"/>
      <c r="CD32" s="644"/>
      <c r="CE32" s="645"/>
      <c r="CF32" s="618" t="s">
        <v>323</v>
      </c>
      <c r="CG32" s="619"/>
      <c r="CH32" s="619"/>
      <c r="CI32" s="619"/>
      <c r="CJ32" s="619"/>
      <c r="CK32" s="619"/>
      <c r="CL32" s="619"/>
      <c r="CM32" s="619"/>
      <c r="CN32" s="619"/>
      <c r="CO32" s="619"/>
      <c r="CP32" s="619"/>
      <c r="CQ32" s="620"/>
      <c r="CR32" s="621">
        <v>33</v>
      </c>
      <c r="CS32" s="622"/>
      <c r="CT32" s="622"/>
      <c r="CU32" s="622"/>
      <c r="CV32" s="622"/>
      <c r="CW32" s="622"/>
      <c r="CX32" s="622"/>
      <c r="CY32" s="623"/>
      <c r="CZ32" s="624">
        <v>0</v>
      </c>
      <c r="DA32" s="636"/>
      <c r="DB32" s="636"/>
      <c r="DC32" s="637"/>
      <c r="DD32" s="627">
        <v>33</v>
      </c>
      <c r="DE32" s="622"/>
      <c r="DF32" s="622"/>
      <c r="DG32" s="622"/>
      <c r="DH32" s="622"/>
      <c r="DI32" s="622"/>
      <c r="DJ32" s="622"/>
      <c r="DK32" s="623"/>
      <c r="DL32" s="627">
        <v>33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390930</v>
      </c>
      <c r="S33" s="622"/>
      <c r="T33" s="622"/>
      <c r="U33" s="622"/>
      <c r="V33" s="622"/>
      <c r="W33" s="622"/>
      <c r="X33" s="622"/>
      <c r="Y33" s="623"/>
      <c r="Z33" s="659">
        <v>0.4</v>
      </c>
      <c r="AA33" s="659"/>
      <c r="AB33" s="659"/>
      <c r="AC33" s="659"/>
      <c r="AD33" s="660">
        <v>637</v>
      </c>
      <c r="AE33" s="660"/>
      <c r="AF33" s="660"/>
      <c r="AG33" s="660"/>
      <c r="AH33" s="660"/>
      <c r="AI33" s="660"/>
      <c r="AJ33" s="660"/>
      <c r="AK33" s="660"/>
      <c r="AL33" s="624">
        <v>0</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98.9</v>
      </c>
      <c r="BH33" s="606"/>
      <c r="BI33" s="606"/>
      <c r="BJ33" s="606"/>
      <c r="BK33" s="606"/>
      <c r="BL33" s="606"/>
      <c r="BM33" s="652">
        <v>95.8</v>
      </c>
      <c r="BN33" s="606"/>
      <c r="BO33" s="606"/>
      <c r="BP33" s="606"/>
      <c r="BQ33" s="669"/>
      <c r="BR33" s="682">
        <v>99</v>
      </c>
      <c r="BS33" s="606"/>
      <c r="BT33" s="606"/>
      <c r="BU33" s="606"/>
      <c r="BV33" s="606"/>
      <c r="BW33" s="606"/>
      <c r="BX33" s="652">
        <v>95.3</v>
      </c>
      <c r="BY33" s="606"/>
      <c r="BZ33" s="606"/>
      <c r="CA33" s="606"/>
      <c r="CB33" s="669"/>
      <c r="CD33" s="618" t="s">
        <v>326</v>
      </c>
      <c r="CE33" s="619"/>
      <c r="CF33" s="619"/>
      <c r="CG33" s="619"/>
      <c r="CH33" s="619"/>
      <c r="CI33" s="619"/>
      <c r="CJ33" s="619"/>
      <c r="CK33" s="619"/>
      <c r="CL33" s="619"/>
      <c r="CM33" s="619"/>
      <c r="CN33" s="619"/>
      <c r="CO33" s="619"/>
      <c r="CP33" s="619"/>
      <c r="CQ33" s="620"/>
      <c r="CR33" s="621">
        <v>34189927</v>
      </c>
      <c r="CS33" s="634"/>
      <c r="CT33" s="634"/>
      <c r="CU33" s="634"/>
      <c r="CV33" s="634"/>
      <c r="CW33" s="634"/>
      <c r="CX33" s="634"/>
      <c r="CY33" s="635"/>
      <c r="CZ33" s="624">
        <v>40.1</v>
      </c>
      <c r="DA33" s="636"/>
      <c r="DB33" s="636"/>
      <c r="DC33" s="637"/>
      <c r="DD33" s="627">
        <v>25660950</v>
      </c>
      <c r="DE33" s="634"/>
      <c r="DF33" s="634"/>
      <c r="DG33" s="634"/>
      <c r="DH33" s="634"/>
      <c r="DI33" s="634"/>
      <c r="DJ33" s="634"/>
      <c r="DK33" s="635"/>
      <c r="DL33" s="627">
        <v>18732430</v>
      </c>
      <c r="DM33" s="634"/>
      <c r="DN33" s="634"/>
      <c r="DO33" s="634"/>
      <c r="DP33" s="634"/>
      <c r="DQ33" s="634"/>
      <c r="DR33" s="634"/>
      <c r="DS33" s="634"/>
      <c r="DT33" s="634"/>
      <c r="DU33" s="634"/>
      <c r="DV33" s="635"/>
      <c r="DW33" s="624">
        <v>40.9</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3040960</v>
      </c>
      <c r="S34" s="622"/>
      <c r="T34" s="622"/>
      <c r="U34" s="622"/>
      <c r="V34" s="622"/>
      <c r="W34" s="622"/>
      <c r="X34" s="622"/>
      <c r="Y34" s="623"/>
      <c r="Z34" s="659">
        <v>3.5</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10044668</v>
      </c>
      <c r="CS34" s="622"/>
      <c r="CT34" s="622"/>
      <c r="CU34" s="622"/>
      <c r="CV34" s="622"/>
      <c r="CW34" s="622"/>
      <c r="CX34" s="622"/>
      <c r="CY34" s="623"/>
      <c r="CZ34" s="624">
        <v>11.8</v>
      </c>
      <c r="DA34" s="636"/>
      <c r="DB34" s="636"/>
      <c r="DC34" s="637"/>
      <c r="DD34" s="627">
        <v>6710910</v>
      </c>
      <c r="DE34" s="622"/>
      <c r="DF34" s="622"/>
      <c r="DG34" s="622"/>
      <c r="DH34" s="622"/>
      <c r="DI34" s="622"/>
      <c r="DJ34" s="622"/>
      <c r="DK34" s="623"/>
      <c r="DL34" s="627">
        <v>4316664</v>
      </c>
      <c r="DM34" s="622"/>
      <c r="DN34" s="622"/>
      <c r="DO34" s="622"/>
      <c r="DP34" s="622"/>
      <c r="DQ34" s="622"/>
      <c r="DR34" s="622"/>
      <c r="DS34" s="622"/>
      <c r="DT34" s="622"/>
      <c r="DU34" s="622"/>
      <c r="DV34" s="623"/>
      <c r="DW34" s="624">
        <v>9.4</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182331</v>
      </c>
      <c r="S35" s="622"/>
      <c r="T35" s="622"/>
      <c r="U35" s="622"/>
      <c r="V35" s="622"/>
      <c r="W35" s="622"/>
      <c r="X35" s="622"/>
      <c r="Y35" s="623"/>
      <c r="Z35" s="659">
        <v>0.2</v>
      </c>
      <c r="AA35" s="659"/>
      <c r="AB35" s="659"/>
      <c r="AC35" s="659"/>
      <c r="AD35" s="660" t="s">
        <v>130</v>
      </c>
      <c r="AE35" s="660"/>
      <c r="AF35" s="660"/>
      <c r="AG35" s="660"/>
      <c r="AH35" s="660"/>
      <c r="AI35" s="660"/>
      <c r="AJ35" s="660"/>
      <c r="AK35" s="660"/>
      <c r="AL35" s="624" t="s">
        <v>130</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376486</v>
      </c>
      <c r="CS35" s="634"/>
      <c r="CT35" s="634"/>
      <c r="CU35" s="634"/>
      <c r="CV35" s="634"/>
      <c r="CW35" s="634"/>
      <c r="CX35" s="634"/>
      <c r="CY35" s="635"/>
      <c r="CZ35" s="624">
        <v>0.4</v>
      </c>
      <c r="DA35" s="636"/>
      <c r="DB35" s="636"/>
      <c r="DC35" s="637"/>
      <c r="DD35" s="627">
        <v>308857</v>
      </c>
      <c r="DE35" s="634"/>
      <c r="DF35" s="634"/>
      <c r="DG35" s="634"/>
      <c r="DH35" s="634"/>
      <c r="DI35" s="634"/>
      <c r="DJ35" s="634"/>
      <c r="DK35" s="635"/>
      <c r="DL35" s="627">
        <v>297386</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2166410</v>
      </c>
      <c r="S36" s="622"/>
      <c r="T36" s="622"/>
      <c r="U36" s="622"/>
      <c r="V36" s="622"/>
      <c r="W36" s="622"/>
      <c r="X36" s="622"/>
      <c r="Y36" s="623"/>
      <c r="Z36" s="659">
        <v>2.5</v>
      </c>
      <c r="AA36" s="659"/>
      <c r="AB36" s="659"/>
      <c r="AC36" s="659"/>
      <c r="AD36" s="660" t="s">
        <v>130</v>
      </c>
      <c r="AE36" s="660"/>
      <c r="AF36" s="660"/>
      <c r="AG36" s="660"/>
      <c r="AH36" s="660"/>
      <c r="AI36" s="660"/>
      <c r="AJ36" s="660"/>
      <c r="AK36" s="660"/>
      <c r="AL36" s="624" t="s">
        <v>130</v>
      </c>
      <c r="AM36" s="625"/>
      <c r="AN36" s="625"/>
      <c r="AO36" s="661"/>
      <c r="AP36" s="222"/>
      <c r="AQ36" s="670" t="s">
        <v>334</v>
      </c>
      <c r="AR36" s="671"/>
      <c r="AS36" s="671"/>
      <c r="AT36" s="671"/>
      <c r="AU36" s="671"/>
      <c r="AV36" s="671"/>
      <c r="AW36" s="671"/>
      <c r="AX36" s="671"/>
      <c r="AY36" s="672"/>
      <c r="AZ36" s="676">
        <v>10716907</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689480</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15998897</v>
      </c>
      <c r="CS36" s="622"/>
      <c r="CT36" s="622"/>
      <c r="CU36" s="622"/>
      <c r="CV36" s="622"/>
      <c r="CW36" s="622"/>
      <c r="CX36" s="622"/>
      <c r="CY36" s="623"/>
      <c r="CZ36" s="624">
        <v>18.8</v>
      </c>
      <c r="DA36" s="636"/>
      <c r="DB36" s="636"/>
      <c r="DC36" s="637"/>
      <c r="DD36" s="627">
        <v>14209246</v>
      </c>
      <c r="DE36" s="622"/>
      <c r="DF36" s="622"/>
      <c r="DG36" s="622"/>
      <c r="DH36" s="622"/>
      <c r="DI36" s="622"/>
      <c r="DJ36" s="622"/>
      <c r="DK36" s="623"/>
      <c r="DL36" s="627">
        <v>9994189</v>
      </c>
      <c r="DM36" s="622"/>
      <c r="DN36" s="622"/>
      <c r="DO36" s="622"/>
      <c r="DP36" s="622"/>
      <c r="DQ36" s="622"/>
      <c r="DR36" s="622"/>
      <c r="DS36" s="622"/>
      <c r="DT36" s="622"/>
      <c r="DU36" s="622"/>
      <c r="DV36" s="623"/>
      <c r="DW36" s="624">
        <v>21.8</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1664690</v>
      </c>
      <c r="S37" s="622"/>
      <c r="T37" s="622"/>
      <c r="U37" s="622"/>
      <c r="V37" s="622"/>
      <c r="W37" s="622"/>
      <c r="X37" s="622"/>
      <c r="Y37" s="623"/>
      <c r="Z37" s="659">
        <v>1.9</v>
      </c>
      <c r="AA37" s="659"/>
      <c r="AB37" s="659"/>
      <c r="AC37" s="659"/>
      <c r="AD37" s="660">
        <v>967</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3143055</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402940</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4815524</v>
      </c>
      <c r="CS37" s="634"/>
      <c r="CT37" s="634"/>
      <c r="CU37" s="634"/>
      <c r="CV37" s="634"/>
      <c r="CW37" s="634"/>
      <c r="CX37" s="634"/>
      <c r="CY37" s="635"/>
      <c r="CZ37" s="624">
        <v>5.6</v>
      </c>
      <c r="DA37" s="636"/>
      <c r="DB37" s="636"/>
      <c r="DC37" s="637"/>
      <c r="DD37" s="627">
        <v>4810460</v>
      </c>
      <c r="DE37" s="634"/>
      <c r="DF37" s="634"/>
      <c r="DG37" s="634"/>
      <c r="DH37" s="634"/>
      <c r="DI37" s="634"/>
      <c r="DJ37" s="634"/>
      <c r="DK37" s="635"/>
      <c r="DL37" s="627">
        <v>4633938</v>
      </c>
      <c r="DM37" s="634"/>
      <c r="DN37" s="634"/>
      <c r="DO37" s="634"/>
      <c r="DP37" s="634"/>
      <c r="DQ37" s="634"/>
      <c r="DR37" s="634"/>
      <c r="DS37" s="634"/>
      <c r="DT37" s="634"/>
      <c r="DU37" s="634"/>
      <c r="DV37" s="635"/>
      <c r="DW37" s="624">
        <v>10.1</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3868800</v>
      </c>
      <c r="S38" s="622"/>
      <c r="T38" s="622"/>
      <c r="U38" s="622"/>
      <c r="V38" s="622"/>
      <c r="W38" s="622"/>
      <c r="X38" s="622"/>
      <c r="Y38" s="623"/>
      <c r="Z38" s="659">
        <v>4.4000000000000004</v>
      </c>
      <c r="AA38" s="659"/>
      <c r="AB38" s="659"/>
      <c r="AC38" s="659"/>
      <c r="AD38" s="660" t="s">
        <v>130</v>
      </c>
      <c r="AE38" s="660"/>
      <c r="AF38" s="660"/>
      <c r="AG38" s="660"/>
      <c r="AH38" s="660"/>
      <c r="AI38" s="660"/>
      <c r="AJ38" s="660"/>
      <c r="AK38" s="660"/>
      <c r="AL38" s="624" t="s">
        <v>130</v>
      </c>
      <c r="AM38" s="625"/>
      <c r="AN38" s="625"/>
      <c r="AO38" s="661"/>
      <c r="AQ38" s="654" t="s">
        <v>342</v>
      </c>
      <c r="AR38" s="655"/>
      <c r="AS38" s="655"/>
      <c r="AT38" s="655"/>
      <c r="AU38" s="655"/>
      <c r="AV38" s="655"/>
      <c r="AW38" s="655"/>
      <c r="AX38" s="655"/>
      <c r="AY38" s="656"/>
      <c r="AZ38" s="621">
        <v>1582275</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26169</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5842736</v>
      </c>
      <c r="CS38" s="622"/>
      <c r="CT38" s="622"/>
      <c r="CU38" s="622"/>
      <c r="CV38" s="622"/>
      <c r="CW38" s="622"/>
      <c r="CX38" s="622"/>
      <c r="CY38" s="623"/>
      <c r="CZ38" s="624">
        <v>6.8</v>
      </c>
      <c r="DA38" s="636"/>
      <c r="DB38" s="636"/>
      <c r="DC38" s="637"/>
      <c r="DD38" s="627">
        <v>4298839</v>
      </c>
      <c r="DE38" s="622"/>
      <c r="DF38" s="622"/>
      <c r="DG38" s="622"/>
      <c r="DH38" s="622"/>
      <c r="DI38" s="622"/>
      <c r="DJ38" s="622"/>
      <c r="DK38" s="623"/>
      <c r="DL38" s="627">
        <v>4124191</v>
      </c>
      <c r="DM38" s="622"/>
      <c r="DN38" s="622"/>
      <c r="DO38" s="622"/>
      <c r="DP38" s="622"/>
      <c r="DQ38" s="622"/>
      <c r="DR38" s="622"/>
      <c r="DS38" s="622"/>
      <c r="DT38" s="622"/>
      <c r="DU38" s="622"/>
      <c r="DV38" s="623"/>
      <c r="DW38" s="624">
        <v>9</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346</v>
      </c>
      <c r="AR39" s="655"/>
      <c r="AS39" s="655"/>
      <c r="AT39" s="655"/>
      <c r="AU39" s="655"/>
      <c r="AV39" s="655"/>
      <c r="AW39" s="655"/>
      <c r="AX39" s="655"/>
      <c r="AY39" s="656"/>
      <c r="AZ39" s="621">
        <v>96655</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38119</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1698220</v>
      </c>
      <c r="CS39" s="634"/>
      <c r="CT39" s="634"/>
      <c r="CU39" s="634"/>
      <c r="CV39" s="634"/>
      <c r="CW39" s="634"/>
      <c r="CX39" s="634"/>
      <c r="CY39" s="635"/>
      <c r="CZ39" s="624">
        <v>2</v>
      </c>
      <c r="DA39" s="636"/>
      <c r="DB39" s="636"/>
      <c r="DC39" s="637"/>
      <c r="DD39" s="627">
        <v>133098</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1356800</v>
      </c>
      <c r="S40" s="622"/>
      <c r="T40" s="622"/>
      <c r="U40" s="622"/>
      <c r="V40" s="622"/>
      <c r="W40" s="622"/>
      <c r="X40" s="622"/>
      <c r="Y40" s="623"/>
      <c r="Z40" s="659">
        <v>1.6</v>
      </c>
      <c r="AA40" s="659"/>
      <c r="AB40" s="659"/>
      <c r="AC40" s="659"/>
      <c r="AD40" s="660" t="s">
        <v>130</v>
      </c>
      <c r="AE40" s="660"/>
      <c r="AF40" s="660"/>
      <c r="AG40" s="660"/>
      <c r="AH40" s="660"/>
      <c r="AI40" s="660"/>
      <c r="AJ40" s="660"/>
      <c r="AK40" s="660"/>
      <c r="AL40" s="624" t="s">
        <v>130</v>
      </c>
      <c r="AM40" s="625"/>
      <c r="AN40" s="625"/>
      <c r="AO40" s="661"/>
      <c r="AQ40" s="654" t="s">
        <v>350</v>
      </c>
      <c r="AR40" s="655"/>
      <c r="AS40" s="655"/>
      <c r="AT40" s="655"/>
      <c r="AU40" s="655"/>
      <c r="AV40" s="655"/>
      <c r="AW40" s="655"/>
      <c r="AX40" s="655"/>
      <c r="AY40" s="656"/>
      <c r="AZ40" s="621">
        <v>65760</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106</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228920</v>
      </c>
      <c r="CS40" s="622"/>
      <c r="CT40" s="622"/>
      <c r="CU40" s="622"/>
      <c r="CV40" s="622"/>
      <c r="CW40" s="622"/>
      <c r="CX40" s="622"/>
      <c r="CY40" s="623"/>
      <c r="CZ40" s="624">
        <v>0.3</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140</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87314176</v>
      </c>
      <c r="S41" s="646"/>
      <c r="T41" s="646"/>
      <c r="U41" s="646"/>
      <c r="V41" s="646"/>
      <c r="W41" s="646"/>
      <c r="X41" s="646"/>
      <c r="Y41" s="649"/>
      <c r="Z41" s="650">
        <v>100</v>
      </c>
      <c r="AA41" s="650"/>
      <c r="AB41" s="650"/>
      <c r="AC41" s="650"/>
      <c r="AD41" s="651">
        <v>44460730</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1906668</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357</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357</v>
      </c>
      <c r="CS41" s="634"/>
      <c r="CT41" s="634"/>
      <c r="CU41" s="634"/>
      <c r="CV41" s="634"/>
      <c r="CW41" s="634"/>
      <c r="CX41" s="634"/>
      <c r="CY41" s="635"/>
      <c r="CZ41" s="624" t="s">
        <v>130</v>
      </c>
      <c r="DA41" s="636"/>
      <c r="DB41" s="636"/>
      <c r="DC41" s="637"/>
      <c r="DD41" s="627" t="s">
        <v>357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3922494</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335</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5686613</v>
      </c>
      <c r="CS42" s="634"/>
      <c r="CT42" s="634"/>
      <c r="CU42" s="634"/>
      <c r="CV42" s="634"/>
      <c r="CW42" s="634"/>
      <c r="CX42" s="634"/>
      <c r="CY42" s="635"/>
      <c r="CZ42" s="624">
        <v>6.7</v>
      </c>
      <c r="DA42" s="636"/>
      <c r="DB42" s="636"/>
      <c r="DC42" s="637"/>
      <c r="DD42" s="627">
        <v>989740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90037</v>
      </c>
      <c r="CS43" s="634"/>
      <c r="CT43" s="634"/>
      <c r="CU43" s="634"/>
      <c r="CV43" s="634"/>
      <c r="CW43" s="634"/>
      <c r="CX43" s="634"/>
      <c r="CY43" s="635"/>
      <c r="CZ43" s="624">
        <v>0.1</v>
      </c>
      <c r="DA43" s="636"/>
      <c r="DB43" s="636"/>
      <c r="DC43" s="637"/>
      <c r="DD43" s="627">
        <v>90037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5686613</v>
      </c>
      <c r="CS44" s="622"/>
      <c r="CT44" s="622"/>
      <c r="CU44" s="622"/>
      <c r="CV44" s="622"/>
      <c r="CW44" s="622"/>
      <c r="CX44" s="622"/>
      <c r="CY44" s="623"/>
      <c r="CZ44" s="624">
        <v>6.7</v>
      </c>
      <c r="DA44" s="625"/>
      <c r="DB44" s="625"/>
      <c r="DC44" s="626"/>
      <c r="DD44" s="627">
        <v>989740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3183170</v>
      </c>
      <c r="CS45" s="634"/>
      <c r="CT45" s="634"/>
      <c r="CU45" s="634"/>
      <c r="CV45" s="634"/>
      <c r="CW45" s="634"/>
      <c r="CX45" s="634"/>
      <c r="CY45" s="635"/>
      <c r="CZ45" s="624">
        <v>3.7</v>
      </c>
      <c r="DA45" s="636"/>
      <c r="DB45" s="636"/>
      <c r="DC45" s="637"/>
      <c r="DD45" s="627">
        <v>160974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2404930</v>
      </c>
      <c r="CS46" s="622"/>
      <c r="CT46" s="622"/>
      <c r="CU46" s="622"/>
      <c r="CV46" s="622"/>
      <c r="CW46" s="622"/>
      <c r="CX46" s="622"/>
      <c r="CY46" s="623"/>
      <c r="CZ46" s="624">
        <v>2.8</v>
      </c>
      <c r="DA46" s="625"/>
      <c r="DB46" s="625"/>
      <c r="DC46" s="626"/>
      <c r="DD46" s="627">
        <v>822585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130</v>
      </c>
      <c r="CS47" s="634"/>
      <c r="CT47" s="634"/>
      <c r="CU47" s="634"/>
      <c r="CV47" s="634"/>
      <c r="CW47" s="634"/>
      <c r="CX47" s="634"/>
      <c r="CY47" s="635"/>
      <c r="CZ47" s="624" t="s">
        <v>357</v>
      </c>
      <c r="DA47" s="636"/>
      <c r="DB47" s="636"/>
      <c r="DC47" s="637"/>
      <c r="DD47" s="627" t="s">
        <v>357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357</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85316489</v>
      </c>
      <c r="CS49" s="606"/>
      <c r="CT49" s="606"/>
      <c r="CU49" s="606"/>
      <c r="CV49" s="606"/>
      <c r="CW49" s="606"/>
      <c r="CX49" s="606"/>
      <c r="CY49" s="607"/>
      <c r="CZ49" s="608">
        <v>100</v>
      </c>
      <c r="DA49" s="609"/>
      <c r="DB49" s="609"/>
      <c r="DC49" s="610"/>
      <c r="DD49" s="611">
        <v>51606020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7RcTT8skw/LUWsvRdymB/ZgE/iAzNVxFeBZA/p/aUgj9yG46Na8Pvn/Wkm988JFG++LLRyxdE/6QFahse3noUw==" saltValue="uCw5sCaS2bR+o8sxVqEjE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90256</v>
      </c>
      <c r="R7" s="1103"/>
      <c r="S7" s="1103"/>
      <c r="T7" s="1103"/>
      <c r="U7" s="1103"/>
      <c r="V7" s="1103">
        <v>88294</v>
      </c>
      <c r="W7" s="1103"/>
      <c r="X7" s="1103"/>
      <c r="Y7" s="1103"/>
      <c r="Z7" s="1103"/>
      <c r="AA7" s="1103">
        <v>1962</v>
      </c>
      <c r="AB7" s="1103"/>
      <c r="AC7" s="1103"/>
      <c r="AD7" s="1103"/>
      <c r="AE7" s="1104"/>
      <c r="AF7" s="1105">
        <v>1748</v>
      </c>
      <c r="AG7" s="1106"/>
      <c r="AH7" s="1106"/>
      <c r="AI7" s="1106"/>
      <c r="AJ7" s="1107"/>
      <c r="AK7" s="1108">
        <v>182</v>
      </c>
      <c r="AL7" s="1109"/>
      <c r="AM7" s="1109"/>
      <c r="AN7" s="1109"/>
      <c r="AO7" s="1109"/>
      <c r="AP7" s="1109">
        <v>72286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600</v>
      </c>
      <c r="BT7" s="1100"/>
      <c r="BU7" s="1100"/>
      <c r="BV7" s="1100"/>
      <c r="BW7" s="1100"/>
      <c r="BX7" s="1100"/>
      <c r="BY7" s="1100"/>
      <c r="BZ7" s="1100"/>
      <c r="CA7" s="1100"/>
      <c r="CB7" s="1100"/>
      <c r="CC7" s="1100"/>
      <c r="CD7" s="1100"/>
      <c r="CE7" s="1100"/>
      <c r="CF7" s="1100"/>
      <c r="CG7" s="1112"/>
      <c r="CH7" s="1096">
        <v>1</v>
      </c>
      <c r="CI7" s="1097"/>
      <c r="CJ7" s="1097"/>
      <c r="CK7" s="1097"/>
      <c r="CL7" s="1098"/>
      <c r="CM7" s="1096">
        <v>194</v>
      </c>
      <c r="CN7" s="1097"/>
      <c r="CO7" s="1097"/>
      <c r="CP7" s="1097"/>
      <c r="CQ7" s="1098"/>
      <c r="CR7" s="1096">
        <v>149</v>
      </c>
      <c r="CS7" s="1097"/>
      <c r="CT7" s="1097"/>
      <c r="CU7" s="1097"/>
      <c r="CV7" s="1098"/>
      <c r="CW7" s="1096">
        <v>32</v>
      </c>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395</v>
      </c>
      <c r="C8" s="1031"/>
      <c r="D8" s="1031"/>
      <c r="E8" s="1031"/>
      <c r="F8" s="1031"/>
      <c r="G8" s="1031"/>
      <c r="H8" s="1031"/>
      <c r="I8" s="1031"/>
      <c r="J8" s="1031"/>
      <c r="K8" s="1031"/>
      <c r="L8" s="1031"/>
      <c r="M8" s="1031"/>
      <c r="N8" s="1031"/>
      <c r="O8" s="1031"/>
      <c r="P8" s="1032"/>
      <c r="Q8" s="1038">
        <v>43</v>
      </c>
      <c r="R8" s="1039"/>
      <c r="S8" s="1039"/>
      <c r="T8" s="1039"/>
      <c r="U8" s="1039"/>
      <c r="V8" s="1039">
        <v>43</v>
      </c>
      <c r="W8" s="1039"/>
      <c r="X8" s="1039"/>
      <c r="Y8" s="1039"/>
      <c r="Z8" s="1039"/>
      <c r="AA8" s="1039" t="s">
        <v>623</v>
      </c>
      <c r="AB8" s="1039"/>
      <c r="AC8" s="1039"/>
      <c r="AD8" s="1039"/>
      <c r="AE8" s="1040"/>
      <c r="AF8" s="1035" t="s">
        <v>396</v>
      </c>
      <c r="AG8" s="1036"/>
      <c r="AH8" s="1036"/>
      <c r="AI8" s="1036"/>
      <c r="AJ8" s="1037"/>
      <c r="AK8" s="1080">
        <v>36</v>
      </c>
      <c r="AL8" s="1081"/>
      <c r="AM8" s="1081"/>
      <c r="AN8" s="1081"/>
      <c r="AO8" s="1081"/>
      <c r="AP8" s="1081">
        <v>65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601</v>
      </c>
      <c r="BT8" s="993"/>
      <c r="BU8" s="993"/>
      <c r="BV8" s="993"/>
      <c r="BW8" s="993"/>
      <c r="BX8" s="993"/>
      <c r="BY8" s="993"/>
      <c r="BZ8" s="993"/>
      <c r="CA8" s="993"/>
      <c r="CB8" s="993"/>
      <c r="CC8" s="993"/>
      <c r="CD8" s="993"/>
      <c r="CE8" s="993"/>
      <c r="CF8" s="993"/>
      <c r="CG8" s="1014"/>
      <c r="CH8" s="989">
        <v>-1</v>
      </c>
      <c r="CI8" s="990"/>
      <c r="CJ8" s="990"/>
      <c r="CK8" s="990"/>
      <c r="CL8" s="991"/>
      <c r="CM8" s="989">
        <v>67</v>
      </c>
      <c r="CN8" s="990"/>
      <c r="CO8" s="990"/>
      <c r="CP8" s="990"/>
      <c r="CQ8" s="991"/>
      <c r="CR8" s="989">
        <v>40</v>
      </c>
      <c r="CS8" s="990"/>
      <c r="CT8" s="990"/>
      <c r="CU8" s="990"/>
      <c r="CV8" s="991"/>
      <c r="CW8" s="989">
        <v>10</v>
      </c>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t="s">
        <v>397</v>
      </c>
      <c r="C9" s="1031"/>
      <c r="D9" s="1031"/>
      <c r="E9" s="1031"/>
      <c r="F9" s="1031"/>
      <c r="G9" s="1031"/>
      <c r="H9" s="1031"/>
      <c r="I9" s="1031"/>
      <c r="J9" s="1031"/>
      <c r="K9" s="1031"/>
      <c r="L9" s="1031"/>
      <c r="M9" s="1031"/>
      <c r="N9" s="1031"/>
      <c r="O9" s="1031"/>
      <c r="P9" s="1032"/>
      <c r="Q9" s="1038">
        <v>40</v>
      </c>
      <c r="R9" s="1039"/>
      <c r="S9" s="1039"/>
      <c r="T9" s="1039"/>
      <c r="U9" s="1039"/>
      <c r="V9" s="1039">
        <v>4</v>
      </c>
      <c r="W9" s="1039"/>
      <c r="X9" s="1039"/>
      <c r="Y9" s="1039"/>
      <c r="Z9" s="1039"/>
      <c r="AA9" s="1039">
        <v>36</v>
      </c>
      <c r="AB9" s="1039"/>
      <c r="AC9" s="1039"/>
      <c r="AD9" s="1039"/>
      <c r="AE9" s="1040"/>
      <c r="AF9" s="1035">
        <v>35</v>
      </c>
      <c r="AG9" s="1036"/>
      <c r="AH9" s="1036"/>
      <c r="AI9" s="1036"/>
      <c r="AJ9" s="1037"/>
      <c r="AK9" s="1080">
        <v>0</v>
      </c>
      <c r="AL9" s="1081"/>
      <c r="AM9" s="1081"/>
      <c r="AN9" s="1081"/>
      <c r="AO9" s="1081"/>
      <c r="AP9" s="1081">
        <v>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625</v>
      </c>
      <c r="BS9" s="992" t="s">
        <v>602</v>
      </c>
      <c r="BT9" s="993"/>
      <c r="BU9" s="993"/>
      <c r="BV9" s="993"/>
      <c r="BW9" s="993"/>
      <c r="BX9" s="993"/>
      <c r="BY9" s="993"/>
      <c r="BZ9" s="993"/>
      <c r="CA9" s="993"/>
      <c r="CB9" s="993"/>
      <c r="CC9" s="993"/>
      <c r="CD9" s="993"/>
      <c r="CE9" s="993"/>
      <c r="CF9" s="993"/>
      <c r="CG9" s="1014"/>
      <c r="CH9" s="989">
        <v>0</v>
      </c>
      <c r="CI9" s="990"/>
      <c r="CJ9" s="990"/>
      <c r="CK9" s="990"/>
      <c r="CL9" s="991"/>
      <c r="CM9" s="989">
        <v>75</v>
      </c>
      <c r="CN9" s="990"/>
      <c r="CO9" s="990"/>
      <c r="CP9" s="990"/>
      <c r="CQ9" s="991"/>
      <c r="CR9" s="989">
        <v>5</v>
      </c>
      <c r="CS9" s="990"/>
      <c r="CT9" s="990"/>
      <c r="CU9" s="990"/>
      <c r="CV9" s="991"/>
      <c r="CW9" s="989">
        <v>0</v>
      </c>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7">
        <v>87314</v>
      </c>
      <c r="R23" s="1061"/>
      <c r="S23" s="1061"/>
      <c r="T23" s="1061"/>
      <c r="U23" s="1061"/>
      <c r="V23" s="1061">
        <v>85316</v>
      </c>
      <c r="W23" s="1061"/>
      <c r="X23" s="1061"/>
      <c r="Y23" s="1061"/>
      <c r="Z23" s="1061"/>
      <c r="AA23" s="1061">
        <v>1998</v>
      </c>
      <c r="AB23" s="1061"/>
      <c r="AC23" s="1061"/>
      <c r="AD23" s="1061"/>
      <c r="AE23" s="1068"/>
      <c r="AF23" s="1069">
        <v>1784</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19054</v>
      </c>
      <c r="R28" s="1051"/>
      <c r="S28" s="1051"/>
      <c r="T28" s="1051"/>
      <c r="U28" s="1051"/>
      <c r="V28" s="1051">
        <v>18365</v>
      </c>
      <c r="W28" s="1051"/>
      <c r="X28" s="1051"/>
      <c r="Y28" s="1051"/>
      <c r="Z28" s="1051"/>
      <c r="AA28" s="1051">
        <v>689</v>
      </c>
      <c r="AB28" s="1051"/>
      <c r="AC28" s="1051"/>
      <c r="AD28" s="1051"/>
      <c r="AE28" s="1052"/>
      <c r="AF28" s="1053">
        <v>689</v>
      </c>
      <c r="AG28" s="1051"/>
      <c r="AH28" s="1051"/>
      <c r="AI28" s="1051"/>
      <c r="AJ28" s="1054"/>
      <c r="AK28" s="1042">
        <v>1908</v>
      </c>
      <c r="AL28" s="1043"/>
      <c r="AM28" s="1043"/>
      <c r="AN28" s="1043"/>
      <c r="AO28" s="1043"/>
      <c r="AP28" s="1043" t="s">
        <v>623</v>
      </c>
      <c r="AQ28" s="1043"/>
      <c r="AR28" s="1043"/>
      <c r="AS28" s="1043"/>
      <c r="AT28" s="1043"/>
      <c r="AU28" s="1043" t="s">
        <v>623</v>
      </c>
      <c r="AV28" s="1043"/>
      <c r="AW28" s="1043"/>
      <c r="AX28" s="1043"/>
      <c r="AY28" s="1043"/>
      <c r="AZ28" s="1044" t="s">
        <v>623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22272</v>
      </c>
      <c r="R29" s="1039"/>
      <c r="S29" s="1039"/>
      <c r="T29" s="1039"/>
      <c r="U29" s="1039"/>
      <c r="V29" s="1039">
        <v>21332</v>
      </c>
      <c r="W29" s="1039"/>
      <c r="X29" s="1039"/>
      <c r="Y29" s="1039"/>
      <c r="Z29" s="1039"/>
      <c r="AA29" s="1039">
        <v>940</v>
      </c>
      <c r="AB29" s="1039"/>
      <c r="AC29" s="1039"/>
      <c r="AD29" s="1039"/>
      <c r="AE29" s="1040"/>
      <c r="AF29" s="1035">
        <v>940</v>
      </c>
      <c r="AG29" s="1036"/>
      <c r="AH29" s="1036"/>
      <c r="AI29" s="1036"/>
      <c r="AJ29" s="1037"/>
      <c r="AK29" s="980">
        <v>3199</v>
      </c>
      <c r="AL29" s="971"/>
      <c r="AM29" s="971"/>
      <c r="AN29" s="971"/>
      <c r="AO29" s="971"/>
      <c r="AP29" s="971" t="s">
        <v>624</v>
      </c>
      <c r="AQ29" s="971"/>
      <c r="AR29" s="971"/>
      <c r="AS29" s="971"/>
      <c r="AT29" s="971"/>
      <c r="AU29" s="971" t="s">
        <v>624</v>
      </c>
      <c r="AV29" s="971"/>
      <c r="AW29" s="971"/>
      <c r="AX29" s="971"/>
      <c r="AY29" s="971"/>
      <c r="AZ29" s="1041" t="s">
        <v>624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2731</v>
      </c>
      <c r="R30" s="1039"/>
      <c r="S30" s="1039"/>
      <c r="T30" s="1039"/>
      <c r="U30" s="1039"/>
      <c r="V30" s="1039">
        <v>2726</v>
      </c>
      <c r="W30" s="1039"/>
      <c r="X30" s="1039"/>
      <c r="Y30" s="1039"/>
      <c r="Z30" s="1039"/>
      <c r="AA30" s="1039">
        <v>5</v>
      </c>
      <c r="AB30" s="1039"/>
      <c r="AC30" s="1039"/>
      <c r="AD30" s="1039"/>
      <c r="AE30" s="1040"/>
      <c r="AF30" s="1035">
        <v>5</v>
      </c>
      <c r="AG30" s="1036"/>
      <c r="AH30" s="1036"/>
      <c r="AI30" s="1036"/>
      <c r="AJ30" s="1037"/>
      <c r="AK30" s="980">
        <v>602</v>
      </c>
      <c r="AL30" s="971"/>
      <c r="AM30" s="971"/>
      <c r="AN30" s="971"/>
      <c r="AO30" s="971"/>
      <c r="AP30" s="971" t="s">
        <v>624</v>
      </c>
      <c r="AQ30" s="971"/>
      <c r="AR30" s="971"/>
      <c r="AS30" s="971"/>
      <c r="AT30" s="971"/>
      <c r="AU30" s="971" t="s">
        <v>624</v>
      </c>
      <c r="AV30" s="971"/>
      <c r="AW30" s="971"/>
      <c r="AX30" s="971"/>
      <c r="AY30" s="971"/>
      <c r="AZ30" s="1041" t="s">
        <v>624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32</v>
      </c>
      <c r="R31" s="1039"/>
      <c r="S31" s="1039"/>
      <c r="T31" s="1039"/>
      <c r="U31" s="1039"/>
      <c r="V31" s="1039">
        <v>32</v>
      </c>
      <c r="W31" s="1039"/>
      <c r="X31" s="1039"/>
      <c r="Y31" s="1039"/>
      <c r="Z31" s="1039"/>
      <c r="AA31" s="1039" t="s">
        <v>624</v>
      </c>
      <c r="AB31" s="1039"/>
      <c r="AC31" s="1039"/>
      <c r="AD31" s="1039"/>
      <c r="AE31" s="1040"/>
      <c r="AF31" s="1035" t="s">
        <v>416</v>
      </c>
      <c r="AG31" s="1036"/>
      <c r="AH31" s="1036"/>
      <c r="AI31" s="1036"/>
      <c r="AJ31" s="1037"/>
      <c r="AK31" s="980">
        <v>1</v>
      </c>
      <c r="AL31" s="971"/>
      <c r="AM31" s="971"/>
      <c r="AN31" s="971"/>
      <c r="AO31" s="971"/>
      <c r="AP31" s="971" t="s">
        <v>624</v>
      </c>
      <c r="AQ31" s="971"/>
      <c r="AR31" s="971"/>
      <c r="AS31" s="971"/>
      <c r="AT31" s="971"/>
      <c r="AU31" s="971" t="s">
        <v>624</v>
      </c>
      <c r="AV31" s="971"/>
      <c r="AW31" s="971"/>
      <c r="AX31" s="971"/>
      <c r="AY31" s="971"/>
      <c r="AZ31" s="1041" t="s">
        <v>624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417</v>
      </c>
      <c r="C32" s="1031"/>
      <c r="D32" s="1031"/>
      <c r="E32" s="1031"/>
      <c r="F32" s="1031"/>
      <c r="G32" s="1031"/>
      <c r="H32" s="1031"/>
      <c r="I32" s="1031"/>
      <c r="J32" s="1031"/>
      <c r="K32" s="1031"/>
      <c r="L32" s="1031"/>
      <c r="M32" s="1031"/>
      <c r="N32" s="1031"/>
      <c r="O32" s="1031"/>
      <c r="P32" s="1032"/>
      <c r="Q32" s="1038">
        <v>5469</v>
      </c>
      <c r="R32" s="1039"/>
      <c r="S32" s="1039"/>
      <c r="T32" s="1039"/>
      <c r="U32" s="1039"/>
      <c r="V32" s="1039">
        <v>4534</v>
      </c>
      <c r="W32" s="1039"/>
      <c r="X32" s="1039"/>
      <c r="Y32" s="1039"/>
      <c r="Z32" s="1039"/>
      <c r="AA32" s="1039">
        <v>935</v>
      </c>
      <c r="AB32" s="1039"/>
      <c r="AC32" s="1039"/>
      <c r="AD32" s="1039"/>
      <c r="AE32" s="1040"/>
      <c r="AF32" s="1035">
        <v>5139</v>
      </c>
      <c r="AG32" s="1036"/>
      <c r="AH32" s="1036"/>
      <c r="AI32" s="1036"/>
      <c r="AJ32" s="1037"/>
      <c r="AK32" s="980">
        <v>37</v>
      </c>
      <c r="AL32" s="971"/>
      <c r="AM32" s="971"/>
      <c r="AN32" s="971"/>
      <c r="AO32" s="971"/>
      <c r="AP32" s="971">
        <v>2410</v>
      </c>
      <c r="AQ32" s="971"/>
      <c r="AR32" s="971"/>
      <c r="AS32" s="971"/>
      <c r="AT32" s="971"/>
      <c r="AU32" s="971">
        <v>106</v>
      </c>
      <c r="AV32" s="971"/>
      <c r="AW32" s="971"/>
      <c r="AX32" s="971"/>
      <c r="AY32" s="971"/>
      <c r="AZ32" s="1041" t="s">
        <v>624</v>
      </c>
      <c r="BA32" s="1041"/>
      <c r="BB32" s="1041"/>
      <c r="BC32" s="1041"/>
      <c r="BD32" s="1041"/>
      <c r="BE32" s="972" t="s">
        <v>418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419</v>
      </c>
      <c r="C33" s="1031"/>
      <c r="D33" s="1031"/>
      <c r="E33" s="1031"/>
      <c r="F33" s="1031"/>
      <c r="G33" s="1031"/>
      <c r="H33" s="1031"/>
      <c r="I33" s="1031"/>
      <c r="J33" s="1031"/>
      <c r="K33" s="1031"/>
      <c r="L33" s="1031"/>
      <c r="M33" s="1031"/>
      <c r="N33" s="1031"/>
      <c r="O33" s="1031"/>
      <c r="P33" s="1032"/>
      <c r="Q33" s="1038">
        <v>10267</v>
      </c>
      <c r="R33" s="1039"/>
      <c r="S33" s="1039"/>
      <c r="T33" s="1039"/>
      <c r="U33" s="1039"/>
      <c r="V33" s="1039">
        <v>9197</v>
      </c>
      <c r="W33" s="1039"/>
      <c r="X33" s="1039"/>
      <c r="Y33" s="1039"/>
      <c r="Z33" s="1039"/>
      <c r="AA33" s="1039">
        <v>1070</v>
      </c>
      <c r="AB33" s="1039"/>
      <c r="AC33" s="1039"/>
      <c r="AD33" s="1039"/>
      <c r="AE33" s="1040"/>
      <c r="AF33" s="1035">
        <v>894</v>
      </c>
      <c r="AG33" s="1036"/>
      <c r="AH33" s="1036"/>
      <c r="AI33" s="1036"/>
      <c r="AJ33" s="1037"/>
      <c r="AK33" s="980">
        <v>1582</v>
      </c>
      <c r="AL33" s="971"/>
      <c r="AM33" s="971"/>
      <c r="AN33" s="971"/>
      <c r="AO33" s="971"/>
      <c r="AP33" s="971">
        <v>4781</v>
      </c>
      <c r="AQ33" s="971"/>
      <c r="AR33" s="971"/>
      <c r="AS33" s="971"/>
      <c r="AT33" s="971"/>
      <c r="AU33" s="971">
        <v>2876</v>
      </c>
      <c r="AV33" s="971"/>
      <c r="AW33" s="971"/>
      <c r="AX33" s="971"/>
      <c r="AY33" s="971"/>
      <c r="AZ33" s="1041" t="s">
        <v>624</v>
      </c>
      <c r="BA33" s="1041"/>
      <c r="BB33" s="1041"/>
      <c r="BC33" s="1041"/>
      <c r="BD33" s="1041"/>
      <c r="BE33" s="972" t="s">
        <v>418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420</v>
      </c>
      <c r="C34" s="1031"/>
      <c r="D34" s="1031"/>
      <c r="E34" s="1031"/>
      <c r="F34" s="1031"/>
      <c r="G34" s="1031"/>
      <c r="H34" s="1031"/>
      <c r="I34" s="1031"/>
      <c r="J34" s="1031"/>
      <c r="K34" s="1031"/>
      <c r="L34" s="1031"/>
      <c r="M34" s="1031"/>
      <c r="N34" s="1031"/>
      <c r="O34" s="1031"/>
      <c r="P34" s="1032"/>
      <c r="Q34" s="1038">
        <v>351</v>
      </c>
      <c r="R34" s="1039"/>
      <c r="S34" s="1039"/>
      <c r="T34" s="1039"/>
      <c r="U34" s="1039"/>
      <c r="V34" s="1039">
        <v>351</v>
      </c>
      <c r="W34" s="1039"/>
      <c r="X34" s="1039"/>
      <c r="Y34" s="1039"/>
      <c r="Z34" s="1039"/>
      <c r="AA34" s="1039" t="s">
        <v>624</v>
      </c>
      <c r="AB34" s="1039"/>
      <c r="AC34" s="1039"/>
      <c r="AD34" s="1039"/>
      <c r="AE34" s="1040"/>
      <c r="AF34" s="1035">
        <v>212</v>
      </c>
      <c r="AG34" s="1036"/>
      <c r="AH34" s="1036"/>
      <c r="AI34" s="1036"/>
      <c r="AJ34" s="1037"/>
      <c r="AK34" s="980">
        <v>97</v>
      </c>
      <c r="AL34" s="971"/>
      <c r="AM34" s="971"/>
      <c r="AN34" s="971"/>
      <c r="AO34" s="971"/>
      <c r="AP34" s="971">
        <v>654</v>
      </c>
      <c r="AQ34" s="971"/>
      <c r="AR34" s="971"/>
      <c r="AS34" s="971"/>
      <c r="AT34" s="971"/>
      <c r="AU34" s="971">
        <v>327</v>
      </c>
      <c r="AV34" s="971"/>
      <c r="AW34" s="971"/>
      <c r="AX34" s="971"/>
      <c r="AY34" s="971"/>
      <c r="AZ34" s="1041" t="s">
        <v>624</v>
      </c>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421</v>
      </c>
      <c r="C35" s="1031"/>
      <c r="D35" s="1031"/>
      <c r="E35" s="1031"/>
      <c r="F35" s="1031"/>
      <c r="G35" s="1031"/>
      <c r="H35" s="1031"/>
      <c r="I35" s="1031"/>
      <c r="J35" s="1031"/>
      <c r="K35" s="1031"/>
      <c r="L35" s="1031"/>
      <c r="M35" s="1031"/>
      <c r="N35" s="1031"/>
      <c r="O35" s="1031"/>
      <c r="P35" s="1032"/>
      <c r="Q35" s="1038">
        <v>7323</v>
      </c>
      <c r="R35" s="1039"/>
      <c r="S35" s="1039"/>
      <c r="T35" s="1039"/>
      <c r="U35" s="1039"/>
      <c r="V35" s="1039">
        <v>5886</v>
      </c>
      <c r="W35" s="1039"/>
      <c r="X35" s="1039"/>
      <c r="Y35" s="1039"/>
      <c r="Z35" s="1039"/>
      <c r="AA35" s="1039">
        <v>1437</v>
      </c>
      <c r="AB35" s="1039"/>
      <c r="AC35" s="1039"/>
      <c r="AD35" s="1039"/>
      <c r="AE35" s="1040"/>
      <c r="AF35" s="1035">
        <v>2715</v>
      </c>
      <c r="AG35" s="1036"/>
      <c r="AH35" s="1036"/>
      <c r="AI35" s="1036"/>
      <c r="AJ35" s="1037"/>
      <c r="AK35" s="980">
        <v>3101</v>
      </c>
      <c r="AL35" s="971"/>
      <c r="AM35" s="971"/>
      <c r="AN35" s="971"/>
      <c r="AO35" s="971"/>
      <c r="AP35" s="971">
        <v>34801</v>
      </c>
      <c r="AQ35" s="971"/>
      <c r="AR35" s="971"/>
      <c r="AS35" s="971"/>
      <c r="AT35" s="971"/>
      <c r="AU35" s="971">
        <v>20624</v>
      </c>
      <c r="AV35" s="971"/>
      <c r="AW35" s="971"/>
      <c r="AX35" s="971"/>
      <c r="AY35" s="971"/>
      <c r="AZ35" s="1041" t="s">
        <v>624</v>
      </c>
      <c r="BA35" s="1041"/>
      <c r="BB35" s="1041"/>
      <c r="BC35" s="1041"/>
      <c r="BD35" s="104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422</v>
      </c>
      <c r="C36" s="1031"/>
      <c r="D36" s="1031"/>
      <c r="E36" s="1031"/>
      <c r="F36" s="1031"/>
      <c r="G36" s="1031"/>
      <c r="H36" s="1031"/>
      <c r="I36" s="1031"/>
      <c r="J36" s="1031"/>
      <c r="K36" s="1031"/>
      <c r="L36" s="1031"/>
      <c r="M36" s="1031"/>
      <c r="N36" s="1031"/>
      <c r="O36" s="1031"/>
      <c r="P36" s="1032"/>
      <c r="Q36" s="1038">
        <v>72</v>
      </c>
      <c r="R36" s="1039"/>
      <c r="S36" s="1039"/>
      <c r="T36" s="1039"/>
      <c r="U36" s="1039"/>
      <c r="V36" s="1039">
        <v>77</v>
      </c>
      <c r="W36" s="1039"/>
      <c r="X36" s="1039"/>
      <c r="Y36" s="1039"/>
      <c r="Z36" s="1039"/>
      <c r="AA36" s="1039">
        <v>-5</v>
      </c>
      <c r="AB36" s="1039"/>
      <c r="AC36" s="1039"/>
      <c r="AD36" s="1039"/>
      <c r="AE36" s="1040"/>
      <c r="AF36" s="1035">
        <v>23</v>
      </c>
      <c r="AG36" s="1036"/>
      <c r="AH36" s="1036"/>
      <c r="AI36" s="1036"/>
      <c r="AJ36" s="1037"/>
      <c r="AK36" s="980">
        <v>66</v>
      </c>
      <c r="AL36" s="971"/>
      <c r="AM36" s="971"/>
      <c r="AN36" s="971"/>
      <c r="AO36" s="971"/>
      <c r="AP36" s="971">
        <v>134</v>
      </c>
      <c r="AQ36" s="971"/>
      <c r="AR36" s="971"/>
      <c r="AS36" s="971"/>
      <c r="AT36" s="971"/>
      <c r="AU36" s="971">
        <v>67</v>
      </c>
      <c r="AV36" s="971"/>
      <c r="AW36" s="971"/>
      <c r="AX36" s="971"/>
      <c r="AY36" s="971"/>
      <c r="AZ36" s="1041" t="s">
        <v>624</v>
      </c>
      <c r="BA36" s="1041"/>
      <c r="BB36" s="1041"/>
      <c r="BC36" s="1041"/>
      <c r="BD36" s="1041"/>
      <c r="BE36" s="972" t="s">
        <v>418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423</v>
      </c>
      <c r="C37" s="1031"/>
      <c r="D37" s="1031"/>
      <c r="E37" s="1031"/>
      <c r="F37" s="1031"/>
      <c r="G37" s="1031"/>
      <c r="H37" s="1031"/>
      <c r="I37" s="1031"/>
      <c r="J37" s="1031"/>
      <c r="K37" s="1031"/>
      <c r="L37" s="1031"/>
      <c r="M37" s="1031"/>
      <c r="N37" s="1031"/>
      <c r="O37" s="1031"/>
      <c r="P37" s="1032"/>
      <c r="Q37" s="1038">
        <v>28</v>
      </c>
      <c r="R37" s="1039"/>
      <c r="S37" s="1039"/>
      <c r="T37" s="1039"/>
      <c r="U37" s="1039"/>
      <c r="V37" s="1039">
        <v>28</v>
      </c>
      <c r="W37" s="1039"/>
      <c r="X37" s="1039"/>
      <c r="Y37" s="1039"/>
      <c r="Z37" s="1039"/>
      <c r="AA37" s="1039" t="s">
        <v>624</v>
      </c>
      <c r="AB37" s="1039"/>
      <c r="AC37" s="1039"/>
      <c r="AD37" s="1039"/>
      <c r="AE37" s="1040"/>
      <c r="AF37" s="1035">
        <v>9</v>
      </c>
      <c r="AG37" s="1036"/>
      <c r="AH37" s="1036"/>
      <c r="AI37" s="1036"/>
      <c r="AJ37" s="1037"/>
      <c r="AK37" s="980">
        <v>23</v>
      </c>
      <c r="AL37" s="971"/>
      <c r="AM37" s="971"/>
      <c r="AN37" s="971"/>
      <c r="AO37" s="971"/>
      <c r="AP37" s="971">
        <v>49</v>
      </c>
      <c r="AQ37" s="971"/>
      <c r="AR37" s="971"/>
      <c r="AS37" s="971"/>
      <c r="AT37" s="971"/>
      <c r="AU37" s="971">
        <v>46</v>
      </c>
      <c r="AV37" s="971"/>
      <c r="AW37" s="971"/>
      <c r="AX37" s="971"/>
      <c r="AY37" s="971"/>
      <c r="AZ37" s="1041" t="s">
        <v>624</v>
      </c>
      <c r="BA37" s="1041"/>
      <c r="BB37" s="1041"/>
      <c r="BC37" s="1041"/>
      <c r="BD37" s="1041"/>
      <c r="BE37" s="972" t="s">
        <v>424</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t="s">
        <v>425</v>
      </c>
      <c r="C38" s="1031"/>
      <c r="D38" s="1031"/>
      <c r="E38" s="1031"/>
      <c r="F38" s="1031"/>
      <c r="G38" s="1031"/>
      <c r="H38" s="1031"/>
      <c r="I38" s="1031"/>
      <c r="J38" s="1031"/>
      <c r="K38" s="1031"/>
      <c r="L38" s="1031"/>
      <c r="M38" s="1031"/>
      <c r="N38" s="1031"/>
      <c r="O38" s="1031"/>
      <c r="P38" s="1032"/>
      <c r="Q38" s="1038">
        <v>31</v>
      </c>
      <c r="R38" s="1039"/>
      <c r="S38" s="1039"/>
      <c r="T38" s="1039"/>
      <c r="U38" s="1039"/>
      <c r="V38" s="1039">
        <v>27</v>
      </c>
      <c r="W38" s="1039"/>
      <c r="X38" s="1039"/>
      <c r="Y38" s="1039"/>
      <c r="Z38" s="1039"/>
      <c r="AA38" s="1039">
        <v>4</v>
      </c>
      <c r="AB38" s="1039"/>
      <c r="AC38" s="1039"/>
      <c r="AD38" s="1039"/>
      <c r="AE38" s="1040"/>
      <c r="AF38" s="1035">
        <v>4</v>
      </c>
      <c r="AG38" s="1036"/>
      <c r="AH38" s="1036"/>
      <c r="AI38" s="1036"/>
      <c r="AJ38" s="1037"/>
      <c r="AK38" s="980">
        <v>20</v>
      </c>
      <c r="AL38" s="971"/>
      <c r="AM38" s="971"/>
      <c r="AN38" s="971"/>
      <c r="AO38" s="971"/>
      <c r="AP38" s="971">
        <v>74</v>
      </c>
      <c r="AQ38" s="971"/>
      <c r="AR38" s="971"/>
      <c r="AS38" s="971"/>
      <c r="AT38" s="971"/>
      <c r="AU38" s="971">
        <v>74</v>
      </c>
      <c r="AV38" s="971"/>
      <c r="AW38" s="971"/>
      <c r="AX38" s="971"/>
      <c r="AY38" s="971"/>
      <c r="AZ38" s="1041" t="s">
        <v>624</v>
      </c>
      <c r="BA38" s="1041"/>
      <c r="BB38" s="1041"/>
      <c r="BC38" s="1041"/>
      <c r="BD38" s="1041"/>
      <c r="BE38" s="972" t="s">
        <v>424</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399</v>
      </c>
      <c r="B63" s="937" t="s">
        <v>427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10629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429</v>
      </c>
      <c r="B66" s="996"/>
      <c r="C66" s="996"/>
      <c r="D66" s="996"/>
      <c r="E66" s="996"/>
      <c r="F66" s="996"/>
      <c r="G66" s="996"/>
      <c r="H66" s="996"/>
      <c r="I66" s="996"/>
      <c r="J66" s="996"/>
      <c r="K66" s="996"/>
      <c r="L66" s="996"/>
      <c r="M66" s="996"/>
      <c r="N66" s="996"/>
      <c r="O66" s="996"/>
      <c r="P66" s="997"/>
      <c r="Q66" s="1001" t="s">
        <v>430</v>
      </c>
      <c r="R66" s="1002"/>
      <c r="S66" s="1002"/>
      <c r="T66" s="1002"/>
      <c r="U66" s="1003"/>
      <c r="V66" s="1001" t="s">
        <v>431</v>
      </c>
      <c r="W66" s="1002"/>
      <c r="X66" s="1002"/>
      <c r="Y66" s="1002"/>
      <c r="Z66" s="1003"/>
      <c r="AA66" s="1001" t="s">
        <v>432</v>
      </c>
      <c r="AB66" s="1002"/>
      <c r="AC66" s="1002"/>
      <c r="AD66" s="1002"/>
      <c r="AE66" s="1003"/>
      <c r="AF66" s="1007" t="s">
        <v>433</v>
      </c>
      <c r="AG66" s="1008"/>
      <c r="AH66" s="1008"/>
      <c r="AI66" s="1008"/>
      <c r="AJ66" s="1009"/>
      <c r="AK66" s="1001" t="s">
        <v>434</v>
      </c>
      <c r="AL66" s="996"/>
      <c r="AM66" s="996"/>
      <c r="AN66" s="996"/>
      <c r="AO66" s="997"/>
      <c r="AP66" s="1001" t="s">
        <v>435</v>
      </c>
      <c r="AQ66" s="1002"/>
      <c r="AR66" s="1002"/>
      <c r="AS66" s="1002"/>
      <c r="AT66" s="1003"/>
      <c r="AU66" s="1001" t="s">
        <v>436</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603</v>
      </c>
      <c r="C68" s="986"/>
      <c r="D68" s="986"/>
      <c r="E68" s="986"/>
      <c r="F68" s="986"/>
      <c r="G68" s="986"/>
      <c r="H68" s="986"/>
      <c r="I68" s="986"/>
      <c r="J68" s="986"/>
      <c r="K68" s="986"/>
      <c r="L68" s="986"/>
      <c r="M68" s="986"/>
      <c r="N68" s="986"/>
      <c r="O68" s="986"/>
      <c r="P68" s="987"/>
      <c r="Q68" s="988">
        <v>49</v>
      </c>
      <c r="R68" s="982"/>
      <c r="S68" s="982"/>
      <c r="T68" s="982"/>
      <c r="U68" s="982"/>
      <c r="V68" s="982">
        <v>46</v>
      </c>
      <c r="W68" s="982"/>
      <c r="X68" s="982"/>
      <c r="Y68" s="982"/>
      <c r="Z68" s="982"/>
      <c r="AA68" s="982">
        <v>3</v>
      </c>
      <c r="AB68" s="982"/>
      <c r="AC68" s="982"/>
      <c r="AD68" s="982"/>
      <c r="AE68" s="982"/>
      <c r="AF68" s="982">
        <v>3</v>
      </c>
      <c r="AG68" s="982"/>
      <c r="AH68" s="982"/>
      <c r="AI68" s="982"/>
      <c r="AJ68" s="982"/>
      <c r="AK68" s="982" t="s">
        <v>624</v>
      </c>
      <c r="AL68" s="982"/>
      <c r="AM68" s="982"/>
      <c r="AN68" s="982"/>
      <c r="AO68" s="982"/>
      <c r="AP68" s="982" t="s">
        <v>624</v>
      </c>
      <c r="AQ68" s="982"/>
      <c r="AR68" s="982"/>
      <c r="AS68" s="982"/>
      <c r="AT68" s="982"/>
      <c r="AU68" s="982" t="s">
        <v>624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604</v>
      </c>
      <c r="C69" s="975"/>
      <c r="D69" s="975"/>
      <c r="E69" s="975"/>
      <c r="F69" s="975"/>
      <c r="G69" s="975"/>
      <c r="H69" s="975"/>
      <c r="I69" s="975"/>
      <c r="J69" s="975"/>
      <c r="K69" s="975"/>
      <c r="L69" s="975"/>
      <c r="M69" s="975"/>
      <c r="N69" s="975"/>
      <c r="O69" s="975"/>
      <c r="P69" s="976"/>
      <c r="Q69" s="977" t="s">
        <v>624</v>
      </c>
      <c r="R69" s="971"/>
      <c r="S69" s="971"/>
      <c r="T69" s="971"/>
      <c r="U69" s="971"/>
      <c r="V69" s="971" t="s">
        <v>624</v>
      </c>
      <c r="W69" s="971"/>
      <c r="X69" s="971"/>
      <c r="Y69" s="971"/>
      <c r="Z69" s="971"/>
      <c r="AA69" s="971" t="s">
        <v>624</v>
      </c>
      <c r="AB69" s="971"/>
      <c r="AC69" s="971"/>
      <c r="AD69" s="971"/>
      <c r="AE69" s="971"/>
      <c r="AF69" s="971" t="s">
        <v>624</v>
      </c>
      <c r="AG69" s="971"/>
      <c r="AH69" s="971"/>
      <c r="AI69" s="971"/>
      <c r="AJ69" s="971"/>
      <c r="AK69" s="971" t="s">
        <v>624</v>
      </c>
      <c r="AL69" s="971"/>
      <c r="AM69" s="971"/>
      <c r="AN69" s="971"/>
      <c r="AO69" s="971"/>
      <c r="AP69" s="971" t="s">
        <v>624</v>
      </c>
      <c r="AQ69" s="971"/>
      <c r="AR69" s="971"/>
      <c r="AS69" s="971"/>
      <c r="AT69" s="971"/>
      <c r="AU69" s="971" t="s">
        <v>624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605</v>
      </c>
      <c r="C70" s="975"/>
      <c r="D70" s="975"/>
      <c r="E70" s="975"/>
      <c r="F70" s="975"/>
      <c r="G70" s="975"/>
      <c r="H70" s="975"/>
      <c r="I70" s="975"/>
      <c r="J70" s="975"/>
      <c r="K70" s="975"/>
      <c r="L70" s="975"/>
      <c r="M70" s="975"/>
      <c r="N70" s="975"/>
      <c r="O70" s="975"/>
      <c r="P70" s="976"/>
      <c r="Q70" s="977">
        <v>3939</v>
      </c>
      <c r="R70" s="971"/>
      <c r="S70" s="971"/>
      <c r="T70" s="971"/>
      <c r="U70" s="971"/>
      <c r="V70" s="971">
        <v>3914</v>
      </c>
      <c r="W70" s="971"/>
      <c r="X70" s="971"/>
      <c r="Y70" s="971"/>
      <c r="Z70" s="971"/>
      <c r="AA70" s="971">
        <v>25</v>
      </c>
      <c r="AB70" s="971"/>
      <c r="AC70" s="971"/>
      <c r="AD70" s="971"/>
      <c r="AE70" s="971"/>
      <c r="AF70" s="971">
        <v>25</v>
      </c>
      <c r="AG70" s="971"/>
      <c r="AH70" s="971"/>
      <c r="AI70" s="971"/>
      <c r="AJ70" s="971"/>
      <c r="AK70" s="971" t="s">
        <v>624</v>
      </c>
      <c r="AL70" s="971"/>
      <c r="AM70" s="971"/>
      <c r="AN70" s="971"/>
      <c r="AO70" s="971"/>
      <c r="AP70" s="971">
        <v>1050</v>
      </c>
      <c r="AQ70" s="971"/>
      <c r="AR70" s="971"/>
      <c r="AS70" s="971"/>
      <c r="AT70" s="971"/>
      <c r="AU70" s="971">
        <v>529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606</v>
      </c>
      <c r="C71" s="975"/>
      <c r="D71" s="975"/>
      <c r="E71" s="975"/>
      <c r="F71" s="975"/>
      <c r="G71" s="975"/>
      <c r="H71" s="975"/>
      <c r="I71" s="975"/>
      <c r="J71" s="975"/>
      <c r="K71" s="975"/>
      <c r="L71" s="975"/>
      <c r="M71" s="975"/>
      <c r="N71" s="975"/>
      <c r="O71" s="975"/>
      <c r="P71" s="976"/>
      <c r="Q71" s="977" t="s">
        <v>624</v>
      </c>
      <c r="R71" s="971"/>
      <c r="S71" s="971"/>
      <c r="T71" s="971"/>
      <c r="U71" s="971"/>
      <c r="V71" s="971" t="s">
        <v>624</v>
      </c>
      <c r="W71" s="971"/>
      <c r="X71" s="971"/>
      <c r="Y71" s="971"/>
      <c r="Z71" s="971"/>
      <c r="AA71" s="971" t="s">
        <v>624</v>
      </c>
      <c r="AB71" s="971"/>
      <c r="AC71" s="971"/>
      <c r="AD71" s="971"/>
      <c r="AE71" s="971"/>
      <c r="AF71" s="971" t="s">
        <v>624</v>
      </c>
      <c r="AG71" s="971"/>
      <c r="AH71" s="971"/>
      <c r="AI71" s="971"/>
      <c r="AJ71" s="971"/>
      <c r="AK71" s="971" t="s">
        <v>624</v>
      </c>
      <c r="AL71" s="971"/>
      <c r="AM71" s="971"/>
      <c r="AN71" s="971"/>
      <c r="AO71" s="971"/>
      <c r="AP71" s="971" t="s">
        <v>624</v>
      </c>
      <c r="AQ71" s="971"/>
      <c r="AR71" s="971"/>
      <c r="AS71" s="971"/>
      <c r="AT71" s="971"/>
      <c r="AU71" s="971" t="s">
        <v>624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607</v>
      </c>
      <c r="C72" s="975"/>
      <c r="D72" s="975"/>
      <c r="E72" s="975"/>
      <c r="F72" s="975"/>
      <c r="G72" s="975"/>
      <c r="H72" s="975"/>
      <c r="I72" s="975"/>
      <c r="J72" s="975"/>
      <c r="K72" s="975"/>
      <c r="L72" s="975"/>
      <c r="M72" s="975"/>
      <c r="N72" s="975"/>
      <c r="O72" s="975"/>
      <c r="P72" s="976"/>
      <c r="Q72" s="977">
        <v>26</v>
      </c>
      <c r="R72" s="971"/>
      <c r="S72" s="971"/>
      <c r="T72" s="971"/>
      <c r="U72" s="971"/>
      <c r="V72" s="971">
        <v>23</v>
      </c>
      <c r="W72" s="971"/>
      <c r="X72" s="971"/>
      <c r="Y72" s="971"/>
      <c r="Z72" s="971"/>
      <c r="AA72" s="971">
        <v>3</v>
      </c>
      <c r="AB72" s="971"/>
      <c r="AC72" s="971"/>
      <c r="AD72" s="971"/>
      <c r="AE72" s="971"/>
      <c r="AF72" s="971">
        <v>3</v>
      </c>
      <c r="AG72" s="971"/>
      <c r="AH72" s="971"/>
      <c r="AI72" s="971"/>
      <c r="AJ72" s="971"/>
      <c r="AK72" s="971" t="s">
        <v>624</v>
      </c>
      <c r="AL72" s="971"/>
      <c r="AM72" s="971"/>
      <c r="AN72" s="971"/>
      <c r="AO72" s="971"/>
      <c r="AP72" s="971" t="s">
        <v>624</v>
      </c>
      <c r="AQ72" s="971"/>
      <c r="AR72" s="971"/>
      <c r="AS72" s="971"/>
      <c r="AT72" s="971"/>
      <c r="AU72" s="971" t="s">
        <v>624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608</v>
      </c>
      <c r="C73" s="975"/>
      <c r="D73" s="975"/>
      <c r="E73" s="975"/>
      <c r="F73" s="975"/>
      <c r="G73" s="975"/>
      <c r="H73" s="975"/>
      <c r="I73" s="975"/>
      <c r="J73" s="975"/>
      <c r="K73" s="975"/>
      <c r="L73" s="975"/>
      <c r="M73" s="975"/>
      <c r="N73" s="975"/>
      <c r="O73" s="975"/>
      <c r="P73" s="976"/>
      <c r="Q73" s="977">
        <v>55</v>
      </c>
      <c r="R73" s="971"/>
      <c r="S73" s="971"/>
      <c r="T73" s="971"/>
      <c r="U73" s="971"/>
      <c r="V73" s="971">
        <v>51</v>
      </c>
      <c r="W73" s="971"/>
      <c r="X73" s="971"/>
      <c r="Y73" s="971"/>
      <c r="Z73" s="971"/>
      <c r="AA73" s="971">
        <v>4</v>
      </c>
      <c r="AB73" s="971"/>
      <c r="AC73" s="971"/>
      <c r="AD73" s="971"/>
      <c r="AE73" s="971"/>
      <c r="AF73" s="971">
        <v>4</v>
      </c>
      <c r="AG73" s="971"/>
      <c r="AH73" s="971"/>
      <c r="AI73" s="971"/>
      <c r="AJ73" s="971"/>
      <c r="AK73" s="971">
        <v>6</v>
      </c>
      <c r="AL73" s="971"/>
      <c r="AM73" s="971"/>
      <c r="AN73" s="971"/>
      <c r="AO73" s="971"/>
      <c r="AP73" s="971" t="s">
        <v>624</v>
      </c>
      <c r="AQ73" s="971"/>
      <c r="AR73" s="971"/>
      <c r="AS73" s="971"/>
      <c r="AT73" s="971"/>
      <c r="AU73" s="971" t="s">
        <v>624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609</v>
      </c>
      <c r="C74" s="975"/>
      <c r="D74" s="975"/>
      <c r="E74" s="975"/>
      <c r="F74" s="975"/>
      <c r="G74" s="975"/>
      <c r="H74" s="975"/>
      <c r="I74" s="975"/>
      <c r="J74" s="975"/>
      <c r="K74" s="975"/>
      <c r="L74" s="975"/>
      <c r="M74" s="975"/>
      <c r="N74" s="975"/>
      <c r="O74" s="975"/>
      <c r="P74" s="976"/>
      <c r="Q74" s="977">
        <v>1388</v>
      </c>
      <c r="R74" s="971"/>
      <c r="S74" s="971"/>
      <c r="T74" s="971"/>
      <c r="U74" s="971"/>
      <c r="V74" s="971">
        <v>1342</v>
      </c>
      <c r="W74" s="971"/>
      <c r="X74" s="971"/>
      <c r="Y74" s="971"/>
      <c r="Z74" s="971"/>
      <c r="AA74" s="971">
        <v>46</v>
      </c>
      <c r="AB74" s="971"/>
      <c r="AC74" s="971"/>
      <c r="AD74" s="971"/>
      <c r="AE74" s="971"/>
      <c r="AF74" s="971">
        <v>46</v>
      </c>
      <c r="AG74" s="971"/>
      <c r="AH74" s="971"/>
      <c r="AI74" s="971"/>
      <c r="AJ74" s="971"/>
      <c r="AK74" s="971">
        <v>52</v>
      </c>
      <c r="AL74" s="971"/>
      <c r="AM74" s="971"/>
      <c r="AN74" s="971"/>
      <c r="AO74" s="971"/>
      <c r="AP74" s="971">
        <v>1448</v>
      </c>
      <c r="AQ74" s="971"/>
      <c r="AR74" s="971"/>
      <c r="AS74" s="971"/>
      <c r="AT74" s="971"/>
      <c r="AU74" s="971" t="s">
        <v>624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610</v>
      </c>
      <c r="C75" s="975"/>
      <c r="D75" s="975"/>
      <c r="E75" s="975"/>
      <c r="F75" s="975"/>
      <c r="G75" s="975"/>
      <c r="H75" s="975"/>
      <c r="I75" s="975"/>
      <c r="J75" s="975"/>
      <c r="K75" s="975"/>
      <c r="L75" s="975"/>
      <c r="M75" s="975"/>
      <c r="N75" s="975"/>
      <c r="O75" s="975"/>
      <c r="P75" s="976"/>
      <c r="Q75" s="978">
        <v>9</v>
      </c>
      <c r="R75" s="979"/>
      <c r="S75" s="979"/>
      <c r="T75" s="979"/>
      <c r="U75" s="980"/>
      <c r="V75" s="981">
        <v>8</v>
      </c>
      <c r="W75" s="979"/>
      <c r="X75" s="979"/>
      <c r="Y75" s="979"/>
      <c r="Z75" s="980"/>
      <c r="AA75" s="981">
        <v>1</v>
      </c>
      <c r="AB75" s="979"/>
      <c r="AC75" s="979"/>
      <c r="AD75" s="979"/>
      <c r="AE75" s="980"/>
      <c r="AF75" s="981">
        <v>1</v>
      </c>
      <c r="AG75" s="979"/>
      <c r="AH75" s="979"/>
      <c r="AI75" s="979"/>
      <c r="AJ75" s="980"/>
      <c r="AK75" s="981" t="s">
        <v>624</v>
      </c>
      <c r="AL75" s="979"/>
      <c r="AM75" s="979"/>
      <c r="AN75" s="979"/>
      <c r="AO75" s="980"/>
      <c r="AP75" s="981" t="s">
        <v>624</v>
      </c>
      <c r="AQ75" s="979"/>
      <c r="AR75" s="979"/>
      <c r="AS75" s="979"/>
      <c r="AT75" s="980"/>
      <c r="AU75" s="981" t="s">
        <v>624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611</v>
      </c>
      <c r="C76" s="975"/>
      <c r="D76" s="975"/>
      <c r="E76" s="975"/>
      <c r="F76" s="975"/>
      <c r="G76" s="975"/>
      <c r="H76" s="975"/>
      <c r="I76" s="975"/>
      <c r="J76" s="975"/>
      <c r="K76" s="975"/>
      <c r="L76" s="975"/>
      <c r="M76" s="975"/>
      <c r="N76" s="975"/>
      <c r="O76" s="975"/>
      <c r="P76" s="976"/>
      <c r="Q76" s="978">
        <v>32</v>
      </c>
      <c r="R76" s="979"/>
      <c r="S76" s="979"/>
      <c r="T76" s="979"/>
      <c r="U76" s="980"/>
      <c r="V76" s="981">
        <v>31</v>
      </c>
      <c r="W76" s="979"/>
      <c r="X76" s="979"/>
      <c r="Y76" s="979"/>
      <c r="Z76" s="980"/>
      <c r="AA76" s="981">
        <v>1</v>
      </c>
      <c r="AB76" s="979"/>
      <c r="AC76" s="979"/>
      <c r="AD76" s="979"/>
      <c r="AE76" s="980"/>
      <c r="AF76" s="981">
        <v>1</v>
      </c>
      <c r="AG76" s="979"/>
      <c r="AH76" s="979"/>
      <c r="AI76" s="979"/>
      <c r="AJ76" s="980"/>
      <c r="AK76" s="981" t="s">
        <v>624</v>
      </c>
      <c r="AL76" s="979"/>
      <c r="AM76" s="979"/>
      <c r="AN76" s="979"/>
      <c r="AO76" s="980"/>
      <c r="AP76" s="981" t="s">
        <v>624</v>
      </c>
      <c r="AQ76" s="979"/>
      <c r="AR76" s="979"/>
      <c r="AS76" s="979"/>
      <c r="AT76" s="980"/>
      <c r="AU76" s="981" t="s">
        <v>624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612</v>
      </c>
      <c r="C77" s="975"/>
      <c r="D77" s="975"/>
      <c r="E77" s="975"/>
      <c r="F77" s="975"/>
      <c r="G77" s="975"/>
      <c r="H77" s="975"/>
      <c r="I77" s="975"/>
      <c r="J77" s="975"/>
      <c r="K77" s="975"/>
      <c r="L77" s="975"/>
      <c r="M77" s="975"/>
      <c r="N77" s="975"/>
      <c r="O77" s="975"/>
      <c r="P77" s="976"/>
      <c r="Q77" s="978">
        <v>42</v>
      </c>
      <c r="R77" s="979"/>
      <c r="S77" s="979"/>
      <c r="T77" s="979"/>
      <c r="U77" s="980"/>
      <c r="V77" s="981">
        <v>33</v>
      </c>
      <c r="W77" s="979"/>
      <c r="X77" s="979"/>
      <c r="Y77" s="979"/>
      <c r="Z77" s="980"/>
      <c r="AA77" s="981">
        <v>9</v>
      </c>
      <c r="AB77" s="979"/>
      <c r="AC77" s="979"/>
      <c r="AD77" s="979"/>
      <c r="AE77" s="980"/>
      <c r="AF77" s="981">
        <v>9</v>
      </c>
      <c r="AG77" s="979"/>
      <c r="AH77" s="979"/>
      <c r="AI77" s="979"/>
      <c r="AJ77" s="980"/>
      <c r="AK77" s="981">
        <v>1</v>
      </c>
      <c r="AL77" s="979"/>
      <c r="AM77" s="979"/>
      <c r="AN77" s="979"/>
      <c r="AO77" s="980"/>
      <c r="AP77" s="981" t="s">
        <v>624</v>
      </c>
      <c r="AQ77" s="979"/>
      <c r="AR77" s="979"/>
      <c r="AS77" s="979"/>
      <c r="AT77" s="980"/>
      <c r="AU77" s="981" t="s">
        <v>624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613</v>
      </c>
      <c r="C78" s="975"/>
      <c r="D78" s="975"/>
      <c r="E78" s="975"/>
      <c r="F78" s="975"/>
      <c r="G78" s="975"/>
      <c r="H78" s="975"/>
      <c r="I78" s="975"/>
      <c r="J78" s="975"/>
      <c r="K78" s="975"/>
      <c r="L78" s="975"/>
      <c r="M78" s="975"/>
      <c r="N78" s="975"/>
      <c r="O78" s="975"/>
      <c r="P78" s="976"/>
      <c r="Q78" s="977">
        <v>301</v>
      </c>
      <c r="R78" s="971"/>
      <c r="S78" s="971"/>
      <c r="T78" s="971"/>
      <c r="U78" s="971"/>
      <c r="V78" s="971">
        <v>283</v>
      </c>
      <c r="W78" s="971"/>
      <c r="X78" s="971"/>
      <c r="Y78" s="971"/>
      <c r="Z78" s="971"/>
      <c r="AA78" s="971">
        <v>18</v>
      </c>
      <c r="AB78" s="971"/>
      <c r="AC78" s="971"/>
      <c r="AD78" s="971"/>
      <c r="AE78" s="971"/>
      <c r="AF78" s="971">
        <v>18</v>
      </c>
      <c r="AG78" s="971"/>
      <c r="AH78" s="971"/>
      <c r="AI78" s="971"/>
      <c r="AJ78" s="971"/>
      <c r="AK78" s="971">
        <v>17</v>
      </c>
      <c r="AL78" s="971"/>
      <c r="AM78" s="971"/>
      <c r="AN78" s="971"/>
      <c r="AO78" s="971"/>
      <c r="AP78" s="971" t="s">
        <v>624</v>
      </c>
      <c r="AQ78" s="971"/>
      <c r="AR78" s="971"/>
      <c r="AS78" s="971"/>
      <c r="AT78" s="971"/>
      <c r="AU78" s="971" t="s">
        <v>624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614</v>
      </c>
      <c r="C79" s="975"/>
      <c r="D79" s="975"/>
      <c r="E79" s="975"/>
      <c r="F79" s="975"/>
      <c r="G79" s="975"/>
      <c r="H79" s="975"/>
      <c r="I79" s="975"/>
      <c r="J79" s="975"/>
      <c r="K79" s="975"/>
      <c r="L79" s="975"/>
      <c r="M79" s="975"/>
      <c r="N79" s="975"/>
      <c r="O79" s="975"/>
      <c r="P79" s="976"/>
      <c r="Q79" s="977">
        <v>162</v>
      </c>
      <c r="R79" s="971"/>
      <c r="S79" s="971"/>
      <c r="T79" s="971"/>
      <c r="U79" s="971"/>
      <c r="V79" s="971">
        <v>134</v>
      </c>
      <c r="W79" s="971"/>
      <c r="X79" s="971"/>
      <c r="Y79" s="971"/>
      <c r="Z79" s="971"/>
      <c r="AA79" s="971">
        <v>28</v>
      </c>
      <c r="AB79" s="971"/>
      <c r="AC79" s="971"/>
      <c r="AD79" s="971"/>
      <c r="AE79" s="971"/>
      <c r="AF79" s="971">
        <v>28</v>
      </c>
      <c r="AG79" s="971"/>
      <c r="AH79" s="971"/>
      <c r="AI79" s="971"/>
      <c r="AJ79" s="971"/>
      <c r="AK79" s="971" t="s">
        <v>624</v>
      </c>
      <c r="AL79" s="971"/>
      <c r="AM79" s="971"/>
      <c r="AN79" s="971"/>
      <c r="AO79" s="971"/>
      <c r="AP79" s="971" t="s">
        <v>624</v>
      </c>
      <c r="AQ79" s="971"/>
      <c r="AR79" s="971"/>
      <c r="AS79" s="971"/>
      <c r="AT79" s="971"/>
      <c r="AU79" s="971" t="s">
        <v>624</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615</v>
      </c>
      <c r="C80" s="975"/>
      <c r="D80" s="975"/>
      <c r="E80" s="975"/>
      <c r="F80" s="975"/>
      <c r="G80" s="975"/>
      <c r="H80" s="975"/>
      <c r="I80" s="975"/>
      <c r="J80" s="975"/>
      <c r="K80" s="975"/>
      <c r="L80" s="975"/>
      <c r="M80" s="975"/>
      <c r="N80" s="975"/>
      <c r="O80" s="975"/>
      <c r="P80" s="976"/>
      <c r="Q80" s="977">
        <v>564</v>
      </c>
      <c r="R80" s="971"/>
      <c r="S80" s="971"/>
      <c r="T80" s="971"/>
      <c r="U80" s="971"/>
      <c r="V80" s="971">
        <v>543</v>
      </c>
      <c r="W80" s="971"/>
      <c r="X80" s="971"/>
      <c r="Y80" s="971"/>
      <c r="Z80" s="971"/>
      <c r="AA80" s="971">
        <v>21</v>
      </c>
      <c r="AB80" s="971"/>
      <c r="AC80" s="971"/>
      <c r="AD80" s="971"/>
      <c r="AE80" s="971"/>
      <c r="AF80" s="971">
        <v>21</v>
      </c>
      <c r="AG80" s="971"/>
      <c r="AH80" s="971"/>
      <c r="AI80" s="971"/>
      <c r="AJ80" s="971"/>
      <c r="AK80" s="971" t="s">
        <v>624</v>
      </c>
      <c r="AL80" s="971"/>
      <c r="AM80" s="971"/>
      <c r="AN80" s="971"/>
      <c r="AO80" s="971"/>
      <c r="AP80" s="971" t="s">
        <v>624</v>
      </c>
      <c r="AQ80" s="971"/>
      <c r="AR80" s="971"/>
      <c r="AS80" s="971"/>
      <c r="AT80" s="971"/>
      <c r="AU80" s="971" t="s">
        <v>624</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616</v>
      </c>
      <c r="C81" s="975"/>
      <c r="D81" s="975"/>
      <c r="E81" s="975"/>
      <c r="F81" s="975"/>
      <c r="G81" s="975"/>
      <c r="H81" s="975"/>
      <c r="I81" s="975"/>
      <c r="J81" s="975"/>
      <c r="K81" s="975"/>
      <c r="L81" s="975"/>
      <c r="M81" s="975"/>
      <c r="N81" s="975"/>
      <c r="O81" s="975"/>
      <c r="P81" s="976"/>
      <c r="Q81" s="977">
        <v>111158</v>
      </c>
      <c r="R81" s="971"/>
      <c r="S81" s="971"/>
      <c r="T81" s="971"/>
      <c r="U81" s="971"/>
      <c r="V81" s="971">
        <v>110498</v>
      </c>
      <c r="W81" s="971"/>
      <c r="X81" s="971"/>
      <c r="Y81" s="971"/>
      <c r="Z81" s="971"/>
      <c r="AA81" s="971">
        <v>660</v>
      </c>
      <c r="AB81" s="971"/>
      <c r="AC81" s="971"/>
      <c r="AD81" s="971"/>
      <c r="AE81" s="971"/>
      <c r="AF81" s="971">
        <v>660</v>
      </c>
      <c r="AG81" s="971"/>
      <c r="AH81" s="971"/>
      <c r="AI81" s="971"/>
      <c r="AJ81" s="971"/>
      <c r="AK81" s="971">
        <v>703</v>
      </c>
      <c r="AL81" s="971"/>
      <c r="AM81" s="971"/>
      <c r="AN81" s="971"/>
      <c r="AO81" s="971"/>
      <c r="AP81" s="971" t="s">
        <v>624</v>
      </c>
      <c r="AQ81" s="971"/>
      <c r="AR81" s="971"/>
      <c r="AS81" s="971"/>
      <c r="AT81" s="971"/>
      <c r="AU81" s="971" t="s">
        <v>624</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617</v>
      </c>
      <c r="C82" s="975"/>
      <c r="D82" s="975"/>
      <c r="E82" s="975"/>
      <c r="F82" s="975"/>
      <c r="G82" s="975"/>
      <c r="H82" s="975"/>
      <c r="I82" s="975"/>
      <c r="J82" s="975"/>
      <c r="K82" s="975"/>
      <c r="L82" s="975"/>
      <c r="M82" s="975"/>
      <c r="N82" s="975"/>
      <c r="O82" s="975"/>
      <c r="P82" s="976"/>
      <c r="Q82" s="977">
        <v>2095</v>
      </c>
      <c r="R82" s="971"/>
      <c r="S82" s="971"/>
      <c r="T82" s="971"/>
      <c r="U82" s="971"/>
      <c r="V82" s="971">
        <v>2037</v>
      </c>
      <c r="W82" s="971"/>
      <c r="X82" s="971"/>
      <c r="Y82" s="971"/>
      <c r="Z82" s="971"/>
      <c r="AA82" s="971">
        <v>58</v>
      </c>
      <c r="AB82" s="971"/>
      <c r="AC82" s="971"/>
      <c r="AD82" s="971"/>
      <c r="AE82" s="971"/>
      <c r="AF82" s="971">
        <v>58</v>
      </c>
      <c r="AG82" s="971"/>
      <c r="AH82" s="971"/>
      <c r="AI82" s="971"/>
      <c r="AJ82" s="971"/>
      <c r="AK82" s="971" t="s">
        <v>624</v>
      </c>
      <c r="AL82" s="971"/>
      <c r="AM82" s="971"/>
      <c r="AN82" s="971"/>
      <c r="AO82" s="971"/>
      <c r="AP82" s="971">
        <v>6419</v>
      </c>
      <c r="AQ82" s="971"/>
      <c r="AR82" s="971"/>
      <c r="AS82" s="971"/>
      <c r="AT82" s="971"/>
      <c r="AU82" s="971">
        <v>4558</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t="s">
        <v>618</v>
      </c>
      <c r="C83" s="975"/>
      <c r="D83" s="975"/>
      <c r="E83" s="975"/>
      <c r="F83" s="975"/>
      <c r="G83" s="975"/>
      <c r="H83" s="975"/>
      <c r="I83" s="975"/>
      <c r="J83" s="975"/>
      <c r="K83" s="975"/>
      <c r="L83" s="975"/>
      <c r="M83" s="975"/>
      <c r="N83" s="975"/>
      <c r="O83" s="975"/>
      <c r="P83" s="976"/>
      <c r="Q83" s="977">
        <v>4645</v>
      </c>
      <c r="R83" s="971"/>
      <c r="S83" s="971"/>
      <c r="T83" s="971"/>
      <c r="U83" s="971"/>
      <c r="V83" s="971">
        <v>4355</v>
      </c>
      <c r="W83" s="971"/>
      <c r="X83" s="971"/>
      <c r="Y83" s="971"/>
      <c r="Z83" s="971"/>
      <c r="AA83" s="971">
        <v>290</v>
      </c>
      <c r="AB83" s="971"/>
      <c r="AC83" s="971"/>
      <c r="AD83" s="971"/>
      <c r="AE83" s="971"/>
      <c r="AF83" s="971">
        <v>290</v>
      </c>
      <c r="AG83" s="971"/>
      <c r="AH83" s="971"/>
      <c r="AI83" s="971"/>
      <c r="AJ83" s="971"/>
      <c r="AK83" s="971">
        <v>65</v>
      </c>
      <c r="AL83" s="971"/>
      <c r="AM83" s="971"/>
      <c r="AN83" s="971"/>
      <c r="AO83" s="971"/>
      <c r="AP83" s="971" t="s">
        <v>624</v>
      </c>
      <c r="AQ83" s="971"/>
      <c r="AR83" s="971"/>
      <c r="AS83" s="971"/>
      <c r="AT83" s="971"/>
      <c r="AU83" s="971" t="s">
        <v>624</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t="s">
        <v>619</v>
      </c>
      <c r="C84" s="975"/>
      <c r="D84" s="975"/>
      <c r="E84" s="975"/>
      <c r="F84" s="975"/>
      <c r="G84" s="975"/>
      <c r="H84" s="975"/>
      <c r="I84" s="975"/>
      <c r="J84" s="975"/>
      <c r="K84" s="975"/>
      <c r="L84" s="975"/>
      <c r="M84" s="975"/>
      <c r="N84" s="975"/>
      <c r="O84" s="975"/>
      <c r="P84" s="976"/>
      <c r="Q84" s="977">
        <v>763</v>
      </c>
      <c r="R84" s="971"/>
      <c r="S84" s="971"/>
      <c r="T84" s="971"/>
      <c r="U84" s="971"/>
      <c r="V84" s="971">
        <v>760</v>
      </c>
      <c r="W84" s="971"/>
      <c r="X84" s="971"/>
      <c r="Y84" s="971"/>
      <c r="Z84" s="971"/>
      <c r="AA84" s="971">
        <v>3</v>
      </c>
      <c r="AB84" s="971"/>
      <c r="AC84" s="971"/>
      <c r="AD84" s="971"/>
      <c r="AE84" s="971"/>
      <c r="AF84" s="971">
        <v>3</v>
      </c>
      <c r="AG84" s="971"/>
      <c r="AH84" s="971"/>
      <c r="AI84" s="971"/>
      <c r="AJ84" s="971"/>
      <c r="AK84" s="971">
        <v>9</v>
      </c>
      <c r="AL84" s="971"/>
      <c r="AM84" s="971"/>
      <c r="AN84" s="971"/>
      <c r="AO84" s="971"/>
      <c r="AP84" s="971" t="s">
        <v>624</v>
      </c>
      <c r="AQ84" s="971"/>
      <c r="AR84" s="971"/>
      <c r="AS84" s="971"/>
      <c r="AT84" s="971"/>
      <c r="AU84" s="971" t="s">
        <v>624</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t="s">
        <v>620</v>
      </c>
      <c r="C85" s="975"/>
      <c r="D85" s="975"/>
      <c r="E85" s="975"/>
      <c r="F85" s="975"/>
      <c r="G85" s="975"/>
      <c r="H85" s="975"/>
      <c r="I85" s="975"/>
      <c r="J85" s="975"/>
      <c r="K85" s="975"/>
      <c r="L85" s="975"/>
      <c r="M85" s="975"/>
      <c r="N85" s="975"/>
      <c r="O85" s="975"/>
      <c r="P85" s="976"/>
      <c r="Q85" s="977">
        <v>461</v>
      </c>
      <c r="R85" s="971"/>
      <c r="S85" s="971"/>
      <c r="T85" s="971"/>
      <c r="U85" s="971"/>
      <c r="V85" s="971">
        <v>439</v>
      </c>
      <c r="W85" s="971"/>
      <c r="X85" s="971"/>
      <c r="Y85" s="971"/>
      <c r="Z85" s="971"/>
      <c r="AA85" s="971">
        <v>22</v>
      </c>
      <c r="AB85" s="971"/>
      <c r="AC85" s="971"/>
      <c r="AD85" s="971"/>
      <c r="AE85" s="971"/>
      <c r="AF85" s="971">
        <v>22</v>
      </c>
      <c r="AG85" s="971"/>
      <c r="AH85" s="971"/>
      <c r="AI85" s="971"/>
      <c r="AJ85" s="971"/>
      <c r="AK85" s="971" t="s">
        <v>624</v>
      </c>
      <c r="AL85" s="971"/>
      <c r="AM85" s="971"/>
      <c r="AN85" s="971"/>
      <c r="AO85" s="971"/>
      <c r="AP85" s="971">
        <v>3345</v>
      </c>
      <c r="AQ85" s="971"/>
      <c r="AR85" s="971"/>
      <c r="AS85" s="971"/>
      <c r="AT85" s="971"/>
      <c r="AU85" s="971">
        <v>615</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t="s">
        <v>621</v>
      </c>
      <c r="C86" s="975"/>
      <c r="D86" s="975"/>
      <c r="E86" s="975"/>
      <c r="F86" s="975"/>
      <c r="G86" s="975"/>
      <c r="H86" s="975"/>
      <c r="I86" s="975"/>
      <c r="J86" s="975"/>
      <c r="K86" s="975"/>
      <c r="L86" s="975"/>
      <c r="M86" s="975"/>
      <c r="N86" s="975"/>
      <c r="O86" s="975"/>
      <c r="P86" s="976"/>
      <c r="Q86" s="977">
        <v>13</v>
      </c>
      <c r="R86" s="971"/>
      <c r="S86" s="971"/>
      <c r="T86" s="971"/>
      <c r="U86" s="971"/>
      <c r="V86" s="971">
        <v>11</v>
      </c>
      <c r="W86" s="971"/>
      <c r="X86" s="971"/>
      <c r="Y86" s="971"/>
      <c r="Z86" s="971"/>
      <c r="AA86" s="971">
        <v>2</v>
      </c>
      <c r="AB86" s="971"/>
      <c r="AC86" s="971"/>
      <c r="AD86" s="971"/>
      <c r="AE86" s="971"/>
      <c r="AF86" s="971">
        <v>2</v>
      </c>
      <c r="AG86" s="971"/>
      <c r="AH86" s="971"/>
      <c r="AI86" s="971"/>
      <c r="AJ86" s="971"/>
      <c r="AK86" s="971" t="s">
        <v>624</v>
      </c>
      <c r="AL86" s="971"/>
      <c r="AM86" s="971"/>
      <c r="AN86" s="971"/>
      <c r="AO86" s="971"/>
      <c r="AP86" s="971" t="s">
        <v>624</v>
      </c>
      <c r="AQ86" s="971"/>
      <c r="AR86" s="971"/>
      <c r="AS86" s="971"/>
      <c r="AT86" s="971"/>
      <c r="AU86" s="971" t="s">
        <v>624</v>
      </c>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t="s">
        <v>622</v>
      </c>
      <c r="C87" s="965"/>
      <c r="D87" s="965"/>
      <c r="E87" s="965"/>
      <c r="F87" s="965"/>
      <c r="G87" s="965"/>
      <c r="H87" s="965"/>
      <c r="I87" s="965"/>
      <c r="J87" s="965"/>
      <c r="K87" s="965"/>
      <c r="L87" s="965"/>
      <c r="M87" s="965"/>
      <c r="N87" s="965"/>
      <c r="O87" s="965"/>
      <c r="P87" s="966"/>
      <c r="Q87" s="967">
        <v>52</v>
      </c>
      <c r="R87" s="968"/>
      <c r="S87" s="968"/>
      <c r="T87" s="968"/>
      <c r="U87" s="968"/>
      <c r="V87" s="968">
        <v>51</v>
      </c>
      <c r="W87" s="968"/>
      <c r="X87" s="968"/>
      <c r="Y87" s="968"/>
      <c r="Z87" s="968"/>
      <c r="AA87" s="968">
        <v>1</v>
      </c>
      <c r="AB87" s="968"/>
      <c r="AC87" s="968"/>
      <c r="AD87" s="968"/>
      <c r="AE87" s="968"/>
      <c r="AF87" s="968">
        <v>1</v>
      </c>
      <c r="AG87" s="968"/>
      <c r="AH87" s="968"/>
      <c r="AI87" s="968"/>
      <c r="AJ87" s="968"/>
      <c r="AK87" s="968" t="s">
        <v>624</v>
      </c>
      <c r="AL87" s="968"/>
      <c r="AM87" s="968"/>
      <c r="AN87" s="968"/>
      <c r="AO87" s="968"/>
      <c r="AP87" s="968" t="s">
        <v>624</v>
      </c>
      <c r="AQ87" s="968"/>
      <c r="AR87" s="968"/>
      <c r="AS87" s="968"/>
      <c r="AT87" s="968"/>
      <c r="AU87" s="968" t="s">
        <v>624</v>
      </c>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437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446</v>
      </c>
      <c r="AB109" s="896"/>
      <c r="AC109" s="896"/>
      <c r="AD109" s="896"/>
      <c r="AE109" s="897"/>
      <c r="AF109" s="898" t="s">
        <v>447</v>
      </c>
      <c r="AG109" s="896"/>
      <c r="AH109" s="896"/>
      <c r="AI109" s="896"/>
      <c r="AJ109" s="897"/>
      <c r="AK109" s="898" t="s">
        <v>313</v>
      </c>
      <c r="AL109" s="896"/>
      <c r="AM109" s="896"/>
      <c r="AN109" s="896"/>
      <c r="AO109" s="897"/>
      <c r="AP109" s="898" t="s">
        <v>448</v>
      </c>
      <c r="AQ109" s="896"/>
      <c r="AR109" s="896"/>
      <c r="AS109" s="896"/>
      <c r="AT109" s="929"/>
      <c r="AU109" s="895" t="s">
        <v>445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446</v>
      </c>
      <c r="BR109" s="896"/>
      <c r="BS109" s="896"/>
      <c r="BT109" s="896"/>
      <c r="BU109" s="897"/>
      <c r="BV109" s="898" t="s">
        <v>447</v>
      </c>
      <c r="BW109" s="896"/>
      <c r="BX109" s="896"/>
      <c r="BY109" s="896"/>
      <c r="BZ109" s="897"/>
      <c r="CA109" s="898" t="s">
        <v>313</v>
      </c>
      <c r="CB109" s="896"/>
      <c r="CC109" s="896"/>
      <c r="CD109" s="896"/>
      <c r="CE109" s="897"/>
      <c r="CF109" s="936" t="s">
        <v>448</v>
      </c>
      <c r="CG109" s="936"/>
      <c r="CH109" s="936"/>
      <c r="CI109" s="936"/>
      <c r="CJ109" s="936"/>
      <c r="CK109" s="898" t="s">
        <v>449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446</v>
      </c>
      <c r="DH109" s="896"/>
      <c r="DI109" s="896"/>
      <c r="DJ109" s="896"/>
      <c r="DK109" s="897"/>
      <c r="DL109" s="898" t="s">
        <v>447</v>
      </c>
      <c r="DM109" s="896"/>
      <c r="DN109" s="896"/>
      <c r="DO109" s="896"/>
      <c r="DP109" s="897"/>
      <c r="DQ109" s="898" t="s">
        <v>313</v>
      </c>
      <c r="DR109" s="896"/>
      <c r="DS109" s="896"/>
      <c r="DT109" s="896"/>
      <c r="DU109" s="897"/>
      <c r="DV109" s="898" t="s">
        <v>448</v>
      </c>
      <c r="DW109" s="896"/>
      <c r="DX109" s="896"/>
      <c r="DY109" s="896"/>
      <c r="DZ109" s="929"/>
    </row>
    <row r="110" spans="1:131" s="230" customFormat="1" ht="26.25" customHeight="1" x14ac:dyDescent="0.2">
      <c r="A110" s="807" t="s">
        <v>450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7544192</v>
      </c>
      <c r="AB110" s="889"/>
      <c r="AC110" s="889"/>
      <c r="AD110" s="889"/>
      <c r="AE110" s="890"/>
      <c r="AF110" s="891">
        <v>7989484</v>
      </c>
      <c r="AG110" s="889"/>
      <c r="AH110" s="889"/>
      <c r="AI110" s="889"/>
      <c r="AJ110" s="890"/>
      <c r="AK110" s="891">
        <v>8384549</v>
      </c>
      <c r="AL110" s="889"/>
      <c r="AM110" s="889"/>
      <c r="AN110" s="889"/>
      <c r="AO110" s="890"/>
      <c r="AP110" s="892">
        <v>22.3</v>
      </c>
      <c r="AQ110" s="893"/>
      <c r="AR110" s="893"/>
      <c r="AS110" s="893"/>
      <c r="AT110" s="894"/>
      <c r="AU110" s="930" t="s">
        <v>75</v>
      </c>
      <c r="AV110" s="931"/>
      <c r="AW110" s="931"/>
      <c r="AX110" s="931"/>
      <c r="AY110" s="931"/>
      <c r="AZ110" s="860" t="s">
        <v>451</v>
      </c>
      <c r="BA110" s="808"/>
      <c r="BB110" s="808"/>
      <c r="BC110" s="808"/>
      <c r="BD110" s="808"/>
      <c r="BE110" s="808"/>
      <c r="BF110" s="808"/>
      <c r="BG110" s="808"/>
      <c r="BH110" s="808"/>
      <c r="BI110" s="808"/>
      <c r="BJ110" s="808"/>
      <c r="BK110" s="808"/>
      <c r="BL110" s="808"/>
      <c r="BM110" s="808"/>
      <c r="BN110" s="808"/>
      <c r="BO110" s="808"/>
      <c r="BP110" s="809"/>
      <c r="BQ110" s="861">
        <v>78192947</v>
      </c>
      <c r="BR110" s="842"/>
      <c r="BS110" s="842"/>
      <c r="BT110" s="842"/>
      <c r="BU110" s="842"/>
      <c r="BV110" s="842">
        <v>76640871</v>
      </c>
      <c r="BW110" s="842"/>
      <c r="BX110" s="842"/>
      <c r="BY110" s="842"/>
      <c r="BZ110" s="842"/>
      <c r="CA110" s="842">
        <v>72352218</v>
      </c>
      <c r="CB110" s="842"/>
      <c r="CC110" s="842"/>
      <c r="CD110" s="842"/>
      <c r="CE110" s="842"/>
      <c r="CF110" s="866">
        <v>192.6</v>
      </c>
      <c r="CG110" s="867"/>
      <c r="CH110" s="867"/>
      <c r="CI110" s="867"/>
      <c r="CJ110" s="867"/>
      <c r="CK110" s="926" t="s">
        <v>452</v>
      </c>
      <c r="CL110" s="819"/>
      <c r="CM110" s="860" t="s">
        <v>453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454</v>
      </c>
      <c r="DH110" s="842"/>
      <c r="DI110" s="842"/>
      <c r="DJ110" s="842"/>
      <c r="DK110" s="842"/>
      <c r="DL110" s="842" t="s">
        <v>401</v>
      </c>
      <c r="DM110" s="842"/>
      <c r="DN110" s="842"/>
      <c r="DO110" s="842"/>
      <c r="DP110" s="842"/>
      <c r="DQ110" s="842" t="s">
        <v>455</v>
      </c>
      <c r="DR110" s="842"/>
      <c r="DS110" s="842"/>
      <c r="DT110" s="842"/>
      <c r="DU110" s="842"/>
      <c r="DV110" s="843" t="s">
        <v>396</v>
      </c>
      <c r="DW110" s="843"/>
      <c r="DX110" s="843"/>
      <c r="DY110" s="843"/>
      <c r="DZ110" s="844"/>
    </row>
    <row r="111" spans="1:131" s="230" customFormat="1" ht="26.25" customHeight="1" x14ac:dyDescent="0.2">
      <c r="A111" s="774" t="s">
        <v>456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396</v>
      </c>
      <c r="AB111" s="919"/>
      <c r="AC111" s="919"/>
      <c r="AD111" s="919"/>
      <c r="AE111" s="920"/>
      <c r="AF111" s="921" t="s">
        <v>457</v>
      </c>
      <c r="AG111" s="919"/>
      <c r="AH111" s="919"/>
      <c r="AI111" s="919"/>
      <c r="AJ111" s="920"/>
      <c r="AK111" s="921" t="s">
        <v>457</v>
      </c>
      <c r="AL111" s="919"/>
      <c r="AM111" s="919"/>
      <c r="AN111" s="919"/>
      <c r="AO111" s="920"/>
      <c r="AP111" s="922" t="s">
        <v>396</v>
      </c>
      <c r="AQ111" s="923"/>
      <c r="AR111" s="923"/>
      <c r="AS111" s="923"/>
      <c r="AT111" s="924"/>
      <c r="AU111" s="932"/>
      <c r="AV111" s="933"/>
      <c r="AW111" s="933"/>
      <c r="AX111" s="933"/>
      <c r="AY111" s="933"/>
      <c r="AZ111" s="815" t="s">
        <v>458</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396</v>
      </c>
      <c r="BW111" s="817"/>
      <c r="BX111" s="817"/>
      <c r="BY111" s="817"/>
      <c r="BZ111" s="817"/>
      <c r="CA111" s="817" t="s">
        <v>401</v>
      </c>
      <c r="CB111" s="817"/>
      <c r="CC111" s="817"/>
      <c r="CD111" s="817"/>
      <c r="CE111" s="817"/>
      <c r="CF111" s="875" t="s">
        <v>454</v>
      </c>
      <c r="CG111" s="876"/>
      <c r="CH111" s="876"/>
      <c r="CI111" s="876"/>
      <c r="CJ111" s="876"/>
      <c r="CK111" s="927"/>
      <c r="CL111" s="821"/>
      <c r="CM111" s="815" t="s">
        <v>459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454</v>
      </c>
      <c r="DM111" s="817"/>
      <c r="DN111" s="817"/>
      <c r="DO111" s="817"/>
      <c r="DP111" s="817"/>
      <c r="DQ111" s="817" t="s">
        <v>401</v>
      </c>
      <c r="DR111" s="817"/>
      <c r="DS111" s="817"/>
      <c r="DT111" s="817"/>
      <c r="DU111" s="817"/>
      <c r="DV111" s="794" t="s">
        <v>457</v>
      </c>
      <c r="DW111" s="794"/>
      <c r="DX111" s="794"/>
      <c r="DY111" s="794"/>
      <c r="DZ111" s="795"/>
    </row>
    <row r="112" spans="1:131" s="230" customFormat="1" ht="26.25" customHeight="1" x14ac:dyDescent="0.2">
      <c r="A112" s="912" t="s">
        <v>460</v>
      </c>
      <c r="B112" s="913"/>
      <c r="C112" s="752" t="s">
        <v>461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457</v>
      </c>
      <c r="AB112" s="780"/>
      <c r="AC112" s="780"/>
      <c r="AD112" s="780"/>
      <c r="AE112" s="781"/>
      <c r="AF112" s="782" t="s">
        <v>454</v>
      </c>
      <c r="AG112" s="780"/>
      <c r="AH112" s="780"/>
      <c r="AI112" s="780"/>
      <c r="AJ112" s="781"/>
      <c r="AK112" s="782" t="s">
        <v>457</v>
      </c>
      <c r="AL112" s="780"/>
      <c r="AM112" s="780"/>
      <c r="AN112" s="780"/>
      <c r="AO112" s="781"/>
      <c r="AP112" s="824" t="s">
        <v>462</v>
      </c>
      <c r="AQ112" s="825"/>
      <c r="AR112" s="825"/>
      <c r="AS112" s="825"/>
      <c r="AT112" s="826"/>
      <c r="AU112" s="932"/>
      <c r="AV112" s="933"/>
      <c r="AW112" s="933"/>
      <c r="AX112" s="933"/>
      <c r="AY112" s="933"/>
      <c r="AZ112" s="815" t="s">
        <v>463</v>
      </c>
      <c r="BA112" s="752"/>
      <c r="BB112" s="752"/>
      <c r="BC112" s="752"/>
      <c r="BD112" s="752"/>
      <c r="BE112" s="752"/>
      <c r="BF112" s="752"/>
      <c r="BG112" s="752"/>
      <c r="BH112" s="752"/>
      <c r="BI112" s="752"/>
      <c r="BJ112" s="752"/>
      <c r="BK112" s="752"/>
      <c r="BL112" s="752"/>
      <c r="BM112" s="752"/>
      <c r="BN112" s="752"/>
      <c r="BO112" s="752"/>
      <c r="BP112" s="753"/>
      <c r="BQ112" s="816">
        <v>31810949</v>
      </c>
      <c r="BR112" s="817"/>
      <c r="BS112" s="817"/>
      <c r="BT112" s="817"/>
      <c r="BU112" s="817"/>
      <c r="BV112" s="817">
        <v>29405491</v>
      </c>
      <c r="BW112" s="817"/>
      <c r="BX112" s="817"/>
      <c r="BY112" s="817"/>
      <c r="BZ112" s="817"/>
      <c r="CA112" s="817">
        <v>26914997</v>
      </c>
      <c r="CB112" s="817"/>
      <c r="CC112" s="817"/>
      <c r="CD112" s="817"/>
      <c r="CE112" s="817"/>
      <c r="CF112" s="875">
        <v>71.599999999999994</v>
      </c>
      <c r="CG112" s="876"/>
      <c r="CH112" s="876"/>
      <c r="CI112" s="876"/>
      <c r="CJ112" s="876"/>
      <c r="CK112" s="927"/>
      <c r="CL112" s="821"/>
      <c r="CM112" s="815" t="s">
        <v>464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465</v>
      </c>
      <c r="DH112" s="817"/>
      <c r="DI112" s="817"/>
      <c r="DJ112" s="817"/>
      <c r="DK112" s="817"/>
      <c r="DL112" s="817" t="s">
        <v>130</v>
      </c>
      <c r="DM112" s="817"/>
      <c r="DN112" s="817"/>
      <c r="DO112" s="817"/>
      <c r="DP112" s="817"/>
      <c r="DQ112" s="817" t="s">
        <v>401</v>
      </c>
      <c r="DR112" s="817"/>
      <c r="DS112" s="817"/>
      <c r="DT112" s="817"/>
      <c r="DU112" s="817"/>
      <c r="DV112" s="794" t="s">
        <v>130</v>
      </c>
      <c r="DW112" s="794"/>
      <c r="DX112" s="794"/>
      <c r="DY112" s="794"/>
      <c r="DZ112" s="795"/>
    </row>
    <row r="113" spans="1:130" s="230" customFormat="1" ht="26.25" customHeight="1" x14ac:dyDescent="0.2">
      <c r="A113" s="914"/>
      <c r="B113" s="915"/>
      <c r="C113" s="752" t="s">
        <v>466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3649396</v>
      </c>
      <c r="AB113" s="919"/>
      <c r="AC113" s="919"/>
      <c r="AD113" s="919"/>
      <c r="AE113" s="920"/>
      <c r="AF113" s="921">
        <v>3617155</v>
      </c>
      <c r="AG113" s="919"/>
      <c r="AH113" s="919"/>
      <c r="AI113" s="919"/>
      <c r="AJ113" s="920"/>
      <c r="AK113" s="921">
        <v>3499304</v>
      </c>
      <c r="AL113" s="919"/>
      <c r="AM113" s="919"/>
      <c r="AN113" s="919"/>
      <c r="AO113" s="920"/>
      <c r="AP113" s="922">
        <v>9.3000000000000007</v>
      </c>
      <c r="AQ113" s="923"/>
      <c r="AR113" s="923"/>
      <c r="AS113" s="923"/>
      <c r="AT113" s="924"/>
      <c r="AU113" s="932"/>
      <c r="AV113" s="933"/>
      <c r="AW113" s="933"/>
      <c r="AX113" s="933"/>
      <c r="AY113" s="933"/>
      <c r="AZ113" s="815" t="s">
        <v>467</v>
      </c>
      <c r="BA113" s="752"/>
      <c r="BB113" s="752"/>
      <c r="BC113" s="752"/>
      <c r="BD113" s="752"/>
      <c r="BE113" s="752"/>
      <c r="BF113" s="752"/>
      <c r="BG113" s="752"/>
      <c r="BH113" s="752"/>
      <c r="BI113" s="752"/>
      <c r="BJ113" s="752"/>
      <c r="BK113" s="752"/>
      <c r="BL113" s="752"/>
      <c r="BM113" s="752"/>
      <c r="BN113" s="752"/>
      <c r="BO113" s="752"/>
      <c r="BP113" s="753"/>
      <c r="BQ113" s="816">
        <v>7415582</v>
      </c>
      <c r="BR113" s="817"/>
      <c r="BS113" s="817"/>
      <c r="BT113" s="817"/>
      <c r="BU113" s="817"/>
      <c r="BV113" s="817">
        <v>6298909</v>
      </c>
      <c r="BW113" s="817"/>
      <c r="BX113" s="817"/>
      <c r="BY113" s="817"/>
      <c r="BZ113" s="817"/>
      <c r="CA113" s="817">
        <v>5701451</v>
      </c>
      <c r="CB113" s="817"/>
      <c r="CC113" s="817"/>
      <c r="CD113" s="817"/>
      <c r="CE113" s="817"/>
      <c r="CF113" s="875">
        <v>15.2</v>
      </c>
      <c r="CG113" s="876"/>
      <c r="CH113" s="876"/>
      <c r="CI113" s="876"/>
      <c r="CJ113" s="876"/>
      <c r="CK113" s="927"/>
      <c r="CL113" s="821"/>
      <c r="CM113" s="815" t="s">
        <v>468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396</v>
      </c>
      <c r="DH113" s="780"/>
      <c r="DI113" s="780"/>
      <c r="DJ113" s="780"/>
      <c r="DK113" s="781"/>
      <c r="DL113" s="782" t="s">
        <v>401</v>
      </c>
      <c r="DM113" s="780"/>
      <c r="DN113" s="780"/>
      <c r="DO113" s="780"/>
      <c r="DP113" s="781"/>
      <c r="DQ113" s="782" t="s">
        <v>462</v>
      </c>
      <c r="DR113" s="780"/>
      <c r="DS113" s="780"/>
      <c r="DT113" s="780"/>
      <c r="DU113" s="781"/>
      <c r="DV113" s="824" t="s">
        <v>396</v>
      </c>
      <c r="DW113" s="825"/>
      <c r="DX113" s="825"/>
      <c r="DY113" s="825"/>
      <c r="DZ113" s="826"/>
    </row>
    <row r="114" spans="1:130" s="230" customFormat="1" ht="26.25" customHeight="1" x14ac:dyDescent="0.2">
      <c r="A114" s="914"/>
      <c r="B114" s="915"/>
      <c r="C114" s="752" t="s">
        <v>469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705736</v>
      </c>
      <c r="AB114" s="780"/>
      <c r="AC114" s="780"/>
      <c r="AD114" s="780"/>
      <c r="AE114" s="781"/>
      <c r="AF114" s="782">
        <v>708113</v>
      </c>
      <c r="AG114" s="780"/>
      <c r="AH114" s="780"/>
      <c r="AI114" s="780"/>
      <c r="AJ114" s="781"/>
      <c r="AK114" s="782">
        <v>706918</v>
      </c>
      <c r="AL114" s="780"/>
      <c r="AM114" s="780"/>
      <c r="AN114" s="780"/>
      <c r="AO114" s="781"/>
      <c r="AP114" s="824">
        <v>1.9</v>
      </c>
      <c r="AQ114" s="825"/>
      <c r="AR114" s="825"/>
      <c r="AS114" s="825"/>
      <c r="AT114" s="826"/>
      <c r="AU114" s="932"/>
      <c r="AV114" s="933"/>
      <c r="AW114" s="933"/>
      <c r="AX114" s="933"/>
      <c r="AY114" s="933"/>
      <c r="AZ114" s="815" t="s">
        <v>470</v>
      </c>
      <c r="BA114" s="752"/>
      <c r="BB114" s="752"/>
      <c r="BC114" s="752"/>
      <c r="BD114" s="752"/>
      <c r="BE114" s="752"/>
      <c r="BF114" s="752"/>
      <c r="BG114" s="752"/>
      <c r="BH114" s="752"/>
      <c r="BI114" s="752"/>
      <c r="BJ114" s="752"/>
      <c r="BK114" s="752"/>
      <c r="BL114" s="752"/>
      <c r="BM114" s="752"/>
      <c r="BN114" s="752"/>
      <c r="BO114" s="752"/>
      <c r="BP114" s="753"/>
      <c r="BQ114" s="816">
        <v>11793491</v>
      </c>
      <c r="BR114" s="817"/>
      <c r="BS114" s="817"/>
      <c r="BT114" s="817"/>
      <c r="BU114" s="817"/>
      <c r="BV114" s="817">
        <v>11620103</v>
      </c>
      <c r="BW114" s="817"/>
      <c r="BX114" s="817"/>
      <c r="BY114" s="817"/>
      <c r="BZ114" s="817"/>
      <c r="CA114" s="817">
        <v>11456589</v>
      </c>
      <c r="CB114" s="817"/>
      <c r="CC114" s="817"/>
      <c r="CD114" s="817"/>
      <c r="CE114" s="817"/>
      <c r="CF114" s="875">
        <v>30.5</v>
      </c>
      <c r="CG114" s="876"/>
      <c r="CH114" s="876"/>
      <c r="CI114" s="876"/>
      <c r="CJ114" s="876"/>
      <c r="CK114" s="927"/>
      <c r="CL114" s="821"/>
      <c r="CM114" s="815" t="s">
        <v>471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396</v>
      </c>
      <c r="DH114" s="780"/>
      <c r="DI114" s="780"/>
      <c r="DJ114" s="780"/>
      <c r="DK114" s="781"/>
      <c r="DL114" s="782" t="s">
        <v>465</v>
      </c>
      <c r="DM114" s="780"/>
      <c r="DN114" s="780"/>
      <c r="DO114" s="780"/>
      <c r="DP114" s="781"/>
      <c r="DQ114" s="782" t="s">
        <v>454</v>
      </c>
      <c r="DR114" s="780"/>
      <c r="DS114" s="780"/>
      <c r="DT114" s="780"/>
      <c r="DU114" s="781"/>
      <c r="DV114" s="824" t="s">
        <v>396</v>
      </c>
      <c r="DW114" s="825"/>
      <c r="DX114" s="825"/>
      <c r="DY114" s="825"/>
      <c r="DZ114" s="826"/>
    </row>
    <row r="115" spans="1:130" s="230" customFormat="1" ht="26.25" customHeight="1" x14ac:dyDescent="0.2">
      <c r="A115" s="914"/>
      <c r="B115" s="915"/>
      <c r="C115" s="752" t="s">
        <v>472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454</v>
      </c>
      <c r="AB115" s="919"/>
      <c r="AC115" s="919"/>
      <c r="AD115" s="919"/>
      <c r="AE115" s="920"/>
      <c r="AF115" s="921" t="s">
        <v>396</v>
      </c>
      <c r="AG115" s="919"/>
      <c r="AH115" s="919"/>
      <c r="AI115" s="919"/>
      <c r="AJ115" s="920"/>
      <c r="AK115" s="921" t="s">
        <v>462</v>
      </c>
      <c r="AL115" s="919"/>
      <c r="AM115" s="919"/>
      <c r="AN115" s="919"/>
      <c r="AO115" s="920"/>
      <c r="AP115" s="922" t="s">
        <v>455</v>
      </c>
      <c r="AQ115" s="923"/>
      <c r="AR115" s="923"/>
      <c r="AS115" s="923"/>
      <c r="AT115" s="924"/>
      <c r="AU115" s="932"/>
      <c r="AV115" s="933"/>
      <c r="AW115" s="933"/>
      <c r="AX115" s="933"/>
      <c r="AY115" s="933"/>
      <c r="AZ115" s="815" t="s">
        <v>473</v>
      </c>
      <c r="BA115" s="752"/>
      <c r="BB115" s="752"/>
      <c r="BC115" s="752"/>
      <c r="BD115" s="752"/>
      <c r="BE115" s="752"/>
      <c r="BF115" s="752"/>
      <c r="BG115" s="752"/>
      <c r="BH115" s="752"/>
      <c r="BI115" s="752"/>
      <c r="BJ115" s="752"/>
      <c r="BK115" s="752"/>
      <c r="BL115" s="752"/>
      <c r="BM115" s="752"/>
      <c r="BN115" s="752"/>
      <c r="BO115" s="752"/>
      <c r="BP115" s="753"/>
      <c r="BQ115" s="816">
        <v>11233</v>
      </c>
      <c r="BR115" s="817"/>
      <c r="BS115" s="817"/>
      <c r="BT115" s="817"/>
      <c r="BU115" s="817"/>
      <c r="BV115" s="817">
        <v>10191</v>
      </c>
      <c r="BW115" s="817"/>
      <c r="BX115" s="817"/>
      <c r="BY115" s="817"/>
      <c r="BZ115" s="817"/>
      <c r="CA115" s="817">
        <v>9199</v>
      </c>
      <c r="CB115" s="817"/>
      <c r="CC115" s="817"/>
      <c r="CD115" s="817"/>
      <c r="CE115" s="817"/>
      <c r="CF115" s="875">
        <v>0</v>
      </c>
      <c r="CG115" s="876"/>
      <c r="CH115" s="876"/>
      <c r="CI115" s="876"/>
      <c r="CJ115" s="876"/>
      <c r="CK115" s="927"/>
      <c r="CL115" s="821"/>
      <c r="CM115" s="815" t="s">
        <v>474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465</v>
      </c>
      <c r="DH115" s="780"/>
      <c r="DI115" s="780"/>
      <c r="DJ115" s="780"/>
      <c r="DK115" s="781"/>
      <c r="DL115" s="782" t="s">
        <v>454</v>
      </c>
      <c r="DM115" s="780"/>
      <c r="DN115" s="780"/>
      <c r="DO115" s="780"/>
      <c r="DP115" s="781"/>
      <c r="DQ115" s="782" t="s">
        <v>401</v>
      </c>
      <c r="DR115" s="780"/>
      <c r="DS115" s="780"/>
      <c r="DT115" s="780"/>
      <c r="DU115" s="781"/>
      <c r="DV115" s="824" t="s">
        <v>396</v>
      </c>
      <c r="DW115" s="825"/>
      <c r="DX115" s="825"/>
      <c r="DY115" s="825"/>
      <c r="DZ115" s="826"/>
    </row>
    <row r="116" spans="1:130" s="230" customFormat="1" ht="26.25" customHeight="1" x14ac:dyDescent="0.2">
      <c r="A116" s="916"/>
      <c r="B116" s="917"/>
      <c r="C116" s="839" t="s">
        <v>475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454</v>
      </c>
      <c r="AB116" s="780"/>
      <c r="AC116" s="780"/>
      <c r="AD116" s="780"/>
      <c r="AE116" s="781"/>
      <c r="AF116" s="782" t="s">
        <v>455</v>
      </c>
      <c r="AG116" s="780"/>
      <c r="AH116" s="780"/>
      <c r="AI116" s="780"/>
      <c r="AJ116" s="781"/>
      <c r="AK116" s="782" t="s">
        <v>396</v>
      </c>
      <c r="AL116" s="780"/>
      <c r="AM116" s="780"/>
      <c r="AN116" s="780"/>
      <c r="AO116" s="781"/>
      <c r="AP116" s="824" t="s">
        <v>457</v>
      </c>
      <c r="AQ116" s="825"/>
      <c r="AR116" s="825"/>
      <c r="AS116" s="825"/>
      <c r="AT116" s="826"/>
      <c r="AU116" s="932"/>
      <c r="AV116" s="933"/>
      <c r="AW116" s="933"/>
      <c r="AX116" s="933"/>
      <c r="AY116" s="933"/>
      <c r="AZ116" s="909" t="s">
        <v>476</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455</v>
      </c>
      <c r="BW116" s="817"/>
      <c r="BX116" s="817"/>
      <c r="BY116" s="817"/>
      <c r="BZ116" s="817"/>
      <c r="CA116" s="817" t="s">
        <v>465</v>
      </c>
      <c r="CB116" s="817"/>
      <c r="CC116" s="817"/>
      <c r="CD116" s="817"/>
      <c r="CE116" s="817"/>
      <c r="CF116" s="875" t="s">
        <v>455</v>
      </c>
      <c r="CG116" s="876"/>
      <c r="CH116" s="876"/>
      <c r="CI116" s="876"/>
      <c r="CJ116" s="876"/>
      <c r="CK116" s="927"/>
      <c r="CL116" s="821"/>
      <c r="CM116" s="815" t="s">
        <v>477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478</v>
      </c>
      <c r="DH116" s="780"/>
      <c r="DI116" s="780"/>
      <c r="DJ116" s="780"/>
      <c r="DK116" s="781"/>
      <c r="DL116" s="782" t="s">
        <v>130</v>
      </c>
      <c r="DM116" s="780"/>
      <c r="DN116" s="780"/>
      <c r="DO116" s="780"/>
      <c r="DP116" s="781"/>
      <c r="DQ116" s="782" t="s">
        <v>455</v>
      </c>
      <c r="DR116" s="780"/>
      <c r="DS116" s="780"/>
      <c r="DT116" s="780"/>
      <c r="DU116" s="781"/>
      <c r="DV116" s="824" t="s">
        <v>396</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479</v>
      </c>
      <c r="Z117" s="897"/>
      <c r="AA117" s="902">
        <v>11899324</v>
      </c>
      <c r="AB117" s="903"/>
      <c r="AC117" s="903"/>
      <c r="AD117" s="903"/>
      <c r="AE117" s="904"/>
      <c r="AF117" s="905">
        <v>12314752</v>
      </c>
      <c r="AG117" s="903"/>
      <c r="AH117" s="903"/>
      <c r="AI117" s="903"/>
      <c r="AJ117" s="904"/>
      <c r="AK117" s="905">
        <v>12590771</v>
      </c>
      <c r="AL117" s="903"/>
      <c r="AM117" s="903"/>
      <c r="AN117" s="903"/>
      <c r="AO117" s="904"/>
      <c r="AP117" s="906"/>
      <c r="AQ117" s="907"/>
      <c r="AR117" s="907"/>
      <c r="AS117" s="907"/>
      <c r="AT117" s="908"/>
      <c r="AU117" s="932"/>
      <c r="AV117" s="933"/>
      <c r="AW117" s="933"/>
      <c r="AX117" s="933"/>
      <c r="AY117" s="933"/>
      <c r="AZ117" s="863" t="s">
        <v>480</v>
      </c>
      <c r="BA117" s="864"/>
      <c r="BB117" s="864"/>
      <c r="BC117" s="864"/>
      <c r="BD117" s="864"/>
      <c r="BE117" s="864"/>
      <c r="BF117" s="864"/>
      <c r="BG117" s="864"/>
      <c r="BH117" s="864"/>
      <c r="BI117" s="864"/>
      <c r="BJ117" s="864"/>
      <c r="BK117" s="864"/>
      <c r="BL117" s="864"/>
      <c r="BM117" s="864"/>
      <c r="BN117" s="864"/>
      <c r="BO117" s="864"/>
      <c r="BP117" s="865"/>
      <c r="BQ117" s="816" t="s">
        <v>457</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481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457</v>
      </c>
      <c r="DH117" s="780"/>
      <c r="DI117" s="780"/>
      <c r="DJ117" s="780"/>
      <c r="DK117" s="781"/>
      <c r="DL117" s="782" t="s">
        <v>455</v>
      </c>
      <c r="DM117" s="780"/>
      <c r="DN117" s="780"/>
      <c r="DO117" s="780"/>
      <c r="DP117" s="781"/>
      <c r="DQ117" s="782" t="s">
        <v>465</v>
      </c>
      <c r="DR117" s="780"/>
      <c r="DS117" s="780"/>
      <c r="DT117" s="780"/>
      <c r="DU117" s="781"/>
      <c r="DV117" s="824" t="s">
        <v>130</v>
      </c>
      <c r="DW117" s="825"/>
      <c r="DX117" s="825"/>
      <c r="DY117" s="825"/>
      <c r="DZ117" s="826"/>
    </row>
    <row r="118" spans="1:130" s="230" customFormat="1" ht="26.25" customHeight="1" x14ac:dyDescent="0.2">
      <c r="A118" s="895" t="s">
        <v>449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446</v>
      </c>
      <c r="AB118" s="896"/>
      <c r="AC118" s="896"/>
      <c r="AD118" s="896"/>
      <c r="AE118" s="897"/>
      <c r="AF118" s="898" t="s">
        <v>447</v>
      </c>
      <c r="AG118" s="896"/>
      <c r="AH118" s="896"/>
      <c r="AI118" s="896"/>
      <c r="AJ118" s="897"/>
      <c r="AK118" s="898" t="s">
        <v>313</v>
      </c>
      <c r="AL118" s="896"/>
      <c r="AM118" s="896"/>
      <c r="AN118" s="896"/>
      <c r="AO118" s="897"/>
      <c r="AP118" s="899" t="s">
        <v>448</v>
      </c>
      <c r="AQ118" s="900"/>
      <c r="AR118" s="900"/>
      <c r="AS118" s="900"/>
      <c r="AT118" s="901"/>
      <c r="AU118" s="932"/>
      <c r="AV118" s="933"/>
      <c r="AW118" s="933"/>
      <c r="AX118" s="933"/>
      <c r="AY118" s="933"/>
      <c r="AZ118" s="838" t="s">
        <v>482</v>
      </c>
      <c r="BA118" s="839"/>
      <c r="BB118" s="839"/>
      <c r="BC118" s="839"/>
      <c r="BD118" s="839"/>
      <c r="BE118" s="839"/>
      <c r="BF118" s="839"/>
      <c r="BG118" s="839"/>
      <c r="BH118" s="839"/>
      <c r="BI118" s="839"/>
      <c r="BJ118" s="839"/>
      <c r="BK118" s="839"/>
      <c r="BL118" s="839"/>
      <c r="BM118" s="839"/>
      <c r="BN118" s="839"/>
      <c r="BO118" s="839"/>
      <c r="BP118" s="840"/>
      <c r="BQ118" s="879" t="s">
        <v>454</v>
      </c>
      <c r="BR118" s="845"/>
      <c r="BS118" s="845"/>
      <c r="BT118" s="845"/>
      <c r="BU118" s="845"/>
      <c r="BV118" s="845" t="s">
        <v>455</v>
      </c>
      <c r="BW118" s="845"/>
      <c r="BX118" s="845"/>
      <c r="BY118" s="845"/>
      <c r="BZ118" s="845"/>
      <c r="CA118" s="845" t="s">
        <v>454</v>
      </c>
      <c r="CB118" s="845"/>
      <c r="CC118" s="845"/>
      <c r="CD118" s="845"/>
      <c r="CE118" s="845"/>
      <c r="CF118" s="875" t="s">
        <v>454</v>
      </c>
      <c r="CG118" s="876"/>
      <c r="CH118" s="876"/>
      <c r="CI118" s="876"/>
      <c r="CJ118" s="876"/>
      <c r="CK118" s="927"/>
      <c r="CL118" s="821"/>
      <c r="CM118" s="815" t="s">
        <v>483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454</v>
      </c>
      <c r="DM118" s="780"/>
      <c r="DN118" s="780"/>
      <c r="DO118" s="780"/>
      <c r="DP118" s="781"/>
      <c r="DQ118" s="782" t="s">
        <v>455</v>
      </c>
      <c r="DR118" s="780"/>
      <c r="DS118" s="780"/>
      <c r="DT118" s="780"/>
      <c r="DU118" s="781"/>
      <c r="DV118" s="824" t="s">
        <v>457</v>
      </c>
      <c r="DW118" s="825"/>
      <c r="DX118" s="825"/>
      <c r="DY118" s="825"/>
      <c r="DZ118" s="826"/>
    </row>
    <row r="119" spans="1:130" s="230" customFormat="1" ht="26.25" customHeight="1" x14ac:dyDescent="0.2">
      <c r="A119" s="818" t="s">
        <v>452</v>
      </c>
      <c r="B119" s="819"/>
      <c r="C119" s="860" t="s">
        <v>453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455</v>
      </c>
      <c r="AB119" s="889"/>
      <c r="AC119" s="889"/>
      <c r="AD119" s="889"/>
      <c r="AE119" s="890"/>
      <c r="AF119" s="891" t="s">
        <v>454</v>
      </c>
      <c r="AG119" s="889"/>
      <c r="AH119" s="889"/>
      <c r="AI119" s="889"/>
      <c r="AJ119" s="890"/>
      <c r="AK119" s="891" t="s">
        <v>454</v>
      </c>
      <c r="AL119" s="889"/>
      <c r="AM119" s="889"/>
      <c r="AN119" s="889"/>
      <c r="AO119" s="890"/>
      <c r="AP119" s="892" t="s">
        <v>478</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484</v>
      </c>
      <c r="BP119" s="878"/>
      <c r="BQ119" s="879">
        <v>129224202</v>
      </c>
      <c r="BR119" s="845"/>
      <c r="BS119" s="845"/>
      <c r="BT119" s="845"/>
      <c r="BU119" s="845"/>
      <c r="BV119" s="845">
        <v>123975565</v>
      </c>
      <c r="BW119" s="845"/>
      <c r="BX119" s="845"/>
      <c r="BY119" s="845"/>
      <c r="BZ119" s="845"/>
      <c r="CA119" s="845">
        <v>116434454</v>
      </c>
      <c r="CB119" s="845"/>
      <c r="CC119" s="845"/>
      <c r="CD119" s="845"/>
      <c r="CE119" s="845"/>
      <c r="CF119" s="748"/>
      <c r="CG119" s="749"/>
      <c r="CH119" s="749"/>
      <c r="CI119" s="749"/>
      <c r="CJ119" s="834"/>
      <c r="CK119" s="928"/>
      <c r="CL119" s="823"/>
      <c r="CM119" s="838" t="s">
        <v>485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396</v>
      </c>
      <c r="DH119" s="764"/>
      <c r="DI119" s="764"/>
      <c r="DJ119" s="764"/>
      <c r="DK119" s="765"/>
      <c r="DL119" s="766" t="s">
        <v>457</v>
      </c>
      <c r="DM119" s="764"/>
      <c r="DN119" s="764"/>
      <c r="DO119" s="764"/>
      <c r="DP119" s="765"/>
      <c r="DQ119" s="766" t="s">
        <v>455</v>
      </c>
      <c r="DR119" s="764"/>
      <c r="DS119" s="764"/>
      <c r="DT119" s="764"/>
      <c r="DU119" s="765"/>
      <c r="DV119" s="848" t="s">
        <v>455</v>
      </c>
      <c r="DW119" s="849"/>
      <c r="DX119" s="849"/>
      <c r="DY119" s="849"/>
      <c r="DZ119" s="850"/>
    </row>
    <row r="120" spans="1:130" s="230" customFormat="1" ht="26.25" customHeight="1" x14ac:dyDescent="0.2">
      <c r="A120" s="820"/>
      <c r="B120" s="821"/>
      <c r="C120" s="815" t="s">
        <v>459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454</v>
      </c>
      <c r="AG120" s="780"/>
      <c r="AH120" s="780"/>
      <c r="AI120" s="780"/>
      <c r="AJ120" s="781"/>
      <c r="AK120" s="782" t="s">
        <v>396</v>
      </c>
      <c r="AL120" s="780"/>
      <c r="AM120" s="780"/>
      <c r="AN120" s="780"/>
      <c r="AO120" s="781"/>
      <c r="AP120" s="824" t="s">
        <v>454</v>
      </c>
      <c r="AQ120" s="825"/>
      <c r="AR120" s="825"/>
      <c r="AS120" s="825"/>
      <c r="AT120" s="826"/>
      <c r="AU120" s="880" t="s">
        <v>486</v>
      </c>
      <c r="AV120" s="881"/>
      <c r="AW120" s="881"/>
      <c r="AX120" s="881"/>
      <c r="AY120" s="882"/>
      <c r="AZ120" s="860" t="s">
        <v>487</v>
      </c>
      <c r="BA120" s="808"/>
      <c r="BB120" s="808"/>
      <c r="BC120" s="808"/>
      <c r="BD120" s="808"/>
      <c r="BE120" s="808"/>
      <c r="BF120" s="808"/>
      <c r="BG120" s="808"/>
      <c r="BH120" s="808"/>
      <c r="BI120" s="808"/>
      <c r="BJ120" s="808"/>
      <c r="BK120" s="808"/>
      <c r="BL120" s="808"/>
      <c r="BM120" s="808"/>
      <c r="BN120" s="808"/>
      <c r="BO120" s="808"/>
      <c r="BP120" s="809"/>
      <c r="BQ120" s="861">
        <v>10521722</v>
      </c>
      <c r="BR120" s="842"/>
      <c r="BS120" s="842"/>
      <c r="BT120" s="842"/>
      <c r="BU120" s="842"/>
      <c r="BV120" s="842">
        <v>14491370</v>
      </c>
      <c r="BW120" s="842"/>
      <c r="BX120" s="842"/>
      <c r="BY120" s="842"/>
      <c r="BZ120" s="842"/>
      <c r="CA120" s="842">
        <v>18940770</v>
      </c>
      <c r="CB120" s="842"/>
      <c r="CC120" s="842"/>
      <c r="CD120" s="842"/>
      <c r="CE120" s="842"/>
      <c r="CF120" s="866">
        <v>50.4</v>
      </c>
      <c r="CG120" s="867"/>
      <c r="CH120" s="867"/>
      <c r="CI120" s="867"/>
      <c r="CJ120" s="867"/>
      <c r="CK120" s="868" t="s">
        <v>488</v>
      </c>
      <c r="CL120" s="852"/>
      <c r="CM120" s="852"/>
      <c r="CN120" s="852"/>
      <c r="CO120" s="853"/>
      <c r="CP120" s="872" t="s">
        <v>489</v>
      </c>
      <c r="CQ120" s="873"/>
      <c r="CR120" s="873"/>
      <c r="CS120" s="873"/>
      <c r="CT120" s="873"/>
      <c r="CU120" s="873"/>
      <c r="CV120" s="873"/>
      <c r="CW120" s="873"/>
      <c r="CX120" s="873"/>
      <c r="CY120" s="873"/>
      <c r="CZ120" s="873"/>
      <c r="DA120" s="873"/>
      <c r="DB120" s="873"/>
      <c r="DC120" s="873"/>
      <c r="DD120" s="873"/>
      <c r="DE120" s="873"/>
      <c r="DF120" s="874"/>
      <c r="DG120" s="861">
        <v>26921503</v>
      </c>
      <c r="DH120" s="842"/>
      <c r="DI120" s="842"/>
      <c r="DJ120" s="842"/>
      <c r="DK120" s="842"/>
      <c r="DL120" s="842">
        <v>24931755</v>
      </c>
      <c r="DM120" s="842"/>
      <c r="DN120" s="842"/>
      <c r="DO120" s="842"/>
      <c r="DP120" s="842"/>
      <c r="DQ120" s="842">
        <v>22968621</v>
      </c>
      <c r="DR120" s="842"/>
      <c r="DS120" s="842"/>
      <c r="DT120" s="842"/>
      <c r="DU120" s="842"/>
      <c r="DV120" s="843">
        <v>61.1</v>
      </c>
      <c r="DW120" s="843"/>
      <c r="DX120" s="843"/>
      <c r="DY120" s="843"/>
      <c r="DZ120" s="844"/>
    </row>
    <row r="121" spans="1:130" s="230" customFormat="1" ht="26.25" customHeight="1" x14ac:dyDescent="0.2">
      <c r="A121" s="820"/>
      <c r="B121" s="821"/>
      <c r="C121" s="863" t="s">
        <v>490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396</v>
      </c>
      <c r="AB121" s="780"/>
      <c r="AC121" s="780"/>
      <c r="AD121" s="780"/>
      <c r="AE121" s="781"/>
      <c r="AF121" s="782" t="s">
        <v>130</v>
      </c>
      <c r="AG121" s="780"/>
      <c r="AH121" s="780"/>
      <c r="AI121" s="780"/>
      <c r="AJ121" s="781"/>
      <c r="AK121" s="782" t="s">
        <v>130</v>
      </c>
      <c r="AL121" s="780"/>
      <c r="AM121" s="780"/>
      <c r="AN121" s="780"/>
      <c r="AO121" s="781"/>
      <c r="AP121" s="824" t="s">
        <v>455</v>
      </c>
      <c r="AQ121" s="825"/>
      <c r="AR121" s="825"/>
      <c r="AS121" s="825"/>
      <c r="AT121" s="826"/>
      <c r="AU121" s="883"/>
      <c r="AV121" s="884"/>
      <c r="AW121" s="884"/>
      <c r="AX121" s="884"/>
      <c r="AY121" s="885"/>
      <c r="AZ121" s="815" t="s">
        <v>491</v>
      </c>
      <c r="BA121" s="752"/>
      <c r="BB121" s="752"/>
      <c r="BC121" s="752"/>
      <c r="BD121" s="752"/>
      <c r="BE121" s="752"/>
      <c r="BF121" s="752"/>
      <c r="BG121" s="752"/>
      <c r="BH121" s="752"/>
      <c r="BI121" s="752"/>
      <c r="BJ121" s="752"/>
      <c r="BK121" s="752"/>
      <c r="BL121" s="752"/>
      <c r="BM121" s="752"/>
      <c r="BN121" s="752"/>
      <c r="BO121" s="752"/>
      <c r="BP121" s="753"/>
      <c r="BQ121" s="816">
        <v>16538577</v>
      </c>
      <c r="BR121" s="817"/>
      <c r="BS121" s="817"/>
      <c r="BT121" s="817"/>
      <c r="BU121" s="817"/>
      <c r="BV121" s="817">
        <v>15515956</v>
      </c>
      <c r="BW121" s="817"/>
      <c r="BX121" s="817"/>
      <c r="BY121" s="817"/>
      <c r="BZ121" s="817"/>
      <c r="CA121" s="817">
        <v>14537486</v>
      </c>
      <c r="CB121" s="817"/>
      <c r="CC121" s="817"/>
      <c r="CD121" s="817"/>
      <c r="CE121" s="817"/>
      <c r="CF121" s="875">
        <v>38.700000000000003</v>
      </c>
      <c r="CG121" s="876"/>
      <c r="CH121" s="876"/>
      <c r="CI121" s="876"/>
      <c r="CJ121" s="876"/>
      <c r="CK121" s="869"/>
      <c r="CL121" s="855"/>
      <c r="CM121" s="855"/>
      <c r="CN121" s="855"/>
      <c r="CO121" s="856"/>
      <c r="CP121" s="835" t="s">
        <v>492</v>
      </c>
      <c r="CQ121" s="836"/>
      <c r="CR121" s="836"/>
      <c r="CS121" s="836"/>
      <c r="CT121" s="836"/>
      <c r="CU121" s="836"/>
      <c r="CV121" s="836"/>
      <c r="CW121" s="836"/>
      <c r="CX121" s="836"/>
      <c r="CY121" s="836"/>
      <c r="CZ121" s="836"/>
      <c r="DA121" s="836"/>
      <c r="DB121" s="836"/>
      <c r="DC121" s="836"/>
      <c r="DD121" s="836"/>
      <c r="DE121" s="836"/>
      <c r="DF121" s="837"/>
      <c r="DG121" s="816">
        <v>4032441</v>
      </c>
      <c r="DH121" s="817"/>
      <c r="DI121" s="817"/>
      <c r="DJ121" s="817"/>
      <c r="DK121" s="817"/>
      <c r="DL121" s="817">
        <v>3718519</v>
      </c>
      <c r="DM121" s="817"/>
      <c r="DN121" s="817"/>
      <c r="DO121" s="817"/>
      <c r="DP121" s="817"/>
      <c r="DQ121" s="817">
        <v>3208164</v>
      </c>
      <c r="DR121" s="817"/>
      <c r="DS121" s="817"/>
      <c r="DT121" s="817"/>
      <c r="DU121" s="817"/>
      <c r="DV121" s="794">
        <v>8.5</v>
      </c>
      <c r="DW121" s="794"/>
      <c r="DX121" s="794"/>
      <c r="DY121" s="794"/>
      <c r="DZ121" s="795"/>
    </row>
    <row r="122" spans="1:130" s="230" customFormat="1" ht="26.25" customHeight="1" x14ac:dyDescent="0.2">
      <c r="A122" s="820"/>
      <c r="B122" s="821"/>
      <c r="C122" s="815" t="s">
        <v>471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396</v>
      </c>
      <c r="AB122" s="780"/>
      <c r="AC122" s="780"/>
      <c r="AD122" s="780"/>
      <c r="AE122" s="781"/>
      <c r="AF122" s="782" t="s">
        <v>130</v>
      </c>
      <c r="AG122" s="780"/>
      <c r="AH122" s="780"/>
      <c r="AI122" s="780"/>
      <c r="AJ122" s="781"/>
      <c r="AK122" s="782" t="s">
        <v>454</v>
      </c>
      <c r="AL122" s="780"/>
      <c r="AM122" s="780"/>
      <c r="AN122" s="780"/>
      <c r="AO122" s="781"/>
      <c r="AP122" s="824" t="s">
        <v>454</v>
      </c>
      <c r="AQ122" s="825"/>
      <c r="AR122" s="825"/>
      <c r="AS122" s="825"/>
      <c r="AT122" s="826"/>
      <c r="AU122" s="883"/>
      <c r="AV122" s="884"/>
      <c r="AW122" s="884"/>
      <c r="AX122" s="884"/>
      <c r="AY122" s="885"/>
      <c r="AZ122" s="838" t="s">
        <v>493</v>
      </c>
      <c r="BA122" s="839"/>
      <c r="BB122" s="839"/>
      <c r="BC122" s="839"/>
      <c r="BD122" s="839"/>
      <c r="BE122" s="839"/>
      <c r="BF122" s="839"/>
      <c r="BG122" s="839"/>
      <c r="BH122" s="839"/>
      <c r="BI122" s="839"/>
      <c r="BJ122" s="839"/>
      <c r="BK122" s="839"/>
      <c r="BL122" s="839"/>
      <c r="BM122" s="839"/>
      <c r="BN122" s="839"/>
      <c r="BO122" s="839"/>
      <c r="BP122" s="840"/>
      <c r="BQ122" s="879">
        <v>80689015</v>
      </c>
      <c r="BR122" s="845"/>
      <c r="BS122" s="845"/>
      <c r="BT122" s="845"/>
      <c r="BU122" s="845"/>
      <c r="BV122" s="845">
        <v>77913656</v>
      </c>
      <c r="BW122" s="845"/>
      <c r="BX122" s="845"/>
      <c r="BY122" s="845"/>
      <c r="BZ122" s="845"/>
      <c r="CA122" s="845">
        <v>73831803</v>
      </c>
      <c r="CB122" s="845"/>
      <c r="CC122" s="845"/>
      <c r="CD122" s="845"/>
      <c r="CE122" s="845"/>
      <c r="CF122" s="846">
        <v>196.5</v>
      </c>
      <c r="CG122" s="847"/>
      <c r="CH122" s="847"/>
      <c r="CI122" s="847"/>
      <c r="CJ122" s="847"/>
      <c r="CK122" s="869"/>
      <c r="CL122" s="855"/>
      <c r="CM122" s="855"/>
      <c r="CN122" s="855"/>
      <c r="CO122" s="856"/>
      <c r="CP122" s="835" t="s">
        <v>494</v>
      </c>
      <c r="CQ122" s="836"/>
      <c r="CR122" s="836"/>
      <c r="CS122" s="836"/>
      <c r="CT122" s="836"/>
      <c r="CU122" s="836"/>
      <c r="CV122" s="836"/>
      <c r="CW122" s="836"/>
      <c r="CX122" s="836"/>
      <c r="CY122" s="836"/>
      <c r="CZ122" s="836"/>
      <c r="DA122" s="836"/>
      <c r="DB122" s="836"/>
      <c r="DC122" s="836"/>
      <c r="DD122" s="836"/>
      <c r="DE122" s="836"/>
      <c r="DF122" s="837"/>
      <c r="DG122" s="816">
        <v>457380</v>
      </c>
      <c r="DH122" s="817"/>
      <c r="DI122" s="817"/>
      <c r="DJ122" s="817"/>
      <c r="DK122" s="817"/>
      <c r="DL122" s="817">
        <v>414859</v>
      </c>
      <c r="DM122" s="817"/>
      <c r="DN122" s="817"/>
      <c r="DO122" s="817"/>
      <c r="DP122" s="817"/>
      <c r="DQ122" s="817">
        <v>382392</v>
      </c>
      <c r="DR122" s="817"/>
      <c r="DS122" s="817"/>
      <c r="DT122" s="817"/>
      <c r="DU122" s="817"/>
      <c r="DV122" s="794">
        <v>1</v>
      </c>
      <c r="DW122" s="794"/>
      <c r="DX122" s="794"/>
      <c r="DY122" s="794"/>
      <c r="DZ122" s="795"/>
    </row>
    <row r="123" spans="1:130" s="230" customFormat="1" ht="26.25" customHeight="1" x14ac:dyDescent="0.2">
      <c r="A123" s="820"/>
      <c r="B123" s="821"/>
      <c r="C123" s="815" t="s">
        <v>477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396</v>
      </c>
      <c r="AG123" s="780"/>
      <c r="AH123" s="780"/>
      <c r="AI123" s="780"/>
      <c r="AJ123" s="781"/>
      <c r="AK123" s="782" t="s">
        <v>396</v>
      </c>
      <c r="AL123" s="780"/>
      <c r="AM123" s="780"/>
      <c r="AN123" s="780"/>
      <c r="AO123" s="781"/>
      <c r="AP123" s="824" t="s">
        <v>396</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495</v>
      </c>
      <c r="BP123" s="878"/>
      <c r="BQ123" s="832">
        <v>107749314</v>
      </c>
      <c r="BR123" s="833"/>
      <c r="BS123" s="833"/>
      <c r="BT123" s="833"/>
      <c r="BU123" s="833"/>
      <c r="BV123" s="833">
        <v>107920982</v>
      </c>
      <c r="BW123" s="833"/>
      <c r="BX123" s="833"/>
      <c r="BY123" s="833"/>
      <c r="BZ123" s="833"/>
      <c r="CA123" s="833">
        <v>107310059</v>
      </c>
      <c r="CB123" s="833"/>
      <c r="CC123" s="833"/>
      <c r="CD123" s="833"/>
      <c r="CE123" s="833"/>
      <c r="CF123" s="748"/>
      <c r="CG123" s="749"/>
      <c r="CH123" s="749"/>
      <c r="CI123" s="749"/>
      <c r="CJ123" s="834"/>
      <c r="CK123" s="869"/>
      <c r="CL123" s="855"/>
      <c r="CM123" s="855"/>
      <c r="CN123" s="855"/>
      <c r="CO123" s="856"/>
      <c r="CP123" s="835" t="s">
        <v>422</v>
      </c>
      <c r="CQ123" s="836"/>
      <c r="CR123" s="836"/>
      <c r="CS123" s="836"/>
      <c r="CT123" s="836"/>
      <c r="CU123" s="836"/>
      <c r="CV123" s="836"/>
      <c r="CW123" s="836"/>
      <c r="CX123" s="836"/>
      <c r="CY123" s="836"/>
      <c r="CZ123" s="836"/>
      <c r="DA123" s="836"/>
      <c r="DB123" s="836"/>
      <c r="DC123" s="836"/>
      <c r="DD123" s="836"/>
      <c r="DE123" s="836"/>
      <c r="DF123" s="837"/>
      <c r="DG123" s="779">
        <v>144124</v>
      </c>
      <c r="DH123" s="780"/>
      <c r="DI123" s="780"/>
      <c r="DJ123" s="780"/>
      <c r="DK123" s="781"/>
      <c r="DL123" s="782">
        <v>138783</v>
      </c>
      <c r="DM123" s="780"/>
      <c r="DN123" s="780"/>
      <c r="DO123" s="780"/>
      <c r="DP123" s="781"/>
      <c r="DQ123" s="782">
        <v>129479</v>
      </c>
      <c r="DR123" s="780"/>
      <c r="DS123" s="780"/>
      <c r="DT123" s="780"/>
      <c r="DU123" s="781"/>
      <c r="DV123" s="824">
        <v>0.3</v>
      </c>
      <c r="DW123" s="825"/>
      <c r="DX123" s="825"/>
      <c r="DY123" s="825"/>
      <c r="DZ123" s="826"/>
    </row>
    <row r="124" spans="1:130" s="230" customFormat="1" ht="26.25" customHeight="1" thickBot="1" x14ac:dyDescent="0.25">
      <c r="A124" s="820"/>
      <c r="B124" s="821"/>
      <c r="C124" s="815" t="s">
        <v>481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454</v>
      </c>
      <c r="AG124" s="780"/>
      <c r="AH124" s="780"/>
      <c r="AI124" s="780"/>
      <c r="AJ124" s="781"/>
      <c r="AK124" s="782" t="s">
        <v>478</v>
      </c>
      <c r="AL124" s="780"/>
      <c r="AM124" s="780"/>
      <c r="AN124" s="780"/>
      <c r="AO124" s="781"/>
      <c r="AP124" s="824" t="s">
        <v>454</v>
      </c>
      <c r="AQ124" s="825"/>
      <c r="AR124" s="825"/>
      <c r="AS124" s="825"/>
      <c r="AT124" s="826"/>
      <c r="AU124" s="827" t="s">
        <v>496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58.2</v>
      </c>
      <c r="BR124" s="831"/>
      <c r="BS124" s="831"/>
      <c r="BT124" s="831"/>
      <c r="BU124" s="831"/>
      <c r="BV124" s="831">
        <v>41.6</v>
      </c>
      <c r="BW124" s="831"/>
      <c r="BX124" s="831"/>
      <c r="BY124" s="831"/>
      <c r="BZ124" s="831"/>
      <c r="CA124" s="831">
        <v>24.2</v>
      </c>
      <c r="CB124" s="831"/>
      <c r="CC124" s="831"/>
      <c r="CD124" s="831"/>
      <c r="CE124" s="831"/>
      <c r="CF124" s="726"/>
      <c r="CG124" s="727"/>
      <c r="CH124" s="727"/>
      <c r="CI124" s="727"/>
      <c r="CJ124" s="862"/>
      <c r="CK124" s="870"/>
      <c r="CL124" s="870"/>
      <c r="CM124" s="870"/>
      <c r="CN124" s="870"/>
      <c r="CO124" s="871"/>
      <c r="CP124" s="835" t="s">
        <v>497</v>
      </c>
      <c r="CQ124" s="836"/>
      <c r="CR124" s="836"/>
      <c r="CS124" s="836"/>
      <c r="CT124" s="836"/>
      <c r="CU124" s="836"/>
      <c r="CV124" s="836"/>
      <c r="CW124" s="836"/>
      <c r="CX124" s="836"/>
      <c r="CY124" s="836"/>
      <c r="CZ124" s="836"/>
      <c r="DA124" s="836"/>
      <c r="DB124" s="836"/>
      <c r="DC124" s="836"/>
      <c r="DD124" s="836"/>
      <c r="DE124" s="836"/>
      <c r="DF124" s="837"/>
      <c r="DG124" s="763">
        <v>255501</v>
      </c>
      <c r="DH124" s="764"/>
      <c r="DI124" s="764"/>
      <c r="DJ124" s="764"/>
      <c r="DK124" s="765"/>
      <c r="DL124" s="766">
        <v>201575</v>
      </c>
      <c r="DM124" s="764"/>
      <c r="DN124" s="764"/>
      <c r="DO124" s="764"/>
      <c r="DP124" s="765"/>
      <c r="DQ124" s="766">
        <v>226341</v>
      </c>
      <c r="DR124" s="764"/>
      <c r="DS124" s="764"/>
      <c r="DT124" s="764"/>
      <c r="DU124" s="765"/>
      <c r="DV124" s="848">
        <v>0.6</v>
      </c>
      <c r="DW124" s="849"/>
      <c r="DX124" s="849"/>
      <c r="DY124" s="849"/>
      <c r="DZ124" s="850"/>
    </row>
    <row r="125" spans="1:130" s="230" customFormat="1" ht="26.25" customHeight="1" x14ac:dyDescent="0.2">
      <c r="A125" s="820"/>
      <c r="B125" s="821"/>
      <c r="C125" s="815" t="s">
        <v>483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455</v>
      </c>
      <c r="AG125" s="780"/>
      <c r="AH125" s="780"/>
      <c r="AI125" s="780"/>
      <c r="AJ125" s="781"/>
      <c r="AK125" s="782" t="s">
        <v>454</v>
      </c>
      <c r="AL125" s="780"/>
      <c r="AM125" s="780"/>
      <c r="AN125" s="780"/>
      <c r="AO125" s="781"/>
      <c r="AP125" s="824" t="s">
        <v>455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498</v>
      </c>
      <c r="CL125" s="852"/>
      <c r="CM125" s="852"/>
      <c r="CN125" s="852"/>
      <c r="CO125" s="853"/>
      <c r="CP125" s="860" t="s">
        <v>499</v>
      </c>
      <c r="CQ125" s="808"/>
      <c r="CR125" s="808"/>
      <c r="CS125" s="808"/>
      <c r="CT125" s="808"/>
      <c r="CU125" s="808"/>
      <c r="CV125" s="808"/>
      <c r="CW125" s="808"/>
      <c r="CX125" s="808"/>
      <c r="CY125" s="808"/>
      <c r="CZ125" s="808"/>
      <c r="DA125" s="808"/>
      <c r="DB125" s="808"/>
      <c r="DC125" s="808"/>
      <c r="DD125" s="808"/>
      <c r="DE125" s="808"/>
      <c r="DF125" s="809"/>
      <c r="DG125" s="861" t="s">
        <v>455</v>
      </c>
      <c r="DH125" s="842"/>
      <c r="DI125" s="842"/>
      <c r="DJ125" s="842"/>
      <c r="DK125" s="842"/>
      <c r="DL125" s="842" t="s">
        <v>455</v>
      </c>
      <c r="DM125" s="842"/>
      <c r="DN125" s="842"/>
      <c r="DO125" s="842"/>
      <c r="DP125" s="842"/>
      <c r="DQ125" s="842" t="s">
        <v>130</v>
      </c>
      <c r="DR125" s="842"/>
      <c r="DS125" s="842"/>
      <c r="DT125" s="842"/>
      <c r="DU125" s="842"/>
      <c r="DV125" s="843" t="s">
        <v>455</v>
      </c>
      <c r="DW125" s="843"/>
      <c r="DX125" s="843"/>
      <c r="DY125" s="843"/>
      <c r="DZ125" s="844"/>
    </row>
    <row r="126" spans="1:130" s="230" customFormat="1" ht="26.25" customHeight="1" thickBot="1" x14ac:dyDescent="0.25">
      <c r="A126" s="820"/>
      <c r="B126" s="821"/>
      <c r="C126" s="815" t="s">
        <v>485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455</v>
      </c>
      <c r="AB126" s="780"/>
      <c r="AC126" s="780"/>
      <c r="AD126" s="780"/>
      <c r="AE126" s="781"/>
      <c r="AF126" s="782" t="s">
        <v>130</v>
      </c>
      <c r="AG126" s="780"/>
      <c r="AH126" s="780"/>
      <c r="AI126" s="780"/>
      <c r="AJ126" s="781"/>
      <c r="AK126" s="782" t="s">
        <v>457</v>
      </c>
      <c r="AL126" s="780"/>
      <c r="AM126" s="780"/>
      <c r="AN126" s="780"/>
      <c r="AO126" s="781"/>
      <c r="AP126" s="824" t="s">
        <v>457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500</v>
      </c>
      <c r="CQ126" s="752"/>
      <c r="CR126" s="752"/>
      <c r="CS126" s="752"/>
      <c r="CT126" s="752"/>
      <c r="CU126" s="752"/>
      <c r="CV126" s="752"/>
      <c r="CW126" s="752"/>
      <c r="CX126" s="752"/>
      <c r="CY126" s="752"/>
      <c r="CZ126" s="752"/>
      <c r="DA126" s="752"/>
      <c r="DB126" s="752"/>
      <c r="DC126" s="752"/>
      <c r="DD126" s="752"/>
      <c r="DE126" s="752"/>
      <c r="DF126" s="753"/>
      <c r="DG126" s="816" t="s">
        <v>455</v>
      </c>
      <c r="DH126" s="817"/>
      <c r="DI126" s="817"/>
      <c r="DJ126" s="817"/>
      <c r="DK126" s="817"/>
      <c r="DL126" s="817" t="s">
        <v>455</v>
      </c>
      <c r="DM126" s="817"/>
      <c r="DN126" s="817"/>
      <c r="DO126" s="817"/>
      <c r="DP126" s="817"/>
      <c r="DQ126" s="817" t="s">
        <v>454</v>
      </c>
      <c r="DR126" s="817"/>
      <c r="DS126" s="817"/>
      <c r="DT126" s="817"/>
      <c r="DU126" s="817"/>
      <c r="DV126" s="794" t="s">
        <v>457</v>
      </c>
      <c r="DW126" s="794"/>
      <c r="DX126" s="794"/>
      <c r="DY126" s="794"/>
      <c r="DZ126" s="795"/>
    </row>
    <row r="127" spans="1:130" s="230" customFormat="1" ht="26.25" customHeight="1" x14ac:dyDescent="0.2">
      <c r="A127" s="822"/>
      <c r="B127" s="823"/>
      <c r="C127" s="838" t="s">
        <v>501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455</v>
      </c>
      <c r="AB127" s="780"/>
      <c r="AC127" s="780"/>
      <c r="AD127" s="780"/>
      <c r="AE127" s="781"/>
      <c r="AF127" s="782" t="s">
        <v>130</v>
      </c>
      <c r="AG127" s="780"/>
      <c r="AH127" s="780"/>
      <c r="AI127" s="780"/>
      <c r="AJ127" s="781"/>
      <c r="AK127" s="782" t="s">
        <v>454</v>
      </c>
      <c r="AL127" s="780"/>
      <c r="AM127" s="780"/>
      <c r="AN127" s="780"/>
      <c r="AO127" s="781"/>
      <c r="AP127" s="824" t="s">
        <v>455</v>
      </c>
      <c r="AQ127" s="825"/>
      <c r="AR127" s="825"/>
      <c r="AS127" s="825"/>
      <c r="AT127" s="826"/>
      <c r="AU127" s="232"/>
      <c r="AV127" s="232"/>
      <c r="AW127" s="232"/>
      <c r="AX127" s="841" t="s">
        <v>502</v>
      </c>
      <c r="AY127" s="812"/>
      <c r="AZ127" s="812"/>
      <c r="BA127" s="812"/>
      <c r="BB127" s="812"/>
      <c r="BC127" s="812"/>
      <c r="BD127" s="812"/>
      <c r="BE127" s="813"/>
      <c r="BF127" s="811" t="s">
        <v>503</v>
      </c>
      <c r="BG127" s="812"/>
      <c r="BH127" s="812"/>
      <c r="BI127" s="812"/>
      <c r="BJ127" s="812"/>
      <c r="BK127" s="812"/>
      <c r="BL127" s="813"/>
      <c r="BM127" s="811" t="s">
        <v>504</v>
      </c>
      <c r="BN127" s="812"/>
      <c r="BO127" s="812"/>
      <c r="BP127" s="812"/>
      <c r="BQ127" s="812"/>
      <c r="BR127" s="812"/>
      <c r="BS127" s="813"/>
      <c r="BT127" s="811" t="s">
        <v>505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506</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455</v>
      </c>
      <c r="DM127" s="817"/>
      <c r="DN127" s="817"/>
      <c r="DO127" s="817"/>
      <c r="DP127" s="817"/>
      <c r="DQ127" s="817" t="s">
        <v>457</v>
      </c>
      <c r="DR127" s="817"/>
      <c r="DS127" s="817"/>
      <c r="DT127" s="817"/>
      <c r="DU127" s="817"/>
      <c r="DV127" s="794" t="s">
        <v>455</v>
      </c>
      <c r="DW127" s="794"/>
      <c r="DX127" s="794"/>
      <c r="DY127" s="794"/>
      <c r="DZ127" s="795"/>
    </row>
    <row r="128" spans="1:130" s="230" customFormat="1" ht="26.25" customHeight="1" thickBot="1" x14ac:dyDescent="0.25">
      <c r="A128" s="796" t="s">
        <v>507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508</v>
      </c>
      <c r="X128" s="798"/>
      <c r="Y128" s="798"/>
      <c r="Z128" s="799"/>
      <c r="AA128" s="800">
        <v>1893420</v>
      </c>
      <c r="AB128" s="801"/>
      <c r="AC128" s="801"/>
      <c r="AD128" s="801"/>
      <c r="AE128" s="802"/>
      <c r="AF128" s="803">
        <v>1908420</v>
      </c>
      <c r="AG128" s="801"/>
      <c r="AH128" s="801"/>
      <c r="AI128" s="801"/>
      <c r="AJ128" s="802"/>
      <c r="AK128" s="803">
        <v>2014786</v>
      </c>
      <c r="AL128" s="801"/>
      <c r="AM128" s="801"/>
      <c r="AN128" s="801"/>
      <c r="AO128" s="802"/>
      <c r="AP128" s="804"/>
      <c r="AQ128" s="805"/>
      <c r="AR128" s="805"/>
      <c r="AS128" s="805"/>
      <c r="AT128" s="806"/>
      <c r="AU128" s="232"/>
      <c r="AV128" s="232"/>
      <c r="AW128" s="232"/>
      <c r="AX128" s="807" t="s">
        <v>509</v>
      </c>
      <c r="AY128" s="808"/>
      <c r="AZ128" s="808"/>
      <c r="BA128" s="808"/>
      <c r="BB128" s="808"/>
      <c r="BC128" s="808"/>
      <c r="BD128" s="808"/>
      <c r="BE128" s="809"/>
      <c r="BF128" s="786" t="s">
        <v>454</v>
      </c>
      <c r="BG128" s="787"/>
      <c r="BH128" s="787"/>
      <c r="BI128" s="787"/>
      <c r="BJ128" s="787"/>
      <c r="BK128" s="787"/>
      <c r="BL128" s="810"/>
      <c r="BM128" s="786">
        <v>11.35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510</v>
      </c>
      <c r="CQ128" s="730"/>
      <c r="CR128" s="730"/>
      <c r="CS128" s="730"/>
      <c r="CT128" s="730"/>
      <c r="CU128" s="730"/>
      <c r="CV128" s="730"/>
      <c r="CW128" s="730"/>
      <c r="CX128" s="730"/>
      <c r="CY128" s="730"/>
      <c r="CZ128" s="730"/>
      <c r="DA128" s="730"/>
      <c r="DB128" s="730"/>
      <c r="DC128" s="730"/>
      <c r="DD128" s="730"/>
      <c r="DE128" s="730"/>
      <c r="DF128" s="731"/>
      <c r="DG128" s="790">
        <v>11233</v>
      </c>
      <c r="DH128" s="791"/>
      <c r="DI128" s="791"/>
      <c r="DJ128" s="791"/>
      <c r="DK128" s="791"/>
      <c r="DL128" s="791">
        <v>10191</v>
      </c>
      <c r="DM128" s="791"/>
      <c r="DN128" s="791"/>
      <c r="DO128" s="791"/>
      <c r="DP128" s="791"/>
      <c r="DQ128" s="791">
        <v>9199</v>
      </c>
      <c r="DR128" s="791"/>
      <c r="DS128" s="791"/>
      <c r="DT128" s="791"/>
      <c r="DU128" s="791"/>
      <c r="DV128" s="792">
        <v>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511</v>
      </c>
      <c r="X129" s="777"/>
      <c r="Y129" s="777"/>
      <c r="Z129" s="778"/>
      <c r="AA129" s="779">
        <v>44194082</v>
      </c>
      <c r="AB129" s="780"/>
      <c r="AC129" s="780"/>
      <c r="AD129" s="780"/>
      <c r="AE129" s="781"/>
      <c r="AF129" s="782">
        <v>45904280</v>
      </c>
      <c r="AG129" s="780"/>
      <c r="AH129" s="780"/>
      <c r="AI129" s="780"/>
      <c r="AJ129" s="781"/>
      <c r="AK129" s="782">
        <v>44849728</v>
      </c>
      <c r="AL129" s="780"/>
      <c r="AM129" s="780"/>
      <c r="AN129" s="780"/>
      <c r="AO129" s="781"/>
      <c r="AP129" s="783"/>
      <c r="AQ129" s="784"/>
      <c r="AR129" s="784"/>
      <c r="AS129" s="784"/>
      <c r="AT129" s="785"/>
      <c r="AU129" s="233"/>
      <c r="AV129" s="233"/>
      <c r="AW129" s="233"/>
      <c r="AX129" s="751" t="s">
        <v>512</v>
      </c>
      <c r="AY129" s="752"/>
      <c r="AZ129" s="752"/>
      <c r="BA129" s="752"/>
      <c r="BB129" s="752"/>
      <c r="BC129" s="752"/>
      <c r="BD129" s="752"/>
      <c r="BE129" s="753"/>
      <c r="BF129" s="770" t="s">
        <v>396</v>
      </c>
      <c r="BG129" s="771"/>
      <c r="BH129" s="771"/>
      <c r="BI129" s="771"/>
      <c r="BJ129" s="771"/>
      <c r="BK129" s="771"/>
      <c r="BL129" s="772"/>
      <c r="BM129" s="770">
        <v>16.350000000000001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7339519</v>
      </c>
      <c r="AB130" s="780"/>
      <c r="AC130" s="780"/>
      <c r="AD130" s="780"/>
      <c r="AE130" s="781"/>
      <c r="AF130" s="782">
        <v>7320449</v>
      </c>
      <c r="AG130" s="780"/>
      <c r="AH130" s="780"/>
      <c r="AI130" s="780"/>
      <c r="AJ130" s="781"/>
      <c r="AK130" s="782">
        <v>7277598</v>
      </c>
      <c r="AL130" s="780"/>
      <c r="AM130" s="780"/>
      <c r="AN130" s="780"/>
      <c r="AO130" s="781"/>
      <c r="AP130" s="783"/>
      <c r="AQ130" s="784"/>
      <c r="AR130" s="784"/>
      <c r="AS130" s="784"/>
      <c r="AT130" s="785"/>
      <c r="AU130" s="233"/>
      <c r="AV130" s="233"/>
      <c r="AW130" s="233"/>
      <c r="AX130" s="751" t="s">
        <v>515</v>
      </c>
      <c r="AY130" s="752"/>
      <c r="AZ130" s="752"/>
      <c r="BA130" s="752"/>
      <c r="BB130" s="752"/>
      <c r="BC130" s="752"/>
      <c r="BD130" s="752"/>
      <c r="BE130" s="753"/>
      <c r="BF130" s="754">
        <v>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36854563</v>
      </c>
      <c r="AB131" s="764"/>
      <c r="AC131" s="764"/>
      <c r="AD131" s="764"/>
      <c r="AE131" s="765"/>
      <c r="AF131" s="766">
        <v>38583831</v>
      </c>
      <c r="AG131" s="764"/>
      <c r="AH131" s="764"/>
      <c r="AI131" s="764"/>
      <c r="AJ131" s="765"/>
      <c r="AK131" s="766">
        <v>37572130</v>
      </c>
      <c r="AL131" s="764"/>
      <c r="AM131" s="764"/>
      <c r="AN131" s="764"/>
      <c r="AO131" s="765"/>
      <c r="AP131" s="767"/>
      <c r="AQ131" s="768"/>
      <c r="AR131" s="768"/>
      <c r="AS131" s="768"/>
      <c r="AT131" s="769"/>
      <c r="AU131" s="233"/>
      <c r="AV131" s="233"/>
      <c r="AW131" s="233"/>
      <c r="AX131" s="729" t="s">
        <v>517</v>
      </c>
      <c r="AY131" s="730"/>
      <c r="AZ131" s="730"/>
      <c r="BA131" s="730"/>
      <c r="BB131" s="730"/>
      <c r="BC131" s="730"/>
      <c r="BD131" s="730"/>
      <c r="BE131" s="731"/>
      <c r="BF131" s="732">
        <v>24.2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7.234884321</v>
      </c>
      <c r="AB132" s="745"/>
      <c r="AC132" s="745"/>
      <c r="AD132" s="745"/>
      <c r="AE132" s="746"/>
      <c r="AF132" s="747">
        <v>7.9978657379999998</v>
      </c>
      <c r="AG132" s="745"/>
      <c r="AH132" s="745"/>
      <c r="AI132" s="745"/>
      <c r="AJ132" s="746"/>
      <c r="AK132" s="747">
        <v>8.7788129129999994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7</v>
      </c>
      <c r="AB133" s="724"/>
      <c r="AC133" s="724"/>
      <c r="AD133" s="724"/>
      <c r="AE133" s="725"/>
      <c r="AF133" s="723">
        <v>7.6</v>
      </c>
      <c r="AG133" s="724"/>
      <c r="AH133" s="724"/>
      <c r="AI133" s="724"/>
      <c r="AJ133" s="725"/>
      <c r="AK133" s="723">
        <v>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MK+9YWSw/nrrPp/oPg6wxCO/ciCDqFO7By0lxi8FHjmQ+2qn1B0WmOgN/QU4U4Sj1GBp20iIIL4H3QgV/tmMw==" saltValue="b9OdhrtR9iw/OJHNJhKn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V9sG6Qt1+qjlj8ypBr/xr6HSzNNO7jPVkSAoPgWPnAeebk+CBqX+qPgEDjZunPAMnIc0J3JCFTKlHF9fkYs1sQ==" saltValue="BdiZBZeIuK4dssV5UtlK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GhSqCt4wOknPeDjORp+DBrw9221qjBU2iV259oKmRUJYUCBkSTYqFVBHHNLUkE08oeGzsgg9OmxOEt3v1KWWQ==" saltValue="pWGkHM1tnnnc7XD5zJJu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524</v>
      </c>
      <c r="AP7" s="272"/>
      <c r="AQ7" s="273" t="s">
        <v>525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526</v>
      </c>
      <c r="AQ8" s="279" t="s">
        <v>527</v>
      </c>
      <c r="AR8" s="280" t="s">
        <v>528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529</v>
      </c>
      <c r="AL9" s="1131"/>
      <c r="AM9" s="1131"/>
      <c r="AN9" s="1132"/>
      <c r="AO9" s="281">
        <v>11584419</v>
      </c>
      <c r="AP9" s="281">
        <v>62151</v>
      </c>
      <c r="AQ9" s="282">
        <v>63571</v>
      </c>
      <c r="AR9" s="283">
        <v>-2.2000000000000002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530</v>
      </c>
      <c r="AL10" s="1131"/>
      <c r="AM10" s="1131"/>
      <c r="AN10" s="1132"/>
      <c r="AO10" s="284">
        <v>1392929</v>
      </c>
      <c r="AP10" s="284">
        <v>7473</v>
      </c>
      <c r="AQ10" s="285">
        <v>1690</v>
      </c>
      <c r="AR10" s="286">
        <v>342.2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531</v>
      </c>
      <c r="AL11" s="1131"/>
      <c r="AM11" s="1131"/>
      <c r="AN11" s="1132"/>
      <c r="AO11" s="284">
        <v>937324</v>
      </c>
      <c r="AP11" s="284">
        <v>5029</v>
      </c>
      <c r="AQ11" s="285">
        <v>679</v>
      </c>
      <c r="AR11" s="286">
        <v>640.6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532</v>
      </c>
      <c r="AL12" s="1131"/>
      <c r="AM12" s="1131"/>
      <c r="AN12" s="1132"/>
      <c r="AO12" s="284" t="s">
        <v>533</v>
      </c>
      <c r="AP12" s="284" t="s">
        <v>533</v>
      </c>
      <c r="AQ12" s="285">
        <v>23</v>
      </c>
      <c r="AR12" s="286" t="s">
        <v>533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534</v>
      </c>
      <c r="AL13" s="1131"/>
      <c r="AM13" s="1131"/>
      <c r="AN13" s="1132"/>
      <c r="AO13" s="284">
        <v>485914</v>
      </c>
      <c r="AP13" s="284">
        <v>2607</v>
      </c>
      <c r="AQ13" s="285">
        <v>1992</v>
      </c>
      <c r="AR13" s="286">
        <v>30.9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535</v>
      </c>
      <c r="AL14" s="1131"/>
      <c r="AM14" s="1131"/>
      <c r="AN14" s="1132"/>
      <c r="AO14" s="284">
        <v>90037</v>
      </c>
      <c r="AP14" s="284">
        <v>483</v>
      </c>
      <c r="AQ14" s="285">
        <v>1254</v>
      </c>
      <c r="AR14" s="286">
        <v>-61.5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536</v>
      </c>
      <c r="AL15" s="1134"/>
      <c r="AM15" s="1134"/>
      <c r="AN15" s="1135"/>
      <c r="AO15" s="284">
        <v>-820747</v>
      </c>
      <c r="AP15" s="284">
        <v>-4403</v>
      </c>
      <c r="AQ15" s="285">
        <v>-3845</v>
      </c>
      <c r="AR15" s="286">
        <v>14.5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13669876</v>
      </c>
      <c r="AP16" s="284">
        <v>73339</v>
      </c>
      <c r="AQ16" s="285">
        <v>65365</v>
      </c>
      <c r="AR16" s="286">
        <v>12.2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541</v>
      </c>
      <c r="AL21" s="1137"/>
      <c r="AM21" s="1137"/>
      <c r="AN21" s="1138"/>
      <c r="AO21" s="297">
        <v>5.74</v>
      </c>
      <c r="AP21" s="298">
        <v>6.46</v>
      </c>
      <c r="AQ21" s="299">
        <v>-0.72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542</v>
      </c>
      <c r="AL22" s="1137"/>
      <c r="AM22" s="1137"/>
      <c r="AN22" s="1138"/>
      <c r="AO22" s="302">
        <v>98.3</v>
      </c>
      <c r="AP22" s="303">
        <v>99.4</v>
      </c>
      <c r="AQ22" s="304">
        <v>-1.1000000000000001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543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524</v>
      </c>
      <c r="AP30" s="272"/>
      <c r="AQ30" s="273" t="s">
        <v>525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526</v>
      </c>
      <c r="AQ31" s="279" t="s">
        <v>527</v>
      </c>
      <c r="AR31" s="280" t="s">
        <v>528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546</v>
      </c>
      <c r="AL32" s="1121"/>
      <c r="AM32" s="1121"/>
      <c r="AN32" s="1122"/>
      <c r="AO32" s="312">
        <v>8384549</v>
      </c>
      <c r="AP32" s="312">
        <v>44983</v>
      </c>
      <c r="AQ32" s="313">
        <v>37452</v>
      </c>
      <c r="AR32" s="314">
        <v>20.100000000000001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547</v>
      </c>
      <c r="AL33" s="1121"/>
      <c r="AM33" s="1121"/>
      <c r="AN33" s="1122"/>
      <c r="AO33" s="312" t="s">
        <v>533</v>
      </c>
      <c r="AP33" s="312" t="s">
        <v>533</v>
      </c>
      <c r="AQ33" s="313" t="s">
        <v>533</v>
      </c>
      <c r="AR33" s="314" t="s">
        <v>533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548</v>
      </c>
      <c r="AL34" s="1121"/>
      <c r="AM34" s="1121"/>
      <c r="AN34" s="1122"/>
      <c r="AO34" s="312" t="s">
        <v>533</v>
      </c>
      <c r="AP34" s="312" t="s">
        <v>533</v>
      </c>
      <c r="AQ34" s="313">
        <v>45</v>
      </c>
      <c r="AR34" s="314" t="s">
        <v>533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549</v>
      </c>
      <c r="AL35" s="1121"/>
      <c r="AM35" s="1121"/>
      <c r="AN35" s="1122"/>
      <c r="AO35" s="312">
        <v>3499304</v>
      </c>
      <c r="AP35" s="312">
        <v>18774</v>
      </c>
      <c r="AQ35" s="313">
        <v>8356</v>
      </c>
      <c r="AR35" s="314">
        <v>124.7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550</v>
      </c>
      <c r="AL36" s="1121"/>
      <c r="AM36" s="1121"/>
      <c r="AN36" s="1122"/>
      <c r="AO36" s="312">
        <v>706918</v>
      </c>
      <c r="AP36" s="312">
        <v>3793</v>
      </c>
      <c r="AQ36" s="313">
        <v>443</v>
      </c>
      <c r="AR36" s="314">
        <v>756.2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551</v>
      </c>
      <c r="AL37" s="1121"/>
      <c r="AM37" s="1121"/>
      <c r="AN37" s="1122"/>
      <c r="AO37" s="312" t="s">
        <v>533</v>
      </c>
      <c r="AP37" s="312" t="s">
        <v>533</v>
      </c>
      <c r="AQ37" s="313">
        <v>649</v>
      </c>
      <c r="AR37" s="314" t="s">
        <v>533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552</v>
      </c>
      <c r="AL38" s="1124"/>
      <c r="AM38" s="1124"/>
      <c r="AN38" s="1125"/>
      <c r="AO38" s="315" t="s">
        <v>533</v>
      </c>
      <c r="AP38" s="315" t="s">
        <v>533</v>
      </c>
      <c r="AQ38" s="316">
        <v>1</v>
      </c>
      <c r="AR38" s="304" t="s">
        <v>533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553</v>
      </c>
      <c r="AL39" s="1124"/>
      <c r="AM39" s="1124"/>
      <c r="AN39" s="1125"/>
      <c r="AO39" s="312">
        <v>-2014786</v>
      </c>
      <c r="AP39" s="312">
        <v>-10809</v>
      </c>
      <c r="AQ39" s="313">
        <v>-7867</v>
      </c>
      <c r="AR39" s="314">
        <v>37.4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554</v>
      </c>
      <c r="AL40" s="1121"/>
      <c r="AM40" s="1121"/>
      <c r="AN40" s="1122"/>
      <c r="AO40" s="312">
        <v>-7277598</v>
      </c>
      <c r="AP40" s="312">
        <v>-39044</v>
      </c>
      <c r="AQ40" s="313">
        <v>-28343</v>
      </c>
      <c r="AR40" s="314">
        <v>37.799999999999997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3298387</v>
      </c>
      <c r="AP41" s="312">
        <v>17696</v>
      </c>
      <c r="AQ41" s="313">
        <v>10736</v>
      </c>
      <c r="AR41" s="314">
        <v>64.8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524</v>
      </c>
      <c r="AN49" s="1115" t="s">
        <v>558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559</v>
      </c>
      <c r="AO50" s="329" t="s">
        <v>560</v>
      </c>
      <c r="AP50" s="330" t="s">
        <v>561</v>
      </c>
      <c r="AQ50" s="331" t="s">
        <v>562</v>
      </c>
      <c r="AR50" s="332" t="s">
        <v>563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9132263</v>
      </c>
      <c r="AN51" s="334">
        <v>48377</v>
      </c>
      <c r="AO51" s="335">
        <v>-11.3</v>
      </c>
      <c r="AP51" s="336">
        <v>45022</v>
      </c>
      <c r="AQ51" s="337">
        <v>-0.9</v>
      </c>
      <c r="AR51" s="338">
        <v>-10.4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4733856</v>
      </c>
      <c r="AN52" s="342">
        <v>25077</v>
      </c>
      <c r="AO52" s="343">
        <v>3</v>
      </c>
      <c r="AP52" s="344">
        <v>25247</v>
      </c>
      <c r="AQ52" s="345">
        <v>3</v>
      </c>
      <c r="AR52" s="346">
        <v>0</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8963717</v>
      </c>
      <c r="AN53" s="334">
        <v>47710</v>
      </c>
      <c r="AO53" s="335">
        <v>-1.4</v>
      </c>
      <c r="AP53" s="336">
        <v>51849</v>
      </c>
      <c r="AQ53" s="337">
        <v>15.2</v>
      </c>
      <c r="AR53" s="338">
        <v>-16.600000000000001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4240502</v>
      </c>
      <c r="AN54" s="342">
        <v>22570</v>
      </c>
      <c r="AO54" s="343">
        <v>-10</v>
      </c>
      <c r="AP54" s="344">
        <v>26326</v>
      </c>
      <c r="AQ54" s="345">
        <v>4.3</v>
      </c>
      <c r="AR54" s="346">
        <v>-14.3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7749099</v>
      </c>
      <c r="AN55" s="334">
        <v>41428</v>
      </c>
      <c r="AO55" s="335">
        <v>-13.2</v>
      </c>
      <c r="AP55" s="336">
        <v>52191</v>
      </c>
      <c r="AQ55" s="337">
        <v>0.7</v>
      </c>
      <c r="AR55" s="338">
        <v>-13.9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4179416</v>
      </c>
      <c r="AN56" s="342">
        <v>22344</v>
      </c>
      <c r="AO56" s="343">
        <v>-1</v>
      </c>
      <c r="AP56" s="344">
        <v>26807</v>
      </c>
      <c r="AQ56" s="345">
        <v>1.8</v>
      </c>
      <c r="AR56" s="346">
        <v>-2.8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4350489</v>
      </c>
      <c r="AN57" s="334">
        <v>23358</v>
      </c>
      <c r="AO57" s="335">
        <v>-43.6</v>
      </c>
      <c r="AP57" s="336">
        <v>48105</v>
      </c>
      <c r="AQ57" s="337">
        <v>-7.8</v>
      </c>
      <c r="AR57" s="338">
        <v>-35.799999999999997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2657653</v>
      </c>
      <c r="AN58" s="342">
        <v>14269</v>
      </c>
      <c r="AO58" s="343">
        <v>-36.1</v>
      </c>
      <c r="AP58" s="344">
        <v>24072</v>
      </c>
      <c r="AQ58" s="345">
        <v>-10.199999999999999</v>
      </c>
      <c r="AR58" s="346">
        <v>-25.9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5686613</v>
      </c>
      <c r="AN59" s="334">
        <v>30509</v>
      </c>
      <c r="AO59" s="335">
        <v>30.6</v>
      </c>
      <c r="AP59" s="336">
        <v>47446</v>
      </c>
      <c r="AQ59" s="337">
        <v>-1.4</v>
      </c>
      <c r="AR59" s="338">
        <v>32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2404930</v>
      </c>
      <c r="AN60" s="342">
        <v>12902</v>
      </c>
      <c r="AO60" s="343">
        <v>-9.6</v>
      </c>
      <c r="AP60" s="344">
        <v>24371</v>
      </c>
      <c r="AQ60" s="345">
        <v>1.2</v>
      </c>
      <c r="AR60" s="346">
        <v>-10.8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7176436</v>
      </c>
      <c r="AN61" s="349">
        <v>38276</v>
      </c>
      <c r="AO61" s="350">
        <v>-7.8</v>
      </c>
      <c r="AP61" s="351">
        <v>48923</v>
      </c>
      <c r="AQ61" s="352">
        <v>1.2</v>
      </c>
      <c r="AR61" s="338">
        <v>-9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3643271</v>
      </c>
      <c r="AN62" s="342">
        <v>19432</v>
      </c>
      <c r="AO62" s="343">
        <v>-10.7</v>
      </c>
      <c r="AP62" s="344">
        <v>25365</v>
      </c>
      <c r="AQ62" s="345">
        <v>0</v>
      </c>
      <c r="AR62" s="346">
        <v>-10.7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jCAGdeVlO+5OIZjhJHhUvJS9krF/Dvt+nJWmHbfG503f6bML0W7NKZKRYBM6Z0/druxnImaCjXt421yV5jg7kw==" saltValue="IuWIyZstvn0VDCaEHA7u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572</v>
      </c>
    </row>
    <row r="121" spans="125:125" ht="13.5" hidden="1" customHeight="1" x14ac:dyDescent="0.2">
      <c r="DU121" s="259"/>
    </row>
  </sheetData>
  <sheetProtection algorithmName="SHA-512" hashValue="72j17Nzb9UlIUD/f8gqMc+IC5K9CoVU7DOQl2lroNafLxrzO360GKERXaXorNRlHF66yXnxZpIIWpCyyoNPN7g==" saltValue="Xx2hxIFj8LqlTizs0ZRg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573</v>
      </c>
    </row>
  </sheetData>
  <sheetProtection algorithmName="SHA-512" hashValue="JalfdyeIbxRp435alplkFFS1fcu2L5oFU7pp96ixTWEJ1pquo5oHdB13ftEDF8jq9Tobh68GrU5kTlDmNy/c0w==" saltValue="q3khncSR2uIshyebydHL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139" t="s">
        <v>3</v>
      </c>
      <c r="D47" s="1139"/>
      <c r="E47" s="1140"/>
      <c r="F47" s="11">
        <v>5.84</v>
      </c>
      <c r="G47" s="12">
        <v>5.83</v>
      </c>
      <c r="H47" s="12">
        <v>6.37</v>
      </c>
      <c r="I47" s="12">
        <v>7.75</v>
      </c>
      <c r="J47" s="13">
        <v>11.98</v>
      </c>
    </row>
    <row r="48" spans="2:10" ht="57.75" customHeight="1" x14ac:dyDescent="0.2">
      <c r="B48" s="14"/>
      <c r="C48" s="1141" t="s">
        <v>4</v>
      </c>
      <c r="D48" s="1141"/>
      <c r="E48" s="1142"/>
      <c r="F48" s="15">
        <v>1.64</v>
      </c>
      <c r="G48" s="16">
        <v>1.33</v>
      </c>
      <c r="H48" s="16">
        <v>3.39</v>
      </c>
      <c r="I48" s="16">
        <v>7.97</v>
      </c>
      <c r="J48" s="17">
        <v>3.98</v>
      </c>
    </row>
    <row r="49" spans="2:10" ht="57.75" customHeight="1" thickBot="1" x14ac:dyDescent="0.25">
      <c r="B49" s="18"/>
      <c r="C49" s="1143" t="s">
        <v>5</v>
      </c>
      <c r="D49" s="1143"/>
      <c r="E49" s="1144"/>
      <c r="F49" s="19">
        <v>0.4</v>
      </c>
      <c r="G49" s="20" t="s">
        <v>579</v>
      </c>
      <c r="H49" s="20">
        <v>2.15</v>
      </c>
      <c r="I49" s="20">
        <v>4.71</v>
      </c>
      <c r="J49" s="21" t="s">
        <v>580</v>
      </c>
    </row>
    <row r="50" spans="2:10" ht="13.2" x14ac:dyDescent="0.2"/>
  </sheetData>
  <sheetProtection algorithmName="SHA-512" hashValue="6xghORYEZOnipuitxSKPsRIRpr8obf0oanTOIp67CtOKjNCl1iqA8aqJ6wzfn7Buc4PB5IFmr38f+gJjcQei5Q==" saltValue="VzdLlqDoOZqjXD0tL5SN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2024-03-06T08:05:29Z</cp:lastPrinted>
  <dcterms:created xsi:type="dcterms:W3CDTF">2024-02-05T01:16:47Z</dcterms:created>
  <dcterms:modified xsi:type="dcterms:W3CDTF">2024-03-21T07:49:39Z</dcterms:modified>
  <cp:category/>
</cp:coreProperties>
</file>