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管理係\管理\(け）県調査関係\(け）経営比較分析表関係\R5年度（R4年度決算）\"/>
    </mc:Choice>
  </mc:AlternateContent>
  <workbookProtection workbookAlgorithmName="SHA-512" workbookHashValue="d/QYOlPGanmA4VOY2ZRWFhiYP/+Q76NTzqAPyRVgj+PRd4XrX3e5nv7HsgpkSGFKS65s7ahNuxu+A0y1v3MJKQ==" workbookSaltValue="4GN/D9akhe6G8nqI0Fom8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I10" i="4"/>
  <c r="B10" i="4"/>
  <c r="AL8" i="4"/>
  <c r="P8" i="4"/>
  <c r="I8" i="4"/>
</calcChain>
</file>

<file path=xl/sharedStrings.xml><?xml version="1.0" encoding="utf-8"?>
<sst xmlns="http://schemas.openxmlformats.org/spreadsheetml/2006/main" count="241" uniqueCount="121">
  <si>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</si>
  <si>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</si>
  <si>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</si>
  <si>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</si>
  <si>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</si>
  <si>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</si>
  <si>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</si>
  <si>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</si>
  <si>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</si>
  <si>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</si>
  <si>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</si>
  <si>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</si>
  <si>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</si>
  <si>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</si>
  <si>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</si>
  <si>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</si>
  <si>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</si>
  <si>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</si>
  <si>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</si>
  <si>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</si>
  <si>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</si>
  <si>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</si>
  <si>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</si>
  <si>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</si>
  <si>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</si>
  <si>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</si>
  <si>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</si>
  <si>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</si>
  <si>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</si>
  <si>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</si>
  <si>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</si>
  <si>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</si>
  <si>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</si>
  <si>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</si>
  <si>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</si>
  <si>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</si>
  <si>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</si>
  <si>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</si>
  <si>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</si>
  <si>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</si>
  <si>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</si>
  <si>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</si>
  <si>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</si>
  <si>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</si>
  <si>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</si>
  <si>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</si>
  <si>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</si>
  <si>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</si>
  <si>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</si>
  <si>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</si>
  <si>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</si>
  <si>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</si>
  <si>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</si>
  <si>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</si>
  <si>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</si>
  <si>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</si>
  <si>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</si>
  <si>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</si>
  <si>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</si>
  <si>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</si>
  <si>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</si>
  <si>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</si>
  <si>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</si>
  <si>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</si>
  <si>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</si>
  <si>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</si>
  <si>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</si>
  <si>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</si>
  <si>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</si>
  <si>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</si>
  <si>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</si>
  <si>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</si>
  <si>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</si>
  <si>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</si>
  <si>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</si>
  <si>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</si>
  <si>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</si>
  <si>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</si>
  <si>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</si>
  <si>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</si>
  <si>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</si>
  <si>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</si>
  <si>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</si>
  <si>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</si>
  <si>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</si>
  <si>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</si>
  <si>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</si>
  <si>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</si>
  <si>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</si>
  <si>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</si>
  <si>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</si>
  <si>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</si>
  <si>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</si>
  <si>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</si>
  <si>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</si>
  <si>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</si>
  <si>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</si>
  <si>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</si>
  <si>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昭和町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</si>
  <si>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</si>
  <si>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</si>
  <si>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</si>
  <si>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</si>
  <si>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</si>
  <si>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</si>
  <si>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</si>
  <si>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</si>
  <si>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</si>
  <si>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</si>
  <si>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</si>
  <si>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</si>
  <si>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</si>
  <si>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</si>
  <si>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</si>
  <si>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</si>
  <si>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</si>
  <si>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</si>
  <si>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</si>
  <si>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①収益的収支比率は、１００％未満なので健全な水準とは言えないが、過去５年をみると数値は上昇傾向にあるのでこれからも経営改善に向けた取り組みを継続して行っていく。
④企業債残高対事業規模比率については、類似団体と比較するとかなり低く抑えられているが、前年度に比べると増になった。企業債残高は減少傾向にあるため、使用料の適性確保や整備計画などの見直し等必要な経営改善を行うよう努める。
⑤経費回収率については、令和２年度で下がったがそれ以降は上向き傾向にあるので、さらに１００％以上になるよう汚水処理費の削減や使用料収入の適性確保に努める。
⑥汚水処理原価については、類似団体平均を下回っているが、今後も接続率の向上に努め、有取水量を増加させる取り組みをしていく必要がある。
⑧水洗化率は類似団体に比べて高い数値を示しているが100％未満であるため、下水道への接続推進をさらに積極的に行い水洗化率向上に努める。</t>
    <rPh sb="1" eb="8">
      <t>シュウエキテキシュウシヒリツ</t>
    </rPh>
    <rPh sb="14" eb="16">
      <t>ミマン</t>
    </rPh>
    <rPh sb="19" eb="21">
      <t>ケンゼン</t>
    </rPh>
    <rPh sb="22" eb="24">
      <t>スイジュン</t>
    </rPh>
    <rPh sb="26" eb="27">
      <t>イ</t>
    </rPh>
    <rPh sb="57" eb="61">
      <t>ケイエイカイゼン</t>
    </rPh>
    <rPh sb="62" eb="63">
      <t>ム</t>
    </rPh>
    <rPh sb="65" eb="66">
      <t>ト</t>
    </rPh>
    <rPh sb="67" eb="68">
      <t>ク</t>
    </rPh>
    <rPh sb="70" eb="72">
      <t>ケイゾク</t>
    </rPh>
    <rPh sb="74" eb="75">
      <t>オコナ</t>
    </rPh>
    <rPh sb="82" eb="87">
      <t>キギョウサイザンダカ</t>
    </rPh>
    <rPh sb="87" eb="88">
      <t>タイ</t>
    </rPh>
    <rPh sb="88" eb="94">
      <t>ジギョウキボヒリツ</t>
    </rPh>
    <rPh sb="100" eb="104">
      <t>ルイジダンタイ</t>
    </rPh>
    <rPh sb="105" eb="107">
      <t>ヒカク</t>
    </rPh>
    <rPh sb="124" eb="127">
      <t>ゼンネンド</t>
    </rPh>
    <rPh sb="128" eb="129">
      <t>クラ</t>
    </rPh>
    <rPh sb="132" eb="133">
      <t>ゾウ</t>
    </rPh>
    <rPh sb="138" eb="143">
      <t>キギョウサイザンダカ</t>
    </rPh>
    <rPh sb="144" eb="148">
      <t>ゲンショウケイコウ</t>
    </rPh>
    <rPh sb="158" eb="160">
      <t>テキセイ</t>
    </rPh>
    <rPh sb="160" eb="162">
      <t>カクホ</t>
    </rPh>
    <rPh sb="163" eb="167">
      <t>セイビケイカク</t>
    </rPh>
    <rPh sb="170" eb="172">
      <t>ミナオ</t>
    </rPh>
    <rPh sb="173" eb="174">
      <t>トウ</t>
    </rPh>
    <rPh sb="174" eb="176">
      <t>ヒツヨウ</t>
    </rPh>
    <rPh sb="177" eb="181">
      <t>ケイエイカイゼン</t>
    </rPh>
    <rPh sb="182" eb="183">
      <t>オコナ</t>
    </rPh>
    <rPh sb="186" eb="187">
      <t>ツト</t>
    </rPh>
    <rPh sb="192" eb="196">
      <t>ケイヒカイシュウ</t>
    </rPh>
    <rPh sb="196" eb="197">
      <t>リツ</t>
    </rPh>
    <rPh sb="203" eb="205">
      <t>レイワ</t>
    </rPh>
    <rPh sb="206" eb="208">
      <t>ネンド</t>
    </rPh>
    <rPh sb="209" eb="210">
      <t>サ</t>
    </rPh>
    <rPh sb="216" eb="218">
      <t>イコウ</t>
    </rPh>
    <rPh sb="219" eb="221">
      <t>ウワム</t>
    </rPh>
    <rPh sb="222" eb="224">
      <t>ケイコウ</t>
    </rPh>
    <rPh sb="237" eb="239">
      <t>イジョウ</t>
    </rPh>
    <rPh sb="244" eb="249">
      <t>オスイショリヒ</t>
    </rPh>
    <rPh sb="250" eb="252">
      <t>サクゲン</t>
    </rPh>
    <rPh sb="253" eb="258">
      <t>シヨウリョウシュウニュウ</t>
    </rPh>
    <rPh sb="259" eb="263">
      <t>テキセイカクホ</t>
    </rPh>
    <rPh sb="264" eb="265">
      <t>ツト</t>
    </rPh>
    <rPh sb="270" eb="276">
      <t>オスイショリゲンカ</t>
    </rPh>
    <rPh sb="282" eb="288">
      <t>ルイジダンタイヘイキン</t>
    </rPh>
    <rPh sb="289" eb="291">
      <t>シタマワ</t>
    </rPh>
    <rPh sb="297" eb="299">
      <t>コンゴ</t>
    </rPh>
    <rPh sb="300" eb="303">
      <t>セツゾクリツ</t>
    </rPh>
    <rPh sb="304" eb="306">
      <t>コウジョウ</t>
    </rPh>
    <rPh sb="307" eb="308">
      <t>ツト</t>
    </rPh>
    <rPh sb="310" eb="314">
      <t>ユウシュスイリョウ</t>
    </rPh>
    <rPh sb="315" eb="317">
      <t>ゾウカ</t>
    </rPh>
    <rPh sb="320" eb="321">
      <t>ト</t>
    </rPh>
    <rPh sb="322" eb="323">
      <t>ク</t>
    </rPh>
    <rPh sb="329" eb="331">
      <t>ヒツヨウ</t>
    </rPh>
    <rPh sb="337" eb="341">
      <t>スイセンカリツ</t>
    </rPh>
    <rPh sb="342" eb="346">
      <t>ルイジダンタイ</t>
    </rPh>
    <rPh sb="347" eb="348">
      <t>クラ</t>
    </rPh>
    <rPh sb="350" eb="351">
      <t>タカ</t>
    </rPh>
    <rPh sb="352" eb="354">
      <t>スウチ</t>
    </rPh>
    <rPh sb="355" eb="356">
      <t>シメ</t>
    </rPh>
    <rPh sb="365" eb="367">
      <t>ミマン</t>
    </rPh>
    <rPh sb="373" eb="376">
      <t>ゲスイドウ</t>
    </rPh>
    <rPh sb="378" eb="382">
      <t>セツゾクスイシン</t>
    </rPh>
    <rPh sb="386" eb="389">
      <t>セッキョクテキ</t>
    </rPh>
    <rPh sb="390" eb="391">
      <t>オコナ</t>
    </rPh>
    <rPh sb="392" eb="398">
      <t>スイセンカリツコウジョウ</t>
    </rPh>
    <rPh sb="399" eb="400">
      <t>ツト</t>
    </rPh>
    <phoneticPr fontId="4"/>
  </si>
  <si>
    <t>平成２９年度と３０年度に法定耐用年数に近い下水道管渠の、目視調査やカメラ調査を実施した。
改修の必要性は極めて低い状況であるとの調査結果であったが、将来的には耐用年数に達し改築・更新時期を迎える管渠が増加してくるので、予防保全の修繕や事業費の平準化を図り、計画的・効率的に維持補修、改築更新に取り組む必要がある。</t>
    <rPh sb="0" eb="2">
      <t>ヘイセイ</t>
    </rPh>
    <rPh sb="4" eb="6">
      <t>ネンド</t>
    </rPh>
    <rPh sb="9" eb="11">
      <t>ネンド</t>
    </rPh>
    <rPh sb="12" eb="18">
      <t>ホウテイタイヨウネンスウ</t>
    </rPh>
    <rPh sb="19" eb="20">
      <t>チカ</t>
    </rPh>
    <rPh sb="21" eb="26">
      <t>ゲスイドウカンキョ</t>
    </rPh>
    <rPh sb="28" eb="30">
      <t>モクシ</t>
    </rPh>
    <rPh sb="30" eb="32">
      <t>チョウサ</t>
    </rPh>
    <rPh sb="36" eb="38">
      <t>チョウサ</t>
    </rPh>
    <rPh sb="39" eb="41">
      <t>ジッシ</t>
    </rPh>
    <rPh sb="45" eb="47">
      <t>カイシュウ</t>
    </rPh>
    <rPh sb="48" eb="51">
      <t>ヒツヨウセイ</t>
    </rPh>
    <rPh sb="52" eb="53">
      <t>キワ</t>
    </rPh>
    <rPh sb="55" eb="56">
      <t>ヒク</t>
    </rPh>
    <rPh sb="57" eb="59">
      <t>ジョウキョウ</t>
    </rPh>
    <rPh sb="64" eb="68">
      <t>チョウサケッカ</t>
    </rPh>
    <rPh sb="74" eb="77">
      <t>ショウライテキ</t>
    </rPh>
    <rPh sb="79" eb="83">
      <t>タイヨウネンスウ</t>
    </rPh>
    <rPh sb="84" eb="85">
      <t>タッ</t>
    </rPh>
    <rPh sb="86" eb="88">
      <t>カイチク</t>
    </rPh>
    <rPh sb="89" eb="93">
      <t>コウシンジキ</t>
    </rPh>
    <rPh sb="94" eb="95">
      <t>ムカ</t>
    </rPh>
    <rPh sb="97" eb="99">
      <t>カンキョ</t>
    </rPh>
    <rPh sb="100" eb="102">
      <t>ゾウカ</t>
    </rPh>
    <rPh sb="109" eb="113">
      <t>ヨボウホゼン</t>
    </rPh>
    <rPh sb="114" eb="116">
      <t>シュウゼン</t>
    </rPh>
    <rPh sb="117" eb="120">
      <t>ジギョウヒ</t>
    </rPh>
    <rPh sb="121" eb="124">
      <t>ヘイジュンカ</t>
    </rPh>
    <rPh sb="125" eb="126">
      <t>ハカ</t>
    </rPh>
    <rPh sb="128" eb="131">
      <t>ケイカクテキ</t>
    </rPh>
    <rPh sb="132" eb="135">
      <t>コウリツテキ</t>
    </rPh>
    <rPh sb="136" eb="140">
      <t>イジホシュウ</t>
    </rPh>
    <rPh sb="141" eb="145">
      <t>カイチクコウシン</t>
    </rPh>
    <rPh sb="146" eb="147">
      <t>ト</t>
    </rPh>
    <rPh sb="148" eb="149">
      <t>ク</t>
    </rPh>
    <rPh sb="150" eb="152">
      <t>ヒツヨウ</t>
    </rPh>
    <phoneticPr fontId="4"/>
  </si>
  <si>
    <t>下水道事業を健全に推進するために、令和２年度に下水道事業経営戦略を策定し、これに基づき経営改善に努めてきているが、収益的収支比率や経費回収率において100％に満たない数値で横ばいに推移していることから、事業の健全化・効率化を高めていくために、経営改善に向けた取り組みを継続していくことが必要である。
管渠については、供用開始から２９年経過していることから、将来的に管渠の設備の回復・予防保全のための経費がかかってくるので敷設事業費や修繕費などの平準化を図り、計画的かつ効率的に取り組む必要がある。　　　　　　　　</t>
    <rPh sb="0" eb="5">
      <t>ゲスイドウジギョウ</t>
    </rPh>
    <rPh sb="6" eb="8">
      <t>ケンゼン</t>
    </rPh>
    <rPh sb="9" eb="11">
      <t>スイシン</t>
    </rPh>
    <rPh sb="17" eb="19">
      <t>レイワ</t>
    </rPh>
    <rPh sb="20" eb="22">
      <t>ネンド</t>
    </rPh>
    <rPh sb="23" eb="32">
      <t>ゲスイドウジギョウケイエイセンリャク</t>
    </rPh>
    <rPh sb="33" eb="35">
      <t>サクテイ</t>
    </rPh>
    <rPh sb="40" eb="41">
      <t>モト</t>
    </rPh>
    <rPh sb="43" eb="47">
      <t>ケイエイカイゼン</t>
    </rPh>
    <rPh sb="48" eb="49">
      <t>ツト</t>
    </rPh>
    <rPh sb="57" eb="64">
      <t>シュウエキテキシュウシヒリツ</t>
    </rPh>
    <rPh sb="65" eb="70">
      <t>ケイヒカイシュウリツ</t>
    </rPh>
    <rPh sb="90" eb="92">
      <t>スイイ</t>
    </rPh>
    <rPh sb="112" eb="113">
      <t>タカ</t>
    </rPh>
    <rPh sb="121" eb="125">
      <t>ケイエイカイゼン</t>
    </rPh>
    <rPh sb="126" eb="127">
      <t>ム</t>
    </rPh>
    <rPh sb="129" eb="130">
      <t>ト</t>
    </rPh>
    <rPh sb="131" eb="132">
      <t>ク</t>
    </rPh>
    <rPh sb="134" eb="136">
      <t>ケイゾク</t>
    </rPh>
    <rPh sb="143" eb="145">
      <t>ヒツヨウ</t>
    </rPh>
    <rPh sb="150" eb="152">
      <t>カンキョ</t>
    </rPh>
    <rPh sb="158" eb="162">
      <t>キョウヨウカイシ</t>
    </rPh>
    <rPh sb="166" eb="167">
      <t>ネン</t>
    </rPh>
    <rPh sb="167" eb="169">
      <t>ケイカ</t>
    </rPh>
    <rPh sb="178" eb="181">
      <t>ショウライテキ</t>
    </rPh>
    <rPh sb="182" eb="184">
      <t>カンキョ</t>
    </rPh>
    <rPh sb="185" eb="187">
      <t>セツビ</t>
    </rPh>
    <rPh sb="188" eb="190">
      <t>カイフク</t>
    </rPh>
    <rPh sb="191" eb="195">
      <t>ヨボウホゼン</t>
    </rPh>
    <rPh sb="199" eb="201">
      <t>ケイヒ</t>
    </rPh>
    <rPh sb="210" eb="215">
      <t>フセツジギョウヒ</t>
    </rPh>
    <rPh sb="216" eb="219">
      <t>シュウゼンヒ</t>
    </rPh>
    <rPh sb="222" eb="225">
      <t>ヘイジュンカ</t>
    </rPh>
    <rPh sb="226" eb="227">
      <t>ハカ</t>
    </rPh>
    <rPh sb="229" eb="232">
      <t>ケイカクテキ</t>
    </rPh>
    <rPh sb="234" eb="237">
      <t>コウリツテキ</t>
    </rPh>
    <rPh sb="238" eb="239">
      <t>ト</t>
    </rPh>
    <rPh sb="240" eb="241">
      <t>ク</t>
    </rPh>
    <rPh sb="242" eb="24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</si>
</sst>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58-4F93-98E3-352D14A42A1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1.65</c:v>
                </c:pt>
                <c:pt idx="3">
                  <c:v>0.14000000000000001</c:v>
                </c:pt>
                <c:pt idx="4">
                  <c:v>0.08</c:v>
                </c:pt>
              </c:numCache>
            </c:numRef>
          </c:val>
          <c:smooth val="0"/>
          <c:extLst>
            <c:ext xmlns:c16="http://schemas.microsoft.com/office/drawing/2014/chart" uri="{C3380CC4-5D6E-409C-BE32-E72D297353CC}">
              <c16:uniqueId val="{00000001-B058-4F93-98E3-352D14A42A1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33-46D4-A9D9-FFA157F3955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50.53</c:v>
                </c:pt>
                <c:pt idx="3">
                  <c:v>51.42</c:v>
                </c:pt>
                <c:pt idx="4">
                  <c:v>48.95</c:v>
                </c:pt>
              </c:numCache>
            </c:numRef>
          </c:val>
          <c:smooth val="0"/>
          <c:extLst>
            <c:ext xmlns:c16="http://schemas.microsoft.com/office/drawing/2014/chart" uri="{C3380CC4-5D6E-409C-BE32-E72D297353CC}">
              <c16:uniqueId val="{00000001-7533-46D4-A9D9-FFA157F3955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96.06</c:v>
                </c:pt>
                <c:pt idx="1">
                  <c:v>94.8</c:v>
                </c:pt>
                <c:pt idx="2">
                  <c:v>93.19</c:v>
                </c:pt>
                <c:pt idx="3">
                  <c:v>93.81</c:v>
                </c:pt>
                <c:pt idx="4">
                  <c:v>93.69</c:v>
                </c:pt>
              </c:numCache>
            </c:numRef>
          </c:val>
          <c:extLst>
            <c:ext xmlns:c16="http://schemas.microsoft.com/office/drawing/2014/chart" uri="{C3380CC4-5D6E-409C-BE32-E72D297353CC}">
              <c16:uniqueId val="{00000000-DAB0-4AE9-800A-E02A3D2AEC2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82.08</c:v>
                </c:pt>
                <c:pt idx="3">
                  <c:v>81.34</c:v>
                </c:pt>
                <c:pt idx="4">
                  <c:v>81.14</c:v>
                </c:pt>
              </c:numCache>
            </c:numRef>
          </c:val>
          <c:smooth val="0"/>
          <c:extLst>
            <c:ext xmlns:c16="http://schemas.microsoft.com/office/drawing/2014/chart" uri="{C3380CC4-5D6E-409C-BE32-E72D297353CC}">
              <c16:uniqueId val="{00000001-DAB0-4AE9-800A-E02A3D2AEC2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79.75</c:v>
                </c:pt>
                <c:pt idx="1">
                  <c:v>87.19</c:v>
                </c:pt>
                <c:pt idx="2">
                  <c:v>85.96</c:v>
                </c:pt>
                <c:pt idx="3">
                  <c:v>98.08</c:v>
                </c:pt>
                <c:pt idx="4">
                  <c:v>97.22</c:v>
                </c:pt>
              </c:numCache>
            </c:numRef>
          </c:val>
          <c:extLst>
            <c:ext xmlns:c16="http://schemas.microsoft.com/office/drawing/2014/chart" uri="{C3380CC4-5D6E-409C-BE32-E72D297353CC}">
              <c16:uniqueId val="{00000000-4BBA-4E04-8D37-4DA7A1C140D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BA-4E04-8D37-4DA7A1C140D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8F-45A2-A1D2-A1E808E8DBA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8F-45A2-A1D2-A1E808E8DBA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65-45AA-BAD0-F98A2822FA0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65-45AA-BAD0-F98A2822FA0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D3-4CCF-B782-FF9F3EE2D2B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D3-4CCF-B782-FF9F3EE2D2B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7D-44CC-AF96-FDCBC7F10C8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7D-44CC-AF96-FDCBC7F10C8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346.94</c:v>
                </c:pt>
                <c:pt idx="1">
                  <c:v>327.57</c:v>
                </c:pt>
                <c:pt idx="2">
                  <c:v>313.52</c:v>
                </c:pt>
                <c:pt idx="3">
                  <c:v>274.72000000000003</c:v>
                </c:pt>
                <c:pt idx="4">
                  <c:v>289.97000000000003</c:v>
                </c:pt>
              </c:numCache>
            </c:numRef>
          </c:val>
          <c:extLst>
            <c:ext xmlns:c16="http://schemas.microsoft.com/office/drawing/2014/chart" uri="{C3380CC4-5D6E-409C-BE32-E72D297353CC}">
              <c16:uniqueId val="{00000000-A357-474F-8EE1-D89D51CFF59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1050.51</c:v>
                </c:pt>
                <c:pt idx="3">
                  <c:v>1102.01</c:v>
                </c:pt>
                <c:pt idx="4">
                  <c:v>987.36</c:v>
                </c:pt>
              </c:numCache>
            </c:numRef>
          </c:val>
          <c:smooth val="0"/>
          <c:extLst>
            <c:ext xmlns:c16="http://schemas.microsoft.com/office/drawing/2014/chart" uri="{C3380CC4-5D6E-409C-BE32-E72D297353CC}">
              <c16:uniqueId val="{00000001-A357-474F-8EE1-D89D51CFF59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98.92</c:v>
                </c:pt>
                <c:pt idx="1">
                  <c:v>98.92</c:v>
                </c:pt>
                <c:pt idx="2">
                  <c:v>98.19</c:v>
                </c:pt>
                <c:pt idx="3">
                  <c:v>98.25</c:v>
                </c:pt>
                <c:pt idx="4">
                  <c:v>98.57</c:v>
                </c:pt>
              </c:numCache>
            </c:numRef>
          </c:val>
          <c:extLst>
            <c:ext xmlns:c16="http://schemas.microsoft.com/office/drawing/2014/chart" uri="{C3380CC4-5D6E-409C-BE32-E72D297353CC}">
              <c16:uniqueId val="{00000000-BCDE-41B3-B067-9DA5E23DD25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82.65</c:v>
                </c:pt>
                <c:pt idx="3">
                  <c:v>82.55</c:v>
                </c:pt>
                <c:pt idx="4">
                  <c:v>83.55</c:v>
                </c:pt>
              </c:numCache>
            </c:numRef>
          </c:val>
          <c:smooth val="0"/>
          <c:extLst>
            <c:ext xmlns:c16="http://schemas.microsoft.com/office/drawing/2014/chart" uri="{C3380CC4-5D6E-409C-BE32-E72D297353CC}">
              <c16:uniqueId val="{00000001-BCDE-41B3-B067-9DA5E23DD25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CDB3-45BD-BFA0-A098FE4B78C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186.3</c:v>
                </c:pt>
                <c:pt idx="3">
                  <c:v>188.38</c:v>
                </c:pt>
                <c:pt idx="4">
                  <c:v>185.98</c:v>
                </c:pt>
              </c:numCache>
            </c:numRef>
          </c:val>
          <c:smooth val="0"/>
          <c:extLst>
            <c:ext xmlns:c16="http://schemas.microsoft.com/office/drawing/2014/chart" uri="{C3380CC4-5D6E-409C-BE32-E72D297353CC}">
              <c16:uniqueId val="{00000001-CDB3-45BD-BFA0-A098FE4B78C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B6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山梨県　昭和町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21101</v>
      </c>
      <c r="AM8" s="42"/>
      <c r="AN8" s="42"/>
      <c r="AO8" s="42"/>
      <c r="AP8" s="42"/>
      <c r="AQ8" s="42"/>
      <c r="AR8" s="42"/>
      <c r="AS8" s="42"/>
      <c r="AT8" s="35">
        <f>データ!T6</f>
        <v>9.08</v>
      </c>
      <c r="AU8" s="35"/>
      <c r="AV8" s="35"/>
      <c r="AW8" s="35"/>
      <c r="AX8" s="35"/>
      <c r="AY8" s="35"/>
      <c r="AZ8" s="35"/>
      <c r="BA8" s="35"/>
      <c r="BB8" s="35">
        <f>データ!U6</f>
        <v>2323.9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93.59</v>
      </c>
      <c r="Q10" s="35"/>
      <c r="R10" s="35"/>
      <c r="S10" s="35"/>
      <c r="T10" s="35"/>
      <c r="U10" s="35"/>
      <c r="V10" s="35"/>
      <c r="W10" s="35">
        <f>データ!Q6</f>
        <v>96.6</v>
      </c>
      <c r="X10" s="35"/>
      <c r="Y10" s="35"/>
      <c r="Z10" s="35"/>
      <c r="AA10" s="35"/>
      <c r="AB10" s="35"/>
      <c r="AC10" s="35"/>
      <c r="AD10" s="42">
        <f>データ!R6</f>
        <v>2420</v>
      </c>
      <c r="AE10" s="42"/>
      <c r="AF10" s="42"/>
      <c r="AG10" s="42"/>
      <c r="AH10" s="42"/>
      <c r="AI10" s="42"/>
      <c r="AJ10" s="42"/>
      <c r="AK10" s="2"/>
      <c r="AL10" s="42">
        <f>データ!V6</f>
        <v>19740</v>
      </c>
      <c r="AM10" s="42"/>
      <c r="AN10" s="42"/>
      <c r="AO10" s="42"/>
      <c r="AP10" s="42"/>
      <c r="AQ10" s="42"/>
      <c r="AR10" s="42"/>
      <c r="AS10" s="42"/>
      <c r="AT10" s="35">
        <f>データ!W6</f>
        <v>5.62</v>
      </c>
      <c r="AU10" s="35"/>
      <c r="AV10" s="35"/>
      <c r="AW10" s="35"/>
      <c r="AX10" s="35"/>
      <c r="AY10" s="35"/>
      <c r="AZ10" s="35"/>
      <c r="BA10" s="35"/>
      <c r="BB10" s="35">
        <f>データ!X6</f>
        <v>3512.46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120</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CLEFJ7Dr/cU9Z7FtgXm+je8U/QHU+qDu6I8VQYiDUypkjyGscx6c+wgxi8u+XhYeOt/pdz6pLUmLs7p2eTAPhQ==" saltValue="TmI8Z7Zf5UtGSI589LtqV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193844</v>
      </c>
      <c r="D6" s="19">
        <f t="shared" si="3"/>
        <v>47</v>
      </c>
      <c r="E6" s="19">
        <f t="shared" si="3"/>
        <v>17</v>
      </c>
      <c r="F6" s="19">
        <f t="shared" si="3"/>
        <v>1</v>
      </c>
      <c r="G6" s="19">
        <f t="shared" si="3"/>
        <v>0</v>
      </c>
      <c r="H6" s="19" t="str">
        <f t="shared" si="3"/>
        <v>山梨県　昭和町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93.59</v>
      </c>
      <c r="Q6" s="20">
        <f t="shared" si="3"/>
        <v>96.6</v>
      </c>
      <c r="R6" s="20">
        <f t="shared" si="3"/>
        <v>2420</v>
      </c>
      <c r="S6" s="20">
        <f t="shared" si="3"/>
        <v>21101</v>
      </c>
      <c r="T6" s="20">
        <f t="shared" si="3"/>
        <v>9.08</v>
      </c>
      <c r="U6" s="20">
        <f t="shared" si="3"/>
        <v>2323.9</v>
      </c>
      <c r="V6" s="20">
        <f t="shared" si="3"/>
        <v>19740</v>
      </c>
      <c r="W6" s="20">
        <f t="shared" si="3"/>
        <v>5.62</v>
      </c>
      <c r="X6" s="20">
        <f t="shared" si="3"/>
        <v>3512.46</v>
      </c>
      <c r="Y6" s="21">
        <f>IF(Y7="",NA(),Y7)</f>
        <v>79.75</v>
      </c>
      <c r="Z6" s="21">
        <f t="shared" ref="Z6:AH6" si="4">IF(Z7="",NA(),Z7)</f>
        <v>87.19</v>
      </c>
      <c r="AA6" s="21">
        <f t="shared" si="4"/>
        <v>85.96</v>
      </c>
      <c r="AB6" s="21">
        <f t="shared" si="4"/>
        <v>98.08</v>
      </c>
      <c r="AC6" s="21">
        <f t="shared" si="4"/>
        <v>97.22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346.94</v>
      </c>
      <c r="BG6" s="21">
        <f t="shared" ref="BG6:BO6" si="7">IF(BG7="",NA(),BG7)</f>
        <v>327.57</v>
      </c>
      <c r="BH6" s="21">
        <f t="shared" si="7"/>
        <v>313.52</v>
      </c>
      <c r="BI6" s="21">
        <f t="shared" si="7"/>
        <v>274.72000000000003</v>
      </c>
      <c r="BJ6" s="21">
        <f t="shared" si="7"/>
        <v>289.97000000000003</v>
      </c>
      <c r="BK6" s="21">
        <f t="shared" si="7"/>
        <v>958.81</v>
      </c>
      <c r="BL6" s="21">
        <f t="shared" si="7"/>
        <v>1001.3</v>
      </c>
      <c r="BM6" s="21">
        <f t="shared" si="7"/>
        <v>1050.51</v>
      </c>
      <c r="BN6" s="21">
        <f t="shared" si="7"/>
        <v>1102.01</v>
      </c>
      <c r="BO6" s="21">
        <f t="shared" si="7"/>
        <v>987.36</v>
      </c>
      <c r="BP6" s="20" t="str">
        <f>IF(BP7="","",IF(BP7="-","【-】","【"&amp;SUBSTITUTE(TEXT(BP7,"#,##0.00"),"-","△")&amp;"】"))</f>
        <v>【652.82】</v>
      </c>
      <c r="BQ6" s="21">
        <f>IF(BQ7="",NA(),BQ7)</f>
        <v>98.92</v>
      </c>
      <c r="BR6" s="21">
        <f t="shared" ref="BR6:BZ6" si="8">IF(BR7="",NA(),BR7)</f>
        <v>98.92</v>
      </c>
      <c r="BS6" s="21">
        <f t="shared" si="8"/>
        <v>98.19</v>
      </c>
      <c r="BT6" s="21">
        <f t="shared" si="8"/>
        <v>98.25</v>
      </c>
      <c r="BU6" s="21">
        <f t="shared" si="8"/>
        <v>98.57</v>
      </c>
      <c r="BV6" s="21">
        <f t="shared" si="8"/>
        <v>82.88</v>
      </c>
      <c r="BW6" s="21">
        <f t="shared" si="8"/>
        <v>81.88</v>
      </c>
      <c r="BX6" s="21">
        <f t="shared" si="8"/>
        <v>82.65</v>
      </c>
      <c r="BY6" s="21">
        <f t="shared" si="8"/>
        <v>82.55</v>
      </c>
      <c r="BZ6" s="21">
        <f t="shared" si="8"/>
        <v>83.55</v>
      </c>
      <c r="CA6" s="20" t="str">
        <f>IF(CA7="","",IF(CA7="-","【-】","【"&amp;SUBSTITUTE(TEXT(CA7,"#,##0.00"),"-","△")&amp;"】"))</f>
        <v>【97.61】</v>
      </c>
      <c r="CB6" s="21">
        <f>IF(CB7="",NA(),CB7)</f>
        <v>150</v>
      </c>
      <c r="CC6" s="21">
        <f t="shared" ref="CC6:CK6" si="9">IF(CC7="",NA(),CC7)</f>
        <v>150</v>
      </c>
      <c r="CD6" s="21">
        <f t="shared" si="9"/>
        <v>150</v>
      </c>
      <c r="CE6" s="21">
        <f t="shared" si="9"/>
        <v>150</v>
      </c>
      <c r="CF6" s="21">
        <f t="shared" si="9"/>
        <v>150</v>
      </c>
      <c r="CG6" s="21">
        <f t="shared" si="9"/>
        <v>190.99</v>
      </c>
      <c r="CH6" s="21">
        <f t="shared" si="9"/>
        <v>187.55</v>
      </c>
      <c r="CI6" s="21">
        <f t="shared" si="9"/>
        <v>186.3</v>
      </c>
      <c r="CJ6" s="21">
        <f t="shared" si="9"/>
        <v>188.38</v>
      </c>
      <c r="CK6" s="21">
        <f t="shared" si="9"/>
        <v>185.98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52.58</v>
      </c>
      <c r="CS6" s="21">
        <f t="shared" si="10"/>
        <v>50.94</v>
      </c>
      <c r="CT6" s="21">
        <f t="shared" si="10"/>
        <v>50.53</v>
      </c>
      <c r="CU6" s="21">
        <f t="shared" si="10"/>
        <v>51.42</v>
      </c>
      <c r="CV6" s="21">
        <f t="shared" si="10"/>
        <v>48.95</v>
      </c>
      <c r="CW6" s="20" t="str">
        <f>IF(CW7="","",IF(CW7="-","【-】","【"&amp;SUBSTITUTE(TEXT(CW7,"#,##0.00"),"-","△")&amp;"】"))</f>
        <v>【59.10】</v>
      </c>
      <c r="CX6" s="21">
        <f>IF(CX7="",NA(),CX7)</f>
        <v>96.06</v>
      </c>
      <c r="CY6" s="21">
        <f t="shared" ref="CY6:DG6" si="11">IF(CY7="",NA(),CY7)</f>
        <v>94.8</v>
      </c>
      <c r="CZ6" s="21">
        <f t="shared" si="11"/>
        <v>93.19</v>
      </c>
      <c r="DA6" s="21">
        <f t="shared" si="11"/>
        <v>93.81</v>
      </c>
      <c r="DB6" s="21">
        <f t="shared" si="11"/>
        <v>93.69</v>
      </c>
      <c r="DC6" s="21">
        <f t="shared" si="11"/>
        <v>83.02</v>
      </c>
      <c r="DD6" s="21">
        <f t="shared" si="11"/>
        <v>82.55</v>
      </c>
      <c r="DE6" s="21">
        <f t="shared" si="11"/>
        <v>82.08</v>
      </c>
      <c r="DF6" s="21">
        <f t="shared" si="11"/>
        <v>81.34</v>
      </c>
      <c r="DG6" s="21">
        <f t="shared" si="11"/>
        <v>81.14</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0.15</v>
      </c>
      <c r="EL6" s="21">
        <f t="shared" si="14"/>
        <v>1.65</v>
      </c>
      <c r="EM6" s="21">
        <f t="shared" si="14"/>
        <v>0.14000000000000001</v>
      </c>
      <c r="EN6" s="21">
        <f t="shared" si="14"/>
        <v>0.08</v>
      </c>
      <c r="EO6" s="20" t="str">
        <f>IF(EO7="","",IF(EO7="-","【-】","【"&amp;SUBSTITUTE(TEXT(EO7,"#,##0.00"),"-","△")&amp;"】"))</f>
        <v>【0.23】</v>
      </c>
    </row>
    <row r="7" spans="1:145" s="22" customFormat="1" x14ac:dyDescent="0.15">
      <c r="A7" s="14"/>
      <c r="B7" s="23">
        <v>2022</v>
      </c>
      <c r="C7" s="23">
        <v>193844</v>
      </c>
      <c r="D7" s="23">
        <v>47</v>
      </c>
      <c r="E7" s="23">
        <v>17</v>
      </c>
      <c r="F7" s="23">
        <v>1</v>
      </c>
      <c r="G7" s="23">
        <v>0</v>
      </c>
      <c r="H7" s="23" t="s">
        <v>98</v>
      </c>
      <c r="I7" s="23" t="s">
        <v>99</v>
      </c>
      <c r="J7" s="23" t="s">
        <v>100</v>
      </c>
      <c r="K7" s="23" t="s">
        <v>101</v>
      </c>
      <c r="L7" s="23" t="s">
        <v>102</v>
      </c>
      <c r="M7" s="23" t="s">
        <v>103</v>
      </c>
      <c r="N7" s="24" t="s">
        <v>104</v>
      </c>
      <c r="O7" s="24" t="s">
        <v>105</v>
      </c>
      <c r="P7" s="24">
        <v>93.59</v>
      </c>
      <c r="Q7" s="24">
        <v>96.6</v>
      </c>
      <c r="R7" s="24">
        <v>2420</v>
      </c>
      <c r="S7" s="24">
        <v>21101</v>
      </c>
      <c r="T7" s="24">
        <v>9.08</v>
      </c>
      <c r="U7" s="24">
        <v>2323.9</v>
      </c>
      <c r="V7" s="24">
        <v>19740</v>
      </c>
      <c r="W7" s="24">
        <v>5.62</v>
      </c>
      <c r="X7" s="24">
        <v>3512.46</v>
      </c>
      <c r="Y7" s="24">
        <v>79.75</v>
      </c>
      <c r="Z7" s="24">
        <v>87.19</v>
      </c>
      <c r="AA7" s="24">
        <v>85.96</v>
      </c>
      <c r="AB7" s="24">
        <v>98.08</v>
      </c>
      <c r="AC7" s="24">
        <v>97.22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346.94</v>
      </c>
      <c r="BG7" s="24">
        <v>327.57</v>
      </c>
      <c r="BH7" s="24">
        <v>313.52</v>
      </c>
      <c r="BI7" s="24">
        <v>274.72000000000003</v>
      </c>
      <c r="BJ7" s="24">
        <v>289.97000000000003</v>
      </c>
      <c r="BK7" s="24">
        <v>958.81</v>
      </c>
      <c r="BL7" s="24">
        <v>1001.3</v>
      </c>
      <c r="BM7" s="24">
        <v>1050.51</v>
      </c>
      <c r="BN7" s="24">
        <v>1102.01</v>
      </c>
      <c r="BO7" s="24">
        <v>987.36</v>
      </c>
      <c r="BP7" s="24">
        <v>652.82000000000005</v>
      </c>
      <c r="BQ7" s="24">
        <v>98.92</v>
      </c>
      <c r="BR7" s="24">
        <v>98.92</v>
      </c>
      <c r="BS7" s="24">
        <v>98.19</v>
      </c>
      <c r="BT7" s="24">
        <v>98.25</v>
      </c>
      <c r="BU7" s="24">
        <v>98.57</v>
      </c>
      <c r="BV7" s="24">
        <v>82.88</v>
      </c>
      <c r="BW7" s="24">
        <v>81.88</v>
      </c>
      <c r="BX7" s="24">
        <v>82.65</v>
      </c>
      <c r="BY7" s="24">
        <v>82.55</v>
      </c>
      <c r="BZ7" s="24">
        <v>83.55</v>
      </c>
      <c r="CA7" s="24">
        <v>97.61</v>
      </c>
      <c r="CB7" s="24">
        <v>150</v>
      </c>
      <c r="CC7" s="24">
        <v>150</v>
      </c>
      <c r="CD7" s="24">
        <v>150</v>
      </c>
      <c r="CE7" s="24">
        <v>150</v>
      </c>
      <c r="CF7" s="24">
        <v>150</v>
      </c>
      <c r="CG7" s="24">
        <v>190.99</v>
      </c>
      <c r="CH7" s="24">
        <v>187.55</v>
      </c>
      <c r="CI7" s="24">
        <v>186.3</v>
      </c>
      <c r="CJ7" s="24">
        <v>188.38</v>
      </c>
      <c r="CK7" s="24">
        <v>185.98</v>
      </c>
      <c r="CL7" s="24">
        <v>138.29</v>
      </c>
      <c r="CM7" s="24" t="s">
        <v>104</v>
      </c>
      <c r="CN7" s="24" t="s">
        <v>104</v>
      </c>
      <c r="CO7" s="24" t="s">
        <v>104</v>
      </c>
      <c r="CP7" s="24" t="s">
        <v>104</v>
      </c>
      <c r="CQ7" s="24" t="s">
        <v>104</v>
      </c>
      <c r="CR7" s="24">
        <v>52.58</v>
      </c>
      <c r="CS7" s="24">
        <v>50.94</v>
      </c>
      <c r="CT7" s="24">
        <v>50.53</v>
      </c>
      <c r="CU7" s="24">
        <v>51.42</v>
      </c>
      <c r="CV7" s="24">
        <v>48.95</v>
      </c>
      <c r="CW7" s="24">
        <v>59.1</v>
      </c>
      <c r="CX7" s="24">
        <v>96.06</v>
      </c>
      <c r="CY7" s="24">
        <v>94.8</v>
      </c>
      <c r="CZ7" s="24">
        <v>93.19</v>
      </c>
      <c r="DA7" s="24">
        <v>93.81</v>
      </c>
      <c r="DB7" s="24">
        <v>93.69</v>
      </c>
      <c r="DC7" s="24">
        <v>83.02</v>
      </c>
      <c r="DD7" s="24">
        <v>82.55</v>
      </c>
      <c r="DE7" s="24">
        <v>82.08</v>
      </c>
      <c r="DF7" s="24">
        <v>81.34</v>
      </c>
      <c r="DG7" s="24">
        <v>81.14</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0.15</v>
      </c>
      <c r="EL7" s="24">
        <v>1.65</v>
      </c>
      <c r="EM7" s="24">
        <v>0.14000000000000001</v>
      </c>
      <c r="EN7" s="24">
        <v>0.08</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h30pc067</cp:lastModifiedBy>
  <cp:lastPrinted>2024-02-02T08:23:08Z</cp:lastPrinted>
  <dcterms:created xsi:type="dcterms:W3CDTF">2023-12-12T02:47:09Z</dcterms:created>
  <dcterms:modified xsi:type="dcterms:W3CDTF">2024-02-02T08:43:12Z</dcterms:modified>
  <cp:category/>
</cp:coreProperties>
</file>