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Office\fsv\24上下水道局\01上下水道総務\01総務担当\06各種統計・調査\01.経営比較分析表\経営比較分析表R4（3年度決算）\03.北杜市→市町村課\"/>
    </mc:Choice>
  </mc:AlternateContent>
  <xr:revisionPtr revIDLastSave="0" documentId="13_ncr:1_{F18576D0-0B37-4F42-9A07-622E277406EE}" xr6:coauthVersionLast="36" xr6:coauthVersionMax="36" xr10:uidLastSave="{00000000-0000-0000-0000-000000000000}"/>
  <workbookProtection workbookAlgorithmName="SHA-512" workbookHashValue="3ybsNfpO2f46qz0OGXZBA8YZANP+7Sg+Aveq58dCjRBmQNbsjW/BROltFYJiTroeWQ9OfIwxCaqrdaD4p+07Fg==" workbookSaltValue="9so/y54Fd5/59Iei0V2Kaw==" workbookSpinCount="100000" lockStructure="1"/>
  <bookViews>
    <workbookView minimized="1" xWindow="0" yWindow="0" windowWidth="15360" windowHeight="7632"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V6" i="5"/>
  <c r="U6" i="5"/>
  <c r="BB8" i="4" s="1"/>
  <c r="T6" i="5"/>
  <c r="S6" i="5"/>
  <c r="AL8" i="4" s="1"/>
  <c r="R6" i="5"/>
  <c r="Q6" i="5"/>
  <c r="P6" i="5"/>
  <c r="O6" i="5"/>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G85" i="4"/>
  <c r="F85" i="4"/>
  <c r="BB10" i="4"/>
  <c r="AT10" i="4"/>
  <c r="AL10" i="4"/>
  <c r="AD10" i="4"/>
  <c r="W10" i="4"/>
  <c r="P10" i="4"/>
  <c r="I10" i="4"/>
  <c r="B10" i="4"/>
  <c r="AT8" i="4"/>
  <c r="AD8" i="4"/>
  <c r="W8" i="4"/>
  <c r="I8" i="4"/>
  <c r="B8" i="4"/>
  <c r="B6" i="4"/>
</calcChain>
</file>

<file path=xl/sharedStrings.xml><?xml version="1.0" encoding="utf-8"?>
<sst xmlns="http://schemas.openxmlformats.org/spreadsheetml/2006/main" count="307" uniqueCount="118">
  <si>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</si>
  <si>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</si>
  <si>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</si>
  <si>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</si>
  <si>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</si>
  <si>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</si>
  <si>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</si>
  <si>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</si>
  <si>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</si>
  <si>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</si>
  <si>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</si>
  <si>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</si>
  <si>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</si>
  <si>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</si>
  <si>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</si>
  <si>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</si>
  <si>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</si>
  <si>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</si>
  <si>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</si>
  <si>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</si>
  <si>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</si>
  <si>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</si>
  <si>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</si>
  <si>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</si>
  <si>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</si>
  <si>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</si>
  <si>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</si>
  <si>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</si>
  <si>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</si>
  <si>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</si>
  <si>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</si>
  <si>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</si>
  <si>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</si>
  <si>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</si>
  <si>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</si>
  <si>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</si>
  <si>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</si>
  <si>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</si>
  <si>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</si>
  <si>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</si>
  <si>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</si>
  <si>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</si>
  <si>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</si>
  <si>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</si>
  <si>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</si>
  <si>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</si>
  <si>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</si>
  <si>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</si>
  <si>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</si>
  <si>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</si>
  <si>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</si>
  <si>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</si>
  <si>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</si>
  <si>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</si>
  <si>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</si>
  <si>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</si>
  <si>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</si>
  <si>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</si>
  <si>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</si>
  <si>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</si>
  <si>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</si>
  <si>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</si>
  <si>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</si>
  <si>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</si>
  <si>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</si>
  <si>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</si>
  <si>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</si>
  <si>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</si>
  <si>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</si>
  <si>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</si>
  <si>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</si>
  <si>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</si>
  <si>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</si>
  <si>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</si>
  <si>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</si>
  <si>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</si>
  <si>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</si>
  <si>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</si>
  <si>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</si>
  <si>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</si>
  <si>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</si>
  <si>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</si>
  <si>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</si>
  <si>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</si>
  <si>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</si>
  <si>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</si>
  <si>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</si>
  <si>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</si>
  <si>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</si>
  <si>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</si>
  <si>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</si>
  <si>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</si>
  <si>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</si>
  <si>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</si>
  <si>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</si>
  <si>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北杜市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</si>
  <si>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</si>
  <si>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</si>
  <si>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</si>
  <si>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</si>
  <si>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</si>
  <si>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</si>
  <si>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</si>
  <si>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</si>
  <si>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</si>
  <si>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</si>
  <si>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</si>
  <si>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</si>
  <si>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</si>
  <si>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</si>
  <si>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</si>
  <si>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</si>
  <si>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</si>
  <si>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</si>
  <si>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</si>
  <si>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　この事業は、市が設置管理している浄化槽整備事業であり、有形固定資産の約50％を償却していることから、徐々に修繕や更新の需要が高まってきている。法定検査・定期清掃時に点検を行いながら順次更新を行う必要がある。</t>
    <rPh sb="91" eb="93">
      <t>ジュンジ</t>
    </rPh>
    <rPh sb="93" eb="95">
      <t>コウシン</t>
    </rPh>
    <rPh sb="96" eb="97">
      <t>オコナ</t>
    </rPh>
    <rPh sb="98" eb="100">
      <t>ヒツヨウ</t>
    </rPh>
    <phoneticPr fontId="4"/>
  </si>
  <si>
    <t>　本市の特定地域生活排水処理事業は、令和2年4月より地方公営企業会計に移行した。平成29年度から組織編成や公金徴収業務の民間委託を行い経営の健全化に努めたが、過疎がより進む地区であり、今後も料金収入が減る見込みであることから、経営状況は一層厳しさを増すことが予想される。　　　　　　　　　　　  　
　今後は、ストックマネジメントに取り組むなど、より一層財政収支の適正を図り経営の健全化を図ることが求められる。
　そのため、平成30年度に策定した「北杜市上下水道経営基本計画」を改訂し、財政の健全化を図るとともに、持続可能な事業運営に努める。</t>
    <rPh sb="239" eb="241">
      <t>カイテイ</t>
    </rPh>
    <phoneticPr fontId="4"/>
  </si>
  <si>
    <t>　経常収支比率は類似団体とあまり変わらないが、令和2年度よりもやや上昇し100％を上回った。一般会計からの補填により収入不足が賄われていることから、料金の見直しを検討する必要がある。
　また、流動比率は令和2年度に比べ改善されたが未だ100％を大きく下回っている。建設改良費等に充てられた企業債償還額がピークを迎えており、令和9年度以降に流動負債は減少していく傾向である。
　今後は施設等の更新工事を実施することで企業債残高が増加することが予想されるため、その水準に注視する必要がある。
　施設利用率が類似団体平均よりも低く、施設の統廃合を計画的に実施することで汚水処理原価を抑えられる可能性がある。</t>
    <rPh sb="16" eb="17">
      <t>カ</t>
    </rPh>
    <rPh sb="23" eb="25">
      <t>レイワ</t>
    </rPh>
    <rPh sb="26" eb="28">
      <t>ネンド</t>
    </rPh>
    <rPh sb="33" eb="35">
      <t>ジョウショウ</t>
    </rPh>
    <rPh sb="101" eb="103">
      <t>レイワ</t>
    </rPh>
    <rPh sb="104" eb="106">
      <t>ネンド</t>
    </rPh>
    <rPh sb="107" eb="108">
      <t>クラ</t>
    </rPh>
    <rPh sb="109" eb="111">
      <t>カイゼン</t>
    </rPh>
    <rPh sb="115" eb="116">
      <t>イマ</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</si>
</sst>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255-4B29-B177-363CD18D0D0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255-4B29-B177-363CD18D0D0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43.75</c:v>
                </c:pt>
                <c:pt idx="4">
                  <c:v>43.75</c:v>
                </c:pt>
              </c:numCache>
            </c:numRef>
          </c:val>
          <c:extLst>
            <c:ext xmlns:c16="http://schemas.microsoft.com/office/drawing/2014/chart" uri="{C3380CC4-5D6E-409C-BE32-E72D297353CC}">
              <c16:uniqueId val="{00000000-4BB0-42D3-B6F3-A402B2FB587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58.19</c:v>
                </c:pt>
                <c:pt idx="4">
                  <c:v>56.52</c:v>
                </c:pt>
              </c:numCache>
            </c:numRef>
          </c:val>
          <c:smooth val="0"/>
          <c:extLst>
            <c:ext xmlns:c16="http://schemas.microsoft.com/office/drawing/2014/chart" uri="{C3380CC4-5D6E-409C-BE32-E72D297353CC}">
              <c16:uniqueId val="{00000001-4BB0-42D3-B6F3-A402B2FB587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92.67</c:v>
                </c:pt>
                <c:pt idx="4">
                  <c:v>91.71</c:v>
                </c:pt>
              </c:numCache>
            </c:numRef>
          </c:val>
          <c:extLst>
            <c:ext xmlns:c16="http://schemas.microsoft.com/office/drawing/2014/chart" uri="{C3380CC4-5D6E-409C-BE32-E72D297353CC}">
              <c16:uniqueId val="{00000000-3191-4B70-9550-EE86A78C1C1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87.8</c:v>
                </c:pt>
                <c:pt idx="4">
                  <c:v>88.43</c:v>
                </c:pt>
              </c:numCache>
            </c:numRef>
          </c:val>
          <c:smooth val="0"/>
          <c:extLst>
            <c:ext xmlns:c16="http://schemas.microsoft.com/office/drawing/2014/chart" uri="{C3380CC4-5D6E-409C-BE32-E72D297353CC}">
              <c16:uniqueId val="{00000001-3191-4B70-9550-EE86A78C1C1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98.74</c:v>
                </c:pt>
                <c:pt idx="4">
                  <c:v>107.28</c:v>
                </c:pt>
              </c:numCache>
            </c:numRef>
          </c:val>
          <c:extLst>
            <c:ext xmlns:c16="http://schemas.microsoft.com/office/drawing/2014/chart" uri="{C3380CC4-5D6E-409C-BE32-E72D297353CC}">
              <c16:uniqueId val="{00000000-CE0B-4AA2-A91C-C682E8FED0F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99.03</c:v>
                </c:pt>
                <c:pt idx="4">
                  <c:v>100.41</c:v>
                </c:pt>
              </c:numCache>
            </c:numRef>
          </c:val>
          <c:smooth val="0"/>
          <c:extLst>
            <c:ext xmlns:c16="http://schemas.microsoft.com/office/drawing/2014/chart" uri="{C3380CC4-5D6E-409C-BE32-E72D297353CC}">
              <c16:uniqueId val="{00000001-CE0B-4AA2-A91C-C682E8FED0F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43.75</c:v>
                </c:pt>
                <c:pt idx="4">
                  <c:v>46.99</c:v>
                </c:pt>
              </c:numCache>
            </c:numRef>
          </c:val>
          <c:extLst>
            <c:ext xmlns:c16="http://schemas.microsoft.com/office/drawing/2014/chart" uri="{C3380CC4-5D6E-409C-BE32-E72D297353CC}">
              <c16:uniqueId val="{00000000-5561-43E0-B819-6F18C04FEA1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15.74</c:v>
                </c:pt>
                <c:pt idx="4">
                  <c:v>21.02</c:v>
                </c:pt>
              </c:numCache>
            </c:numRef>
          </c:val>
          <c:smooth val="0"/>
          <c:extLst>
            <c:ext xmlns:c16="http://schemas.microsoft.com/office/drawing/2014/chart" uri="{C3380CC4-5D6E-409C-BE32-E72D297353CC}">
              <c16:uniqueId val="{00000001-5561-43E0-B819-6F18C04FEA1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927-4212-981F-2B6ED742E94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927-4212-981F-2B6ED742E94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5.2</c:v>
                </c:pt>
                <c:pt idx="4" formatCode="#,##0.00;&quot;△&quot;#,##0.00">
                  <c:v>0</c:v>
                </c:pt>
              </c:numCache>
            </c:numRef>
          </c:val>
          <c:extLst>
            <c:ext xmlns:c16="http://schemas.microsoft.com/office/drawing/2014/chart" uri="{C3380CC4-5D6E-409C-BE32-E72D297353CC}">
              <c16:uniqueId val="{00000000-B6B9-4938-AF9C-980596E9B15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74.239999999999995</c:v>
                </c:pt>
                <c:pt idx="4">
                  <c:v>83.92</c:v>
                </c:pt>
              </c:numCache>
            </c:numRef>
          </c:val>
          <c:smooth val="0"/>
          <c:extLst>
            <c:ext xmlns:c16="http://schemas.microsoft.com/office/drawing/2014/chart" uri="{C3380CC4-5D6E-409C-BE32-E72D297353CC}">
              <c16:uniqueId val="{00000001-B6B9-4938-AF9C-980596E9B15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20.16</c:v>
                </c:pt>
                <c:pt idx="4">
                  <c:v>76.8</c:v>
                </c:pt>
              </c:numCache>
            </c:numRef>
          </c:val>
          <c:extLst>
            <c:ext xmlns:c16="http://schemas.microsoft.com/office/drawing/2014/chart" uri="{C3380CC4-5D6E-409C-BE32-E72D297353CC}">
              <c16:uniqueId val="{00000000-E698-4DDB-8421-29B4B170B54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100.47</c:v>
                </c:pt>
                <c:pt idx="4">
                  <c:v>122.71</c:v>
                </c:pt>
              </c:numCache>
            </c:numRef>
          </c:val>
          <c:smooth val="0"/>
          <c:extLst>
            <c:ext xmlns:c16="http://schemas.microsoft.com/office/drawing/2014/chart" uri="{C3380CC4-5D6E-409C-BE32-E72D297353CC}">
              <c16:uniqueId val="{00000001-E698-4DDB-8421-29B4B170B54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094-4A42-8D6E-B13433A3889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294.27</c:v>
                </c:pt>
                <c:pt idx="4">
                  <c:v>294.08999999999997</c:v>
                </c:pt>
              </c:numCache>
            </c:numRef>
          </c:val>
          <c:smooth val="0"/>
          <c:extLst>
            <c:ext xmlns:c16="http://schemas.microsoft.com/office/drawing/2014/chart" uri="{C3380CC4-5D6E-409C-BE32-E72D297353CC}">
              <c16:uniqueId val="{00000001-D094-4A42-8D6E-B13433A3889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58.19</c:v>
                </c:pt>
                <c:pt idx="4">
                  <c:v>55.48</c:v>
                </c:pt>
              </c:numCache>
            </c:numRef>
          </c:val>
          <c:extLst>
            <c:ext xmlns:c16="http://schemas.microsoft.com/office/drawing/2014/chart" uri="{C3380CC4-5D6E-409C-BE32-E72D297353CC}">
              <c16:uniqueId val="{00000000-82CC-4755-8B69-567D8E543B6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60.59</c:v>
                </c:pt>
                <c:pt idx="4">
                  <c:v>60</c:v>
                </c:pt>
              </c:numCache>
            </c:numRef>
          </c:val>
          <c:smooth val="0"/>
          <c:extLst>
            <c:ext xmlns:c16="http://schemas.microsoft.com/office/drawing/2014/chart" uri="{C3380CC4-5D6E-409C-BE32-E72D297353CC}">
              <c16:uniqueId val="{00000001-82CC-4755-8B69-567D8E543B6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195.95</c:v>
                </c:pt>
                <c:pt idx="4">
                  <c:v>214.41</c:v>
                </c:pt>
              </c:numCache>
            </c:numRef>
          </c:val>
          <c:extLst>
            <c:ext xmlns:c16="http://schemas.microsoft.com/office/drawing/2014/chart" uri="{C3380CC4-5D6E-409C-BE32-E72D297353CC}">
              <c16:uniqueId val="{00000000-E4E2-4359-BB3C-7BE930ECF6F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280.23</c:v>
                </c:pt>
                <c:pt idx="4">
                  <c:v>282.70999999999998</c:v>
                </c:pt>
              </c:numCache>
            </c:numRef>
          </c:val>
          <c:smooth val="0"/>
          <c:extLst>
            <c:ext xmlns:c16="http://schemas.microsoft.com/office/drawing/2014/chart" uri="{C3380CC4-5D6E-409C-BE32-E72D297353CC}">
              <c16:uniqueId val="{00000001-E4E2-4359-BB3C-7BE930ECF6F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山梨県　北杜市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法適用</v>
      </c>
      <c r="C8" s="35"/>
      <c r="D8" s="35"/>
      <c r="E8" s="35"/>
      <c r="F8" s="35"/>
      <c r="G8" s="35"/>
      <c r="H8" s="35"/>
      <c r="I8" s="35" t="str">
        <f>データ!J6</f>
        <v>下水道事業</v>
      </c>
      <c r="J8" s="35"/>
      <c r="K8" s="35"/>
      <c r="L8" s="35"/>
      <c r="M8" s="35"/>
      <c r="N8" s="35"/>
      <c r="O8" s="35"/>
      <c r="P8" s="35" t="str">
        <f>データ!K6</f>
        <v>特定地域生活排水処理</v>
      </c>
      <c r="Q8" s="35"/>
      <c r="R8" s="35"/>
      <c r="S8" s="35"/>
      <c r="T8" s="35"/>
      <c r="U8" s="35"/>
      <c r="V8" s="35"/>
      <c r="W8" s="35" t="str">
        <f>データ!L6</f>
        <v>K2</v>
      </c>
      <c r="X8" s="35"/>
      <c r="Y8" s="35"/>
      <c r="Z8" s="35"/>
      <c r="AA8" s="35"/>
      <c r="AB8" s="35"/>
      <c r="AC8" s="35"/>
      <c r="AD8" s="36" t="str">
        <f>データ!$M$6</f>
        <v>非設置</v>
      </c>
      <c r="AE8" s="36"/>
      <c r="AF8" s="36"/>
      <c r="AG8" s="36"/>
      <c r="AH8" s="36"/>
      <c r="AI8" s="36"/>
      <c r="AJ8" s="36"/>
      <c r="AK8" s="3"/>
      <c r="AL8" s="37">
        <f>データ!S6</f>
        <v>46378</v>
      </c>
      <c r="AM8" s="37"/>
      <c r="AN8" s="37"/>
      <c r="AO8" s="37"/>
      <c r="AP8" s="37"/>
      <c r="AQ8" s="37"/>
      <c r="AR8" s="37"/>
      <c r="AS8" s="37"/>
      <c r="AT8" s="38">
        <f>データ!T6</f>
        <v>602.48</v>
      </c>
      <c r="AU8" s="38"/>
      <c r="AV8" s="38"/>
      <c r="AW8" s="38"/>
      <c r="AX8" s="38"/>
      <c r="AY8" s="38"/>
      <c r="AZ8" s="38"/>
      <c r="BA8" s="38"/>
      <c r="BB8" s="38">
        <f>データ!U6</f>
        <v>76.98</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f>データ!O6</f>
        <v>39.020000000000003</v>
      </c>
      <c r="J10" s="38"/>
      <c r="K10" s="38"/>
      <c r="L10" s="38"/>
      <c r="M10" s="38"/>
      <c r="N10" s="38"/>
      <c r="O10" s="38"/>
      <c r="P10" s="38">
        <f>データ!P6</f>
        <v>0.42</v>
      </c>
      <c r="Q10" s="38"/>
      <c r="R10" s="38"/>
      <c r="S10" s="38"/>
      <c r="T10" s="38"/>
      <c r="U10" s="38"/>
      <c r="V10" s="38"/>
      <c r="W10" s="38">
        <f>データ!Q6</f>
        <v>100</v>
      </c>
      <c r="X10" s="38"/>
      <c r="Y10" s="38"/>
      <c r="Z10" s="38"/>
      <c r="AA10" s="38"/>
      <c r="AB10" s="38"/>
      <c r="AC10" s="38"/>
      <c r="AD10" s="37">
        <f>データ!R6</f>
        <v>2090</v>
      </c>
      <c r="AE10" s="37"/>
      <c r="AF10" s="37"/>
      <c r="AG10" s="37"/>
      <c r="AH10" s="37"/>
      <c r="AI10" s="37"/>
      <c r="AJ10" s="37"/>
      <c r="AK10" s="2"/>
      <c r="AL10" s="37">
        <f>データ!V6</f>
        <v>193</v>
      </c>
      <c r="AM10" s="37"/>
      <c r="AN10" s="37"/>
      <c r="AO10" s="37"/>
      <c r="AP10" s="37"/>
      <c r="AQ10" s="37"/>
      <c r="AR10" s="37"/>
      <c r="AS10" s="37"/>
      <c r="AT10" s="38">
        <f>データ!W6</f>
        <v>0.13</v>
      </c>
      <c r="AU10" s="38"/>
      <c r="AV10" s="38"/>
      <c r="AW10" s="38"/>
      <c r="AX10" s="38"/>
      <c r="AY10" s="38"/>
      <c r="AZ10" s="38"/>
      <c r="BA10" s="38"/>
      <c r="BB10" s="38">
        <f>データ!X6</f>
        <v>1484.62</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【98.81】</v>
      </c>
      <c r="F85" s="12" t="str">
        <f>データ!AT6</f>
        <v>【102.81】</v>
      </c>
      <c r="G85" s="12" t="str">
        <f>データ!BE6</f>
        <v>【112.20】</v>
      </c>
      <c r="H85" s="12" t="str">
        <f>データ!BP6</f>
        <v>【310.14】</v>
      </c>
      <c r="I85" s="12" t="str">
        <f>データ!CA6</f>
        <v>【57.71】</v>
      </c>
      <c r="J85" s="12" t="str">
        <f>データ!CL6</f>
        <v>【286.17】</v>
      </c>
      <c r="K85" s="12" t="str">
        <f>データ!CW6</f>
        <v>【56.80】</v>
      </c>
      <c r="L85" s="12" t="str">
        <f>データ!DH6</f>
        <v>【83.38】</v>
      </c>
      <c r="M85" s="12" t="str">
        <f>データ!DS6</f>
        <v>【19.84】</v>
      </c>
      <c r="N85" s="12" t="str">
        <f>データ!ED6</f>
        <v>【-】</v>
      </c>
      <c r="O85" s="12" t="str">
        <f>データ!EO6</f>
        <v>【-】</v>
      </c>
    </row>
  </sheetData>
  <sheetProtection algorithmName="SHA-512" hashValue="lDTbC9fIi1/dld+FuxfCbR1rbnSLcdSX7wnw3XDKKVQTdYexjzKKr4Et02lDUPitpSGhAgwMEG3rA7CLhxppig==" saltValue="1Ep9T3ikRcboS24sF89A+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2">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2">
      <c r="A6" s="14" t="s">
        <v>94</v>
      </c>
      <c r="B6" s="19">
        <f>B7</f>
        <v>2021</v>
      </c>
      <c r="C6" s="19">
        <f t="shared" ref="C6:X6" si="3">C7</f>
        <v>192091</v>
      </c>
      <c r="D6" s="19">
        <f t="shared" si="3"/>
        <v>46</v>
      </c>
      <c r="E6" s="19">
        <f t="shared" si="3"/>
        <v>18</v>
      </c>
      <c r="F6" s="19">
        <f t="shared" si="3"/>
        <v>0</v>
      </c>
      <c r="G6" s="19">
        <f t="shared" si="3"/>
        <v>0</v>
      </c>
      <c r="H6" s="19" t="str">
        <f t="shared" si="3"/>
        <v>山梨県　北杜市</v>
      </c>
      <c r="I6" s="19" t="str">
        <f t="shared" si="3"/>
        <v>法適用</v>
      </c>
      <c r="J6" s="19" t="str">
        <f t="shared" si="3"/>
        <v>下水道事業</v>
      </c>
      <c r="K6" s="19" t="str">
        <f t="shared" si="3"/>
        <v>特定地域生活排水処理</v>
      </c>
      <c r="L6" s="19" t="str">
        <f t="shared" si="3"/>
        <v>K2</v>
      </c>
      <c r="M6" s="19" t="str">
        <f t="shared" si="3"/>
        <v>非設置</v>
      </c>
      <c r="N6" s="20" t="str">
        <f t="shared" si="3"/>
        <v>-</v>
      </c>
      <c r="O6" s="20">
        <f t="shared" si="3"/>
        <v>39.020000000000003</v>
      </c>
      <c r="P6" s="20">
        <f t="shared" si="3"/>
        <v>0.42</v>
      </c>
      <c r="Q6" s="20">
        <f t="shared" si="3"/>
        <v>100</v>
      </c>
      <c r="R6" s="20">
        <f t="shared" si="3"/>
        <v>2090</v>
      </c>
      <c r="S6" s="20">
        <f t="shared" si="3"/>
        <v>46378</v>
      </c>
      <c r="T6" s="20">
        <f t="shared" si="3"/>
        <v>602.48</v>
      </c>
      <c r="U6" s="20">
        <f t="shared" si="3"/>
        <v>76.98</v>
      </c>
      <c r="V6" s="20">
        <f t="shared" si="3"/>
        <v>193</v>
      </c>
      <c r="W6" s="20">
        <f t="shared" si="3"/>
        <v>0.13</v>
      </c>
      <c r="X6" s="20">
        <f t="shared" si="3"/>
        <v>1484.62</v>
      </c>
      <c r="Y6" s="21" t="str">
        <f>IF(Y7="",NA(),Y7)</f>
        <v>-</v>
      </c>
      <c r="Z6" s="21" t="str">
        <f t="shared" ref="Z6:AH6" si="4">IF(Z7="",NA(),Z7)</f>
        <v>-</v>
      </c>
      <c r="AA6" s="21" t="str">
        <f t="shared" si="4"/>
        <v>-</v>
      </c>
      <c r="AB6" s="21">
        <f t="shared" si="4"/>
        <v>98.74</v>
      </c>
      <c r="AC6" s="21">
        <f t="shared" si="4"/>
        <v>107.28</v>
      </c>
      <c r="AD6" s="21" t="str">
        <f t="shared" si="4"/>
        <v>-</v>
      </c>
      <c r="AE6" s="21" t="str">
        <f t="shared" si="4"/>
        <v>-</v>
      </c>
      <c r="AF6" s="21" t="str">
        <f t="shared" si="4"/>
        <v>-</v>
      </c>
      <c r="AG6" s="21">
        <f t="shared" si="4"/>
        <v>99.03</v>
      </c>
      <c r="AH6" s="21">
        <f t="shared" si="4"/>
        <v>100.41</v>
      </c>
      <c r="AI6" s="20" t="str">
        <f>IF(AI7="","",IF(AI7="-","【-】","【"&amp;SUBSTITUTE(TEXT(AI7,"#,##0.00"),"-","△")&amp;"】"))</f>
        <v>【98.81】</v>
      </c>
      <c r="AJ6" s="21" t="str">
        <f>IF(AJ7="",NA(),AJ7)</f>
        <v>-</v>
      </c>
      <c r="AK6" s="21" t="str">
        <f t="shared" ref="AK6:AS6" si="5">IF(AK7="",NA(),AK7)</f>
        <v>-</v>
      </c>
      <c r="AL6" s="21" t="str">
        <f t="shared" si="5"/>
        <v>-</v>
      </c>
      <c r="AM6" s="21">
        <f t="shared" si="5"/>
        <v>5.2</v>
      </c>
      <c r="AN6" s="20">
        <f t="shared" si="5"/>
        <v>0</v>
      </c>
      <c r="AO6" s="21" t="str">
        <f t="shared" si="5"/>
        <v>-</v>
      </c>
      <c r="AP6" s="21" t="str">
        <f t="shared" si="5"/>
        <v>-</v>
      </c>
      <c r="AQ6" s="21" t="str">
        <f t="shared" si="5"/>
        <v>-</v>
      </c>
      <c r="AR6" s="21">
        <f t="shared" si="5"/>
        <v>74.239999999999995</v>
      </c>
      <c r="AS6" s="21">
        <f t="shared" si="5"/>
        <v>83.92</v>
      </c>
      <c r="AT6" s="20" t="str">
        <f>IF(AT7="","",IF(AT7="-","【-】","【"&amp;SUBSTITUTE(TEXT(AT7,"#,##0.00"),"-","△")&amp;"】"))</f>
        <v>【102.81】</v>
      </c>
      <c r="AU6" s="21" t="str">
        <f>IF(AU7="",NA(),AU7)</f>
        <v>-</v>
      </c>
      <c r="AV6" s="21" t="str">
        <f t="shared" ref="AV6:BD6" si="6">IF(AV7="",NA(),AV7)</f>
        <v>-</v>
      </c>
      <c r="AW6" s="21" t="str">
        <f t="shared" si="6"/>
        <v>-</v>
      </c>
      <c r="AX6" s="21">
        <f t="shared" si="6"/>
        <v>20.16</v>
      </c>
      <c r="AY6" s="21">
        <f t="shared" si="6"/>
        <v>76.8</v>
      </c>
      <c r="AZ6" s="21" t="str">
        <f t="shared" si="6"/>
        <v>-</v>
      </c>
      <c r="BA6" s="21" t="str">
        <f t="shared" si="6"/>
        <v>-</v>
      </c>
      <c r="BB6" s="21" t="str">
        <f t="shared" si="6"/>
        <v>-</v>
      </c>
      <c r="BC6" s="21">
        <f t="shared" si="6"/>
        <v>100.47</v>
      </c>
      <c r="BD6" s="21">
        <f t="shared" si="6"/>
        <v>122.71</v>
      </c>
      <c r="BE6" s="20" t="str">
        <f>IF(BE7="","",IF(BE7="-","【-】","【"&amp;SUBSTITUTE(TEXT(BE7,"#,##0.00"),"-","△")&amp;"】"))</f>
        <v>【112.20】</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294.27</v>
      </c>
      <c r="BO6" s="21">
        <f t="shared" si="7"/>
        <v>294.08999999999997</v>
      </c>
      <c r="BP6" s="20" t="str">
        <f>IF(BP7="","",IF(BP7="-","【-】","【"&amp;SUBSTITUTE(TEXT(BP7,"#,##0.00"),"-","△")&amp;"】"))</f>
        <v>【310.14】</v>
      </c>
      <c r="BQ6" s="21" t="str">
        <f>IF(BQ7="",NA(),BQ7)</f>
        <v>-</v>
      </c>
      <c r="BR6" s="21" t="str">
        <f t="shared" ref="BR6:BZ6" si="8">IF(BR7="",NA(),BR7)</f>
        <v>-</v>
      </c>
      <c r="BS6" s="21" t="str">
        <f t="shared" si="8"/>
        <v>-</v>
      </c>
      <c r="BT6" s="21">
        <f t="shared" si="8"/>
        <v>58.19</v>
      </c>
      <c r="BU6" s="21">
        <f t="shared" si="8"/>
        <v>55.48</v>
      </c>
      <c r="BV6" s="21" t="str">
        <f t="shared" si="8"/>
        <v>-</v>
      </c>
      <c r="BW6" s="21" t="str">
        <f t="shared" si="8"/>
        <v>-</v>
      </c>
      <c r="BX6" s="21" t="str">
        <f t="shared" si="8"/>
        <v>-</v>
      </c>
      <c r="BY6" s="21">
        <f t="shared" si="8"/>
        <v>60.59</v>
      </c>
      <c r="BZ6" s="21">
        <f t="shared" si="8"/>
        <v>60</v>
      </c>
      <c r="CA6" s="20" t="str">
        <f>IF(CA7="","",IF(CA7="-","【-】","【"&amp;SUBSTITUTE(TEXT(CA7,"#,##0.00"),"-","△")&amp;"】"))</f>
        <v>【57.71】</v>
      </c>
      <c r="CB6" s="21" t="str">
        <f>IF(CB7="",NA(),CB7)</f>
        <v>-</v>
      </c>
      <c r="CC6" s="21" t="str">
        <f t="shared" ref="CC6:CK6" si="9">IF(CC7="",NA(),CC7)</f>
        <v>-</v>
      </c>
      <c r="CD6" s="21" t="str">
        <f t="shared" si="9"/>
        <v>-</v>
      </c>
      <c r="CE6" s="21">
        <f t="shared" si="9"/>
        <v>195.95</v>
      </c>
      <c r="CF6" s="21">
        <f t="shared" si="9"/>
        <v>214.41</v>
      </c>
      <c r="CG6" s="21" t="str">
        <f t="shared" si="9"/>
        <v>-</v>
      </c>
      <c r="CH6" s="21" t="str">
        <f t="shared" si="9"/>
        <v>-</v>
      </c>
      <c r="CI6" s="21" t="str">
        <f t="shared" si="9"/>
        <v>-</v>
      </c>
      <c r="CJ6" s="21">
        <f t="shared" si="9"/>
        <v>280.23</v>
      </c>
      <c r="CK6" s="21">
        <f t="shared" si="9"/>
        <v>282.70999999999998</v>
      </c>
      <c r="CL6" s="20" t="str">
        <f>IF(CL7="","",IF(CL7="-","【-】","【"&amp;SUBSTITUTE(TEXT(CL7,"#,##0.00"),"-","△")&amp;"】"))</f>
        <v>【286.17】</v>
      </c>
      <c r="CM6" s="21" t="str">
        <f>IF(CM7="",NA(),CM7)</f>
        <v>-</v>
      </c>
      <c r="CN6" s="21" t="str">
        <f t="shared" ref="CN6:CV6" si="10">IF(CN7="",NA(),CN7)</f>
        <v>-</v>
      </c>
      <c r="CO6" s="21" t="str">
        <f t="shared" si="10"/>
        <v>-</v>
      </c>
      <c r="CP6" s="21">
        <f t="shared" si="10"/>
        <v>43.75</v>
      </c>
      <c r="CQ6" s="21">
        <f t="shared" si="10"/>
        <v>43.75</v>
      </c>
      <c r="CR6" s="21" t="str">
        <f t="shared" si="10"/>
        <v>-</v>
      </c>
      <c r="CS6" s="21" t="str">
        <f t="shared" si="10"/>
        <v>-</v>
      </c>
      <c r="CT6" s="21" t="str">
        <f t="shared" si="10"/>
        <v>-</v>
      </c>
      <c r="CU6" s="21">
        <f t="shared" si="10"/>
        <v>58.19</v>
      </c>
      <c r="CV6" s="21">
        <f t="shared" si="10"/>
        <v>56.52</v>
      </c>
      <c r="CW6" s="20" t="str">
        <f>IF(CW7="","",IF(CW7="-","【-】","【"&amp;SUBSTITUTE(TEXT(CW7,"#,##0.00"),"-","△")&amp;"】"))</f>
        <v>【56.80】</v>
      </c>
      <c r="CX6" s="21" t="str">
        <f>IF(CX7="",NA(),CX7)</f>
        <v>-</v>
      </c>
      <c r="CY6" s="21" t="str">
        <f t="shared" ref="CY6:DG6" si="11">IF(CY7="",NA(),CY7)</f>
        <v>-</v>
      </c>
      <c r="CZ6" s="21" t="str">
        <f t="shared" si="11"/>
        <v>-</v>
      </c>
      <c r="DA6" s="21">
        <f t="shared" si="11"/>
        <v>92.67</v>
      </c>
      <c r="DB6" s="21">
        <f t="shared" si="11"/>
        <v>91.71</v>
      </c>
      <c r="DC6" s="21" t="str">
        <f t="shared" si="11"/>
        <v>-</v>
      </c>
      <c r="DD6" s="21" t="str">
        <f t="shared" si="11"/>
        <v>-</v>
      </c>
      <c r="DE6" s="21" t="str">
        <f t="shared" si="11"/>
        <v>-</v>
      </c>
      <c r="DF6" s="21">
        <f t="shared" si="11"/>
        <v>87.8</v>
      </c>
      <c r="DG6" s="21">
        <f t="shared" si="11"/>
        <v>88.43</v>
      </c>
      <c r="DH6" s="20" t="str">
        <f>IF(DH7="","",IF(DH7="-","【-】","【"&amp;SUBSTITUTE(TEXT(DH7,"#,##0.00"),"-","△")&amp;"】"))</f>
        <v>【83.38】</v>
      </c>
      <c r="DI6" s="21" t="str">
        <f>IF(DI7="",NA(),DI7)</f>
        <v>-</v>
      </c>
      <c r="DJ6" s="21" t="str">
        <f t="shared" ref="DJ6:DR6" si="12">IF(DJ7="",NA(),DJ7)</f>
        <v>-</v>
      </c>
      <c r="DK6" s="21" t="str">
        <f t="shared" si="12"/>
        <v>-</v>
      </c>
      <c r="DL6" s="21">
        <f t="shared" si="12"/>
        <v>43.75</v>
      </c>
      <c r="DM6" s="21">
        <f t="shared" si="12"/>
        <v>46.99</v>
      </c>
      <c r="DN6" s="21" t="str">
        <f t="shared" si="12"/>
        <v>-</v>
      </c>
      <c r="DO6" s="21" t="str">
        <f t="shared" si="12"/>
        <v>-</v>
      </c>
      <c r="DP6" s="21" t="str">
        <f t="shared" si="12"/>
        <v>-</v>
      </c>
      <c r="DQ6" s="21">
        <f t="shared" si="12"/>
        <v>15.74</v>
      </c>
      <c r="DR6" s="21">
        <f t="shared" si="12"/>
        <v>21.02</v>
      </c>
      <c r="DS6" s="20" t="str">
        <f>IF(DS7="","",IF(DS7="-","【-】","【"&amp;SUBSTITUTE(TEXT(DS7,"#,##0.00"),"-","△")&amp;"】"))</f>
        <v>【19.84】</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2">
      <c r="A7" s="14"/>
      <c r="B7" s="23">
        <v>2021</v>
      </c>
      <c r="C7" s="23">
        <v>192091</v>
      </c>
      <c r="D7" s="23">
        <v>46</v>
      </c>
      <c r="E7" s="23">
        <v>18</v>
      </c>
      <c r="F7" s="23">
        <v>0</v>
      </c>
      <c r="G7" s="23">
        <v>0</v>
      </c>
      <c r="H7" s="23" t="s">
        <v>95</v>
      </c>
      <c r="I7" s="23" t="s">
        <v>96</v>
      </c>
      <c r="J7" s="23" t="s">
        <v>97</v>
      </c>
      <c r="K7" s="23" t="s">
        <v>98</v>
      </c>
      <c r="L7" s="23" t="s">
        <v>99</v>
      </c>
      <c r="M7" s="23" t="s">
        <v>100</v>
      </c>
      <c r="N7" s="24" t="s">
        <v>101</v>
      </c>
      <c r="O7" s="24">
        <v>39.020000000000003</v>
      </c>
      <c r="P7" s="24">
        <v>0.42</v>
      </c>
      <c r="Q7" s="24">
        <v>100</v>
      </c>
      <c r="R7" s="24">
        <v>2090</v>
      </c>
      <c r="S7" s="24">
        <v>46378</v>
      </c>
      <c r="T7" s="24">
        <v>602.48</v>
      </c>
      <c r="U7" s="24">
        <v>76.98</v>
      </c>
      <c r="V7" s="24">
        <v>193</v>
      </c>
      <c r="W7" s="24">
        <v>0.13</v>
      </c>
      <c r="X7" s="24">
        <v>1484.62</v>
      </c>
      <c r="Y7" s="24" t="s">
        <v>101</v>
      </c>
      <c r="Z7" s="24" t="s">
        <v>101</v>
      </c>
      <c r="AA7" s="24" t="s">
        <v>101</v>
      </c>
      <c r="AB7" s="24">
        <v>98.74</v>
      </c>
      <c r="AC7" s="24">
        <v>107.28</v>
      </c>
      <c r="AD7" s="24" t="s">
        <v>101</v>
      </c>
      <c r="AE7" s="24" t="s">
        <v>101</v>
      </c>
      <c r="AF7" s="24" t="s">
        <v>101</v>
      </c>
      <c r="AG7" s="24">
        <v>99.03</v>
      </c>
      <c r="AH7" s="24">
        <v>100.41</v>
      </c>
      <c r="AI7" s="24">
        <v>98.81</v>
      </c>
      <c r="AJ7" s="24" t="s">
        <v>101</v>
      </c>
      <c r="AK7" s="24" t="s">
        <v>101</v>
      </c>
      <c r="AL7" s="24" t="s">
        <v>101</v>
      </c>
      <c r="AM7" s="24">
        <v>5.2</v>
      </c>
      <c r="AN7" s="24">
        <v>0</v>
      </c>
      <c r="AO7" s="24" t="s">
        <v>101</v>
      </c>
      <c r="AP7" s="24" t="s">
        <v>101</v>
      </c>
      <c r="AQ7" s="24" t="s">
        <v>101</v>
      </c>
      <c r="AR7" s="24">
        <v>74.239999999999995</v>
      </c>
      <c r="AS7" s="24">
        <v>83.92</v>
      </c>
      <c r="AT7" s="24">
        <v>102.81</v>
      </c>
      <c r="AU7" s="24" t="s">
        <v>101</v>
      </c>
      <c r="AV7" s="24" t="s">
        <v>101</v>
      </c>
      <c r="AW7" s="24" t="s">
        <v>101</v>
      </c>
      <c r="AX7" s="24">
        <v>20.16</v>
      </c>
      <c r="AY7" s="24">
        <v>76.8</v>
      </c>
      <c r="AZ7" s="24" t="s">
        <v>101</v>
      </c>
      <c r="BA7" s="24" t="s">
        <v>101</v>
      </c>
      <c r="BB7" s="24" t="s">
        <v>101</v>
      </c>
      <c r="BC7" s="24">
        <v>100.47</v>
      </c>
      <c r="BD7" s="24">
        <v>122.71</v>
      </c>
      <c r="BE7" s="24">
        <v>112.2</v>
      </c>
      <c r="BF7" s="24" t="s">
        <v>101</v>
      </c>
      <c r="BG7" s="24" t="s">
        <v>101</v>
      </c>
      <c r="BH7" s="24" t="s">
        <v>101</v>
      </c>
      <c r="BI7" s="24">
        <v>0</v>
      </c>
      <c r="BJ7" s="24">
        <v>0</v>
      </c>
      <c r="BK7" s="24" t="s">
        <v>101</v>
      </c>
      <c r="BL7" s="24" t="s">
        <v>101</v>
      </c>
      <c r="BM7" s="24" t="s">
        <v>101</v>
      </c>
      <c r="BN7" s="24">
        <v>294.27</v>
      </c>
      <c r="BO7" s="24">
        <v>294.08999999999997</v>
      </c>
      <c r="BP7" s="24">
        <v>310.14</v>
      </c>
      <c r="BQ7" s="24" t="s">
        <v>101</v>
      </c>
      <c r="BR7" s="24" t="s">
        <v>101</v>
      </c>
      <c r="BS7" s="24" t="s">
        <v>101</v>
      </c>
      <c r="BT7" s="24">
        <v>58.19</v>
      </c>
      <c r="BU7" s="24">
        <v>55.48</v>
      </c>
      <c r="BV7" s="24" t="s">
        <v>101</v>
      </c>
      <c r="BW7" s="24" t="s">
        <v>101</v>
      </c>
      <c r="BX7" s="24" t="s">
        <v>101</v>
      </c>
      <c r="BY7" s="24">
        <v>60.59</v>
      </c>
      <c r="BZ7" s="24">
        <v>60</v>
      </c>
      <c r="CA7" s="24">
        <v>57.71</v>
      </c>
      <c r="CB7" s="24" t="s">
        <v>101</v>
      </c>
      <c r="CC7" s="24" t="s">
        <v>101</v>
      </c>
      <c r="CD7" s="24" t="s">
        <v>101</v>
      </c>
      <c r="CE7" s="24">
        <v>195.95</v>
      </c>
      <c r="CF7" s="24">
        <v>214.41</v>
      </c>
      <c r="CG7" s="24" t="s">
        <v>101</v>
      </c>
      <c r="CH7" s="24" t="s">
        <v>101</v>
      </c>
      <c r="CI7" s="24" t="s">
        <v>101</v>
      </c>
      <c r="CJ7" s="24">
        <v>280.23</v>
      </c>
      <c r="CK7" s="24">
        <v>282.70999999999998</v>
      </c>
      <c r="CL7" s="24">
        <v>286.17</v>
      </c>
      <c r="CM7" s="24" t="s">
        <v>101</v>
      </c>
      <c r="CN7" s="24" t="s">
        <v>101</v>
      </c>
      <c r="CO7" s="24" t="s">
        <v>101</v>
      </c>
      <c r="CP7" s="24">
        <v>43.75</v>
      </c>
      <c r="CQ7" s="24">
        <v>43.75</v>
      </c>
      <c r="CR7" s="24" t="s">
        <v>101</v>
      </c>
      <c r="CS7" s="24" t="s">
        <v>101</v>
      </c>
      <c r="CT7" s="24" t="s">
        <v>101</v>
      </c>
      <c r="CU7" s="24">
        <v>58.19</v>
      </c>
      <c r="CV7" s="24">
        <v>56.52</v>
      </c>
      <c r="CW7" s="24">
        <v>56.8</v>
      </c>
      <c r="CX7" s="24" t="s">
        <v>101</v>
      </c>
      <c r="CY7" s="24" t="s">
        <v>101</v>
      </c>
      <c r="CZ7" s="24" t="s">
        <v>101</v>
      </c>
      <c r="DA7" s="24">
        <v>92.67</v>
      </c>
      <c r="DB7" s="24">
        <v>91.71</v>
      </c>
      <c r="DC7" s="24" t="s">
        <v>101</v>
      </c>
      <c r="DD7" s="24" t="s">
        <v>101</v>
      </c>
      <c r="DE7" s="24" t="s">
        <v>101</v>
      </c>
      <c r="DF7" s="24">
        <v>87.8</v>
      </c>
      <c r="DG7" s="24">
        <v>88.43</v>
      </c>
      <c r="DH7" s="24">
        <v>83.38</v>
      </c>
      <c r="DI7" s="24" t="s">
        <v>101</v>
      </c>
      <c r="DJ7" s="24" t="s">
        <v>101</v>
      </c>
      <c r="DK7" s="24" t="s">
        <v>101</v>
      </c>
      <c r="DL7" s="24">
        <v>43.75</v>
      </c>
      <c r="DM7" s="24">
        <v>46.99</v>
      </c>
      <c r="DN7" s="24" t="s">
        <v>101</v>
      </c>
      <c r="DO7" s="24" t="s">
        <v>101</v>
      </c>
      <c r="DP7" s="24" t="s">
        <v>101</v>
      </c>
      <c r="DQ7" s="24">
        <v>15.74</v>
      </c>
      <c r="DR7" s="24">
        <v>21.02</v>
      </c>
      <c r="DS7" s="24">
        <v>19.84</v>
      </c>
      <c r="DT7" s="24" t="s">
        <v>101</v>
      </c>
      <c r="DU7" s="24" t="s">
        <v>101</v>
      </c>
      <c r="DV7" s="24" t="s">
        <v>101</v>
      </c>
      <c r="DW7" s="24" t="s">
        <v>101</v>
      </c>
      <c r="DX7" s="24" t="s">
        <v>101</v>
      </c>
      <c r="DY7" s="24" t="s">
        <v>101</v>
      </c>
      <c r="DZ7" s="24" t="s">
        <v>101</v>
      </c>
      <c r="EA7" s="24" t="s">
        <v>101</v>
      </c>
      <c r="EB7" s="24" t="s">
        <v>101</v>
      </c>
      <c r="EC7" s="24" t="s">
        <v>101</v>
      </c>
      <c r="ED7" s="24" t="s">
        <v>101</v>
      </c>
      <c r="EE7" s="24" t="s">
        <v>101</v>
      </c>
      <c r="EF7" s="24" t="s">
        <v>101</v>
      </c>
      <c r="EG7" s="24" t="s">
        <v>101</v>
      </c>
      <c r="EH7" s="24" t="s">
        <v>101</v>
      </c>
      <c r="EI7" s="24" t="s">
        <v>101</v>
      </c>
      <c r="EJ7" s="24" t="s">
        <v>101</v>
      </c>
      <c r="EK7" s="24" t="s">
        <v>101</v>
      </c>
      <c r="EL7" s="24" t="s">
        <v>101</v>
      </c>
      <c r="EM7" s="24" t="s">
        <v>101</v>
      </c>
      <c r="EN7" s="24" t="s">
        <v>101</v>
      </c>
      <c r="EO7" s="24" t="s">
        <v>101</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107</v>
      </c>
    </row>
    <row r="12" spans="1:148" x14ac:dyDescent="0.2">
      <c r="B12">
        <v>1</v>
      </c>
      <c r="C12">
        <v>1</v>
      </c>
      <c r="D12">
        <v>1</v>
      </c>
      <c r="E12">
        <v>2</v>
      </c>
      <c r="F12">
        <v>3</v>
      </c>
      <c r="G12" t="s">
        <v>108</v>
      </c>
    </row>
    <row r="13" spans="1:148" x14ac:dyDescent="0.2">
      <c r="B13" t="s">
        <v>109</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中谷　優辰</cp:lastModifiedBy>
  <cp:lastPrinted>2023-01-26T05:06:28Z</cp:lastPrinted>
  <dcterms:created xsi:type="dcterms:W3CDTF">2022-12-01T01:41:16Z</dcterms:created>
  <dcterms:modified xsi:type="dcterms:W3CDTF">2023-01-26T08:35:04Z</dcterms:modified>
  <cp:category/>
</cp:coreProperties>
</file>