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sfile01\Busho$\水道課\●庶務担当\庶務担当　萩原\1.簡易水道事業会計\2.決算統計\令和3年度簡水決算統計（R4年度調査）\経営比較分析\"/>
    </mc:Choice>
  </mc:AlternateContent>
  <xr:revisionPtr revIDLastSave="0" documentId="8_{35146585-AED7-47D9-B3B6-6FDB4929D28C}" xr6:coauthVersionLast="47" xr6:coauthVersionMax="47" xr10:uidLastSave="{00000000-0000-0000-0000-000000000000}"/>
  <workbookProtection workbookAlgorithmName="SHA-512" workbookHashValue="MocM4JVIWH13lkyMy4T00OS1BBdAoJ6aib1Yuf/hGM1skS6bD8AxNeGaFtTZdf3TuVzp6Q1RifIG4j7VO+L+Yw==" workbookSaltValue="5FE4dk4j+wvAzVUU786Ec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I10" i="4"/>
  <c r="B10" i="4"/>
  <c r="BB8" i="4"/>
  <c r="B6" i="4"/>
</calcChain>
</file>

<file path=xl/sharedStrings.xml><?xml version="1.0" encoding="utf-8"?>
<sst xmlns="http://schemas.openxmlformats.org/spreadsheetml/2006/main" count="294" uniqueCount="113">
  <si>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</si>
  <si>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</si>
  <si>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</si>
  <si>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</si>
  <si>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</si>
  <si>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</si>
  <si>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</si>
  <si>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</si>
  <si>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</si>
  <si>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</si>
  <si>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</si>
  <si>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</si>
  <si>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</si>
  <si>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</si>
  <si>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</si>
  <si>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</si>
  <si>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</si>
  <si>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</si>
  <si>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</si>
  <si>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</si>
  <si>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</si>
  <si>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</si>
  <si>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</si>
  <si>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</si>
  <si>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</si>
  <si>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</si>
  <si>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</si>
  <si>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</si>
  <si>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</si>
  <si>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</si>
  <si>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</si>
  <si>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</si>
  <si>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</si>
  <si>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</si>
  <si>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</si>
  <si>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</si>
  <si>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</si>
  <si>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</si>
  <si>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</si>
  <si>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</si>
  <si>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</si>
  <si>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</si>
  <si>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</si>
  <si>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</si>
  <si>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</si>
  <si>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</si>
  <si>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</si>
  <si>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</si>
  <si>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</si>
  <si>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</si>
  <si>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</si>
  <si>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</si>
  <si>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</si>
  <si>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</si>
  <si>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</si>
  <si>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</si>
  <si>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</si>
  <si>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</si>
  <si>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</si>
  <si>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</si>
  <si>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</si>
  <si>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</si>
  <si>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</si>
  <si>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</si>
  <si>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</si>
  <si>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</si>
  <si>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</si>
  <si>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</si>
  <si>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</si>
  <si>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</si>
  <si>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</si>
  <si>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</si>
  <si>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</si>
  <si>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</si>
  <si>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</si>
  <si>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</si>
  <si>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</si>
  <si>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</si>
  <si>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</si>
  <si>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</si>
  <si>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</si>
  <si>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</si>
  <si>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</si>
  <si>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</si>
  <si>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</si>
  <si>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</si>
  <si>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</si>
  <si>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</si>
  <si>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</si>
  <si>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</si>
  <si>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</si>
  <si>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</si>
  <si>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</si>
  <si>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</si>
  <si>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</si>
  <si>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</si>
  <si>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</si>
  <si>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</si>
  <si>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</si>
  <si>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</si>
  <si>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</si>
  <si>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</si>
  <si>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</si>
  <si>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</si>
  <si>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</si>
  <si>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</si>
  <si>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</si>
  <si>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</si>
  <si>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</si>
  <si>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</si>
  <si>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山梨市簡易水道事業は令和2年度から地方公営企業法の適用を受け、公営企業会計となった。その2年目である令和3年度では、経常収支比率が「100.08％」と黒字となったが、類似団体平均値を5.67ポイント下回っている。累積欠損金比率は「1.13％」と前年比0.23ポイント減となったが、未処理欠損金は未だに残っている。今後も適正な料金の検討や費用の削減を図ることで黒字を達成し、欠損金の解消に努めていく必要がある。
　流動比率は「9.76％」と平均値と比較して著しく低い値である。支払能力が不足する分は他会計からの補助や一時借入金によって補っているが、支払能力の向上を検討する必要がある。
　企業債残高対給水収益比率は前年度比でわずかに減少したものの、依然として平均値を大幅に上回る値である。今後、三富地域災害復旧事業のため、一時的に比率の増大が予測されるが、その後は計画的な更新を行い、減少傾向となる見込みである。
　料金回収率が「26.47％」と平均値を大きく下回っているのは、給水原価が「653.39円」と高いためである。施設利用率が「36.92％」と配水能力に余裕があることがうかがえるため、今後の水需要に合わせて施設のダウンサイジングを行うなど、維持管理費の削減を図る必要がある。
　有収率は「78.60％」と類似団体や全国平均をわずかに上回っているが、前年度比で1.90ポイント下落している。計画的な管路更新やメーターの定期的な交換により、有収率の上昇に努める必要がある。</t>
    <rPh sb="1" eb="4">
      <t>ヤマナシシ</t>
    </rPh>
    <rPh sb="4" eb="10">
      <t>カンイスイドウジギョウ</t>
    </rPh>
    <rPh sb="11" eb="13">
      <t>レイワ</t>
    </rPh>
    <rPh sb="14" eb="16">
      <t>ネンド</t>
    </rPh>
    <rPh sb="18" eb="25">
      <t>チホウコウエイキギョウホウ</t>
    </rPh>
    <rPh sb="26" eb="28">
      <t>テキヨウ</t>
    </rPh>
    <rPh sb="29" eb="30">
      <t>ウ</t>
    </rPh>
    <rPh sb="32" eb="38">
      <t>コウエイキギョウカイケイ</t>
    </rPh>
    <rPh sb="46" eb="48">
      <t>ネンメ</t>
    </rPh>
    <rPh sb="51" eb="53">
      <t>レイワ</t>
    </rPh>
    <rPh sb="54" eb="56">
      <t>ネンド</t>
    </rPh>
    <rPh sb="59" eb="65">
      <t>ケイジョウシュウシヒリツ</t>
    </rPh>
    <rPh sb="76" eb="78">
      <t>クロジ</t>
    </rPh>
    <rPh sb="84" eb="91">
      <t>ルイジダンタイヘイキンチ</t>
    </rPh>
    <rPh sb="100" eb="102">
      <t>シタマワ</t>
    </rPh>
    <rPh sb="107" eb="112">
      <t>ルイセキケッソンキン</t>
    </rPh>
    <rPh sb="112" eb="114">
      <t>ヒリツ</t>
    </rPh>
    <rPh sb="123" eb="126">
      <t>ゼンネンヒ</t>
    </rPh>
    <rPh sb="134" eb="135">
      <t>ゲン</t>
    </rPh>
    <rPh sb="141" eb="147">
      <t>ミショリケッソンキン</t>
    </rPh>
    <rPh sb="148" eb="149">
      <t>イマ</t>
    </rPh>
    <rPh sb="151" eb="152">
      <t>ノコ</t>
    </rPh>
    <rPh sb="157" eb="159">
      <t>コンゴ</t>
    </rPh>
    <rPh sb="160" eb="162">
      <t>テキセイ</t>
    </rPh>
    <rPh sb="163" eb="165">
      <t>リョウキン</t>
    </rPh>
    <rPh sb="166" eb="168">
      <t>ケントウ</t>
    </rPh>
    <rPh sb="169" eb="171">
      <t>ヒヨウ</t>
    </rPh>
    <rPh sb="172" eb="174">
      <t>サクゲン</t>
    </rPh>
    <rPh sb="175" eb="176">
      <t>ハカ</t>
    </rPh>
    <rPh sb="207" eb="211">
      <t>リュウドウヒリツ</t>
    </rPh>
    <rPh sb="220" eb="223">
      <t>ヘイキンチ</t>
    </rPh>
    <rPh sb="224" eb="226">
      <t>ヒカク</t>
    </rPh>
    <rPh sb="228" eb="229">
      <t>イチジル</t>
    </rPh>
    <rPh sb="231" eb="232">
      <t>ヒク</t>
    </rPh>
    <rPh sb="233" eb="234">
      <t>アタイ</t>
    </rPh>
    <rPh sb="238" eb="240">
      <t>シハラ</t>
    </rPh>
    <rPh sb="240" eb="242">
      <t>ノウリョク</t>
    </rPh>
    <rPh sb="243" eb="245">
      <t>フソク</t>
    </rPh>
    <rPh sb="247" eb="248">
      <t>ブン</t>
    </rPh>
    <rPh sb="255" eb="257">
      <t>ホジョ</t>
    </rPh>
    <rPh sb="258" eb="263">
      <t>イチジカリイレキン</t>
    </rPh>
    <rPh sb="267" eb="268">
      <t>オギナ</t>
    </rPh>
    <rPh sb="274" eb="276">
      <t>シハラ</t>
    </rPh>
    <rPh sb="276" eb="278">
      <t>ノウリョク</t>
    </rPh>
    <rPh sb="279" eb="281">
      <t>コウジョウ</t>
    </rPh>
    <rPh sb="282" eb="284">
      <t>ケントウ</t>
    </rPh>
    <rPh sb="286" eb="288">
      <t>ヒツヨウ</t>
    </rPh>
    <rPh sb="294" eb="299">
      <t>キギョウサイザンダカ</t>
    </rPh>
    <rPh sb="299" eb="300">
      <t>タイ</t>
    </rPh>
    <rPh sb="300" eb="306">
      <t>キュウスイシュウエキヒリツ</t>
    </rPh>
    <rPh sb="307" eb="311">
      <t>ゼンネンドヒ</t>
    </rPh>
    <rPh sb="316" eb="318">
      <t>ゲンショウ</t>
    </rPh>
    <rPh sb="324" eb="326">
      <t>イゼン</t>
    </rPh>
    <rPh sb="329" eb="332">
      <t>ヘイキンチ</t>
    </rPh>
    <rPh sb="333" eb="335">
      <t>オオハバ</t>
    </rPh>
    <rPh sb="336" eb="338">
      <t>ウワマワ</t>
    </rPh>
    <rPh sb="339" eb="340">
      <t>アタイ</t>
    </rPh>
    <rPh sb="344" eb="346">
      <t>コンゴ</t>
    </rPh>
    <rPh sb="347" eb="351">
      <t>ミトミチイキ</t>
    </rPh>
    <rPh sb="351" eb="355">
      <t>サイガイフッキュウ</t>
    </rPh>
    <rPh sb="355" eb="357">
      <t>ジギョウ</t>
    </rPh>
    <rPh sb="361" eb="364">
      <t>イチジテキ</t>
    </rPh>
    <rPh sb="365" eb="367">
      <t>ヒリツ</t>
    </rPh>
    <rPh sb="368" eb="370">
      <t>ゾウダイ</t>
    </rPh>
    <rPh sb="371" eb="373">
      <t>ヨソク</t>
    </rPh>
    <rPh sb="380" eb="381">
      <t>ゴ</t>
    </rPh>
    <rPh sb="382" eb="385">
      <t>ケイカクテキ</t>
    </rPh>
    <rPh sb="386" eb="388">
      <t>コウシン</t>
    </rPh>
    <rPh sb="389" eb="390">
      <t>オコナ</t>
    </rPh>
    <rPh sb="392" eb="396">
      <t>ゲンショウケイコウ</t>
    </rPh>
    <rPh sb="399" eb="401">
      <t>ミコ</t>
    </rPh>
    <rPh sb="408" eb="413">
      <t>リョウキンカイシュウリツ</t>
    </rPh>
    <rPh sb="423" eb="426">
      <t>ヘイキンチ</t>
    </rPh>
    <rPh sb="427" eb="428">
      <t>オオ</t>
    </rPh>
    <rPh sb="430" eb="432">
      <t>シタマワ</t>
    </rPh>
    <rPh sb="439" eb="443">
      <t>キュウスイゲンカ</t>
    </rPh>
    <rPh sb="451" eb="452">
      <t>エン</t>
    </rPh>
    <rPh sb="454" eb="455">
      <t>タカ</t>
    </rPh>
    <rPh sb="462" eb="467">
      <t>シセツリヨウリツ</t>
    </rPh>
    <rPh sb="477" eb="479">
      <t>ハイスイ</t>
    </rPh>
    <rPh sb="479" eb="481">
      <t>ノウリョク</t>
    </rPh>
    <rPh sb="482" eb="484">
      <t>ヨユウ</t>
    </rPh>
    <rPh sb="498" eb="500">
      <t>コンゴ</t>
    </rPh>
    <rPh sb="501" eb="504">
      <t>ミズジュヨウ</t>
    </rPh>
    <rPh sb="505" eb="506">
      <t>ア</t>
    </rPh>
    <rPh sb="509" eb="511">
      <t>シセツ</t>
    </rPh>
    <rPh sb="521" eb="522">
      <t>オコナ</t>
    </rPh>
    <rPh sb="526" eb="531">
      <t>イジカンリヒ</t>
    </rPh>
    <rPh sb="532" eb="534">
      <t>サクゲン</t>
    </rPh>
    <rPh sb="535" eb="536">
      <t>ハカ</t>
    </rPh>
    <rPh sb="537" eb="539">
      <t>ヒツヨウ</t>
    </rPh>
    <rPh sb="545" eb="548">
      <t>ユウシュウリツ</t>
    </rPh>
    <rPh sb="558" eb="562">
      <t>ルイジダンタイ</t>
    </rPh>
    <rPh sb="563" eb="567">
      <t>ゼンコクヘイキン</t>
    </rPh>
    <rPh sb="572" eb="574">
      <t>ウワマワ</t>
    </rPh>
    <rPh sb="580" eb="584">
      <t>ゼンネンドヒ</t>
    </rPh>
    <rPh sb="593" eb="595">
      <t>ゲラク</t>
    </rPh>
    <rPh sb="600" eb="603">
      <t>ケイカクテキ</t>
    </rPh>
    <rPh sb="604" eb="608">
      <t>カンロコウシン</t>
    </rPh>
    <rPh sb="614" eb="617">
      <t>テイキテキ</t>
    </rPh>
    <rPh sb="618" eb="620">
      <t>コウカン</t>
    </rPh>
    <rPh sb="624" eb="627">
      <t>ユウシュウリツ</t>
    </rPh>
    <rPh sb="628" eb="630">
      <t>ジョウショウ</t>
    </rPh>
    <rPh sb="631" eb="632">
      <t>ツト</t>
    </rPh>
    <rPh sb="634" eb="636">
      <t>ヒツヨウ</t>
    </rPh>
    <phoneticPr fontId="4"/>
  </si>
  <si>
    <t>　有形固定資産減価償却率は各平均と比較して低いが、令和2年度の法適用時に償却累計額が０で開始したためである。今後毎年の償却を行っていくことで平均値に近づいていくことが予測される。
　管路経年化率は「10.92％」と各平均を下回っており、計画的な更新ができている状況であると言える。
　管路更新率は「0.04％」と低いが、これは管路経年化率が低いことに加え、三富地域災害復旧事業に投資を充てているためである。</t>
    <rPh sb="1" eb="7">
      <t>ユウケイコテイシサン</t>
    </rPh>
    <rPh sb="7" eb="11">
      <t>ゲンカショウキャク</t>
    </rPh>
    <rPh sb="11" eb="12">
      <t>リツ</t>
    </rPh>
    <rPh sb="13" eb="16">
      <t>カクヘイキン</t>
    </rPh>
    <rPh sb="17" eb="19">
      <t>ヒカク</t>
    </rPh>
    <rPh sb="21" eb="22">
      <t>ヒク</t>
    </rPh>
    <rPh sb="25" eb="27">
      <t>レイワ</t>
    </rPh>
    <rPh sb="28" eb="30">
      <t>ネンド</t>
    </rPh>
    <rPh sb="31" eb="35">
      <t>ホウテキヨウジ</t>
    </rPh>
    <rPh sb="36" eb="38">
      <t>ショウキャク</t>
    </rPh>
    <rPh sb="38" eb="41">
      <t>ルイケイガク</t>
    </rPh>
    <rPh sb="44" eb="46">
      <t>カイシ</t>
    </rPh>
    <rPh sb="54" eb="56">
      <t>コンゴ</t>
    </rPh>
    <rPh sb="56" eb="58">
      <t>マイトシ</t>
    </rPh>
    <rPh sb="59" eb="61">
      <t>ショウキャク</t>
    </rPh>
    <rPh sb="62" eb="63">
      <t>オコナ</t>
    </rPh>
    <rPh sb="70" eb="73">
      <t>ヘイキンチ</t>
    </rPh>
    <rPh sb="74" eb="75">
      <t>チカ</t>
    </rPh>
    <rPh sb="83" eb="85">
      <t>ヨソク</t>
    </rPh>
    <rPh sb="91" eb="97">
      <t>カンロケイネンカリツ</t>
    </rPh>
    <rPh sb="107" eb="110">
      <t>カクヘイキン</t>
    </rPh>
    <rPh sb="111" eb="113">
      <t>シタマワ</t>
    </rPh>
    <rPh sb="118" eb="121">
      <t>ケイカクテキ</t>
    </rPh>
    <rPh sb="122" eb="124">
      <t>コウシン</t>
    </rPh>
    <rPh sb="130" eb="132">
      <t>ジョウキョウ</t>
    </rPh>
    <rPh sb="136" eb="137">
      <t>イ</t>
    </rPh>
    <rPh sb="142" eb="147">
      <t>カンロコウシンリツ</t>
    </rPh>
    <rPh sb="156" eb="157">
      <t>ヒク</t>
    </rPh>
    <rPh sb="163" eb="169">
      <t>カンロケイネンカリツ</t>
    </rPh>
    <rPh sb="170" eb="171">
      <t>ヒク</t>
    </rPh>
    <rPh sb="175" eb="176">
      <t>クワ</t>
    </rPh>
    <rPh sb="178" eb="182">
      <t>ミトミチイキ</t>
    </rPh>
    <rPh sb="182" eb="186">
      <t>サイガイフッキュウ</t>
    </rPh>
    <rPh sb="186" eb="188">
      <t>ジギョウ</t>
    </rPh>
    <rPh sb="189" eb="191">
      <t>トウシ</t>
    </rPh>
    <rPh sb="192" eb="193">
      <t>ア</t>
    </rPh>
    <phoneticPr fontId="4"/>
  </si>
  <si>
    <t>　経常収支が黒字となることで、欠損金の一部を解消することができているが、残りの欠損金の解消、高額な給水原価による料金回収率の低迷等、依然として経営課題が残る状況である。
　今後の水需要を予測した上でダウンサイジングを検討するほか、適正な料金を検討する等の経営改善が必要である。</t>
    <rPh sb="1" eb="5">
      <t>ケイジョウシュウシ</t>
    </rPh>
    <rPh sb="6" eb="8">
      <t>クロジ</t>
    </rPh>
    <rPh sb="15" eb="18">
      <t>ケッソンキン</t>
    </rPh>
    <rPh sb="19" eb="21">
      <t>イチブ</t>
    </rPh>
    <rPh sb="22" eb="24">
      <t>カイショウ</t>
    </rPh>
    <rPh sb="36" eb="37">
      <t>ノコ</t>
    </rPh>
    <rPh sb="39" eb="42">
      <t>ケッソンキン</t>
    </rPh>
    <rPh sb="43" eb="45">
      <t>カイショウ</t>
    </rPh>
    <rPh sb="46" eb="48">
      <t>コウガク</t>
    </rPh>
    <rPh sb="49" eb="53">
      <t>キュウスイゲンカ</t>
    </rPh>
    <rPh sb="56" eb="61">
      <t>リョウキンカイシュウリツ</t>
    </rPh>
    <rPh sb="62" eb="64">
      <t>テイメイ</t>
    </rPh>
    <rPh sb="64" eb="65">
      <t>トウ</t>
    </rPh>
    <rPh sb="66" eb="68">
      <t>イゼン</t>
    </rPh>
    <rPh sb="71" eb="75">
      <t>ケイエイカダイ</t>
    </rPh>
    <rPh sb="76" eb="77">
      <t>ノコ</t>
    </rPh>
    <rPh sb="78" eb="80">
      <t>ジョウキョウ</t>
    </rPh>
    <rPh sb="86" eb="88">
      <t>コンゴ</t>
    </rPh>
    <rPh sb="89" eb="92">
      <t>ミズジュヨウ</t>
    </rPh>
    <rPh sb="93" eb="95">
      <t>ヨソク</t>
    </rPh>
    <rPh sb="97" eb="98">
      <t>ウエ</t>
    </rPh>
    <rPh sb="108" eb="110">
      <t>ケントウ</t>
    </rPh>
    <rPh sb="115" eb="117">
      <t>テキセイ</t>
    </rPh>
    <rPh sb="118" eb="120">
      <t>リョウキン</t>
    </rPh>
    <rPh sb="121" eb="123">
      <t>ケントウ</t>
    </rPh>
    <rPh sb="125" eb="126">
      <t>トウ</t>
    </rPh>
    <rPh sb="127" eb="131">
      <t>ケイエイカイゼン</t>
    </rPh>
    <rPh sb="132" eb="1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</si>
</sst>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c:v>0.04</c:v>
                </c:pt>
              </c:numCache>
            </c:numRef>
          </c:val>
          <c:extLst>
            <c:ext xmlns:c16="http://schemas.microsoft.com/office/drawing/2014/chart" uri="{C3380CC4-5D6E-409C-BE32-E72D297353CC}">
              <c16:uniqueId val="{00000000-6D86-4FA1-97A3-C48AECB89A2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1.1499999999999999</c:v>
                </c:pt>
                <c:pt idx="4">
                  <c:v>0.28999999999999998</c:v>
                </c:pt>
              </c:numCache>
            </c:numRef>
          </c:val>
          <c:smooth val="0"/>
          <c:extLst>
            <c:ext xmlns:c16="http://schemas.microsoft.com/office/drawing/2014/chart" uri="{C3380CC4-5D6E-409C-BE32-E72D297353CC}">
              <c16:uniqueId val="{00000001-6D86-4FA1-97A3-C48AECB89A2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37.31</c:v>
                </c:pt>
                <c:pt idx="4">
                  <c:v>36.92</c:v>
                </c:pt>
              </c:numCache>
            </c:numRef>
          </c:val>
          <c:extLst>
            <c:ext xmlns:c16="http://schemas.microsoft.com/office/drawing/2014/chart" uri="{C3380CC4-5D6E-409C-BE32-E72D297353CC}">
              <c16:uniqueId val="{00000000-0887-4AB9-8604-5A07D7F7605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48.86</c:v>
                </c:pt>
                <c:pt idx="4">
                  <c:v>49</c:v>
                </c:pt>
              </c:numCache>
            </c:numRef>
          </c:val>
          <c:smooth val="0"/>
          <c:extLst>
            <c:ext xmlns:c16="http://schemas.microsoft.com/office/drawing/2014/chart" uri="{C3380CC4-5D6E-409C-BE32-E72D297353CC}">
              <c16:uniqueId val="{00000001-0887-4AB9-8604-5A07D7F7605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80.5</c:v>
                </c:pt>
                <c:pt idx="4">
                  <c:v>78.599999999999994</c:v>
                </c:pt>
              </c:numCache>
            </c:numRef>
          </c:val>
          <c:extLst>
            <c:ext xmlns:c16="http://schemas.microsoft.com/office/drawing/2014/chart" uri="{C3380CC4-5D6E-409C-BE32-E72D297353CC}">
              <c16:uniqueId val="{00000000-DE73-4F6E-8E92-78F6206ABF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76.48</c:v>
                </c:pt>
                <c:pt idx="4">
                  <c:v>75.64</c:v>
                </c:pt>
              </c:numCache>
            </c:numRef>
          </c:val>
          <c:smooth val="0"/>
          <c:extLst>
            <c:ext xmlns:c16="http://schemas.microsoft.com/office/drawing/2014/chart" uri="{C3380CC4-5D6E-409C-BE32-E72D297353CC}">
              <c16:uniqueId val="{00000001-DE73-4F6E-8E92-78F6206ABF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100.58</c:v>
                </c:pt>
                <c:pt idx="4">
                  <c:v>100.08</c:v>
                </c:pt>
              </c:numCache>
            </c:numRef>
          </c:val>
          <c:extLst>
            <c:ext xmlns:c16="http://schemas.microsoft.com/office/drawing/2014/chart" uri="{C3380CC4-5D6E-409C-BE32-E72D297353CC}">
              <c16:uniqueId val="{00000000-3D1A-4E78-8E6C-5828947215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103.82</c:v>
                </c:pt>
                <c:pt idx="4">
                  <c:v>105.75</c:v>
                </c:pt>
              </c:numCache>
            </c:numRef>
          </c:val>
          <c:smooth val="0"/>
          <c:extLst>
            <c:ext xmlns:c16="http://schemas.microsoft.com/office/drawing/2014/chart" uri="{C3380CC4-5D6E-409C-BE32-E72D297353CC}">
              <c16:uniqueId val="{00000001-3D1A-4E78-8E6C-5828947215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3.85</c:v>
                </c:pt>
                <c:pt idx="4">
                  <c:v>7.48</c:v>
                </c:pt>
              </c:numCache>
            </c:numRef>
          </c:val>
          <c:extLst>
            <c:ext xmlns:c16="http://schemas.microsoft.com/office/drawing/2014/chart" uri="{C3380CC4-5D6E-409C-BE32-E72D297353CC}">
              <c16:uniqueId val="{00000000-792B-4732-91FA-3F24C19A55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39.409999999999997</c:v>
                </c:pt>
                <c:pt idx="4">
                  <c:v>41.18</c:v>
                </c:pt>
              </c:numCache>
            </c:numRef>
          </c:val>
          <c:smooth val="0"/>
          <c:extLst>
            <c:ext xmlns:c16="http://schemas.microsoft.com/office/drawing/2014/chart" uri="{C3380CC4-5D6E-409C-BE32-E72D297353CC}">
              <c16:uniqueId val="{00000001-792B-4732-91FA-3F24C19A55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9.07</c:v>
                </c:pt>
                <c:pt idx="4">
                  <c:v>10.92</c:v>
                </c:pt>
              </c:numCache>
            </c:numRef>
          </c:val>
          <c:extLst>
            <c:ext xmlns:c16="http://schemas.microsoft.com/office/drawing/2014/chart" uri="{C3380CC4-5D6E-409C-BE32-E72D297353CC}">
              <c16:uniqueId val="{00000000-937D-438A-9B4D-D500B6CA0F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20.97</c:v>
                </c:pt>
                <c:pt idx="4">
                  <c:v>21.65</c:v>
                </c:pt>
              </c:numCache>
            </c:numRef>
          </c:val>
          <c:smooth val="0"/>
          <c:extLst>
            <c:ext xmlns:c16="http://schemas.microsoft.com/office/drawing/2014/chart" uri="{C3380CC4-5D6E-409C-BE32-E72D297353CC}">
              <c16:uniqueId val="{00000001-937D-438A-9B4D-D500B6CA0F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1.36</c:v>
                </c:pt>
                <c:pt idx="4">
                  <c:v>1.1299999999999999</c:v>
                </c:pt>
              </c:numCache>
            </c:numRef>
          </c:val>
          <c:extLst>
            <c:ext xmlns:c16="http://schemas.microsoft.com/office/drawing/2014/chart" uri="{C3380CC4-5D6E-409C-BE32-E72D297353CC}">
              <c16:uniqueId val="{00000000-B0C2-4856-B711-E8933A4C9D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31.54</c:v>
                </c:pt>
                <c:pt idx="4">
                  <c:v>31.15</c:v>
                </c:pt>
              </c:numCache>
            </c:numRef>
          </c:val>
          <c:smooth val="0"/>
          <c:extLst>
            <c:ext xmlns:c16="http://schemas.microsoft.com/office/drawing/2014/chart" uri="{C3380CC4-5D6E-409C-BE32-E72D297353CC}">
              <c16:uniqueId val="{00000001-B0C2-4856-B711-E8933A4C9D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10.5</c:v>
                </c:pt>
                <c:pt idx="4">
                  <c:v>9.76</c:v>
                </c:pt>
              </c:numCache>
            </c:numRef>
          </c:val>
          <c:extLst>
            <c:ext xmlns:c16="http://schemas.microsoft.com/office/drawing/2014/chart" uri="{C3380CC4-5D6E-409C-BE32-E72D297353CC}">
              <c16:uniqueId val="{00000000-AB93-421C-B04C-5E7A4891F1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302.22000000000003</c:v>
                </c:pt>
                <c:pt idx="4">
                  <c:v>263.45</c:v>
                </c:pt>
              </c:numCache>
            </c:numRef>
          </c:val>
          <c:smooth val="0"/>
          <c:extLst>
            <c:ext xmlns:c16="http://schemas.microsoft.com/office/drawing/2014/chart" uri="{C3380CC4-5D6E-409C-BE32-E72D297353CC}">
              <c16:uniqueId val="{00000001-AB93-421C-B04C-5E7A4891F1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3138.36</c:v>
                </c:pt>
                <c:pt idx="4">
                  <c:v>3059.44</c:v>
                </c:pt>
              </c:numCache>
            </c:numRef>
          </c:val>
          <c:extLst>
            <c:ext xmlns:c16="http://schemas.microsoft.com/office/drawing/2014/chart" uri="{C3380CC4-5D6E-409C-BE32-E72D297353CC}">
              <c16:uniqueId val="{00000000-11CE-443D-8B14-65B72F11055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970.36</c:v>
                </c:pt>
                <c:pt idx="4">
                  <c:v>940.22</c:v>
                </c:pt>
              </c:numCache>
            </c:numRef>
          </c:val>
          <c:smooth val="0"/>
          <c:extLst>
            <c:ext xmlns:c16="http://schemas.microsoft.com/office/drawing/2014/chart" uri="{C3380CC4-5D6E-409C-BE32-E72D297353CC}">
              <c16:uniqueId val="{00000001-11CE-443D-8B14-65B72F11055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26.74</c:v>
                </c:pt>
                <c:pt idx="4">
                  <c:v>26.47</c:v>
                </c:pt>
              </c:numCache>
            </c:numRef>
          </c:val>
          <c:extLst>
            <c:ext xmlns:c16="http://schemas.microsoft.com/office/drawing/2014/chart" uri="{C3380CC4-5D6E-409C-BE32-E72D297353CC}">
              <c16:uniqueId val="{00000000-F509-42CE-82AA-720F9B3F697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64.52</c:v>
                </c:pt>
                <c:pt idx="4">
                  <c:v>66.8</c:v>
                </c:pt>
              </c:numCache>
            </c:numRef>
          </c:val>
          <c:smooth val="0"/>
          <c:extLst>
            <c:ext xmlns:c16="http://schemas.microsoft.com/office/drawing/2014/chart" uri="{C3380CC4-5D6E-409C-BE32-E72D297353CC}">
              <c16:uniqueId val="{00000001-F509-42CE-82AA-720F9B3F697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637.69000000000005</c:v>
                </c:pt>
                <c:pt idx="4">
                  <c:v>653.39</c:v>
                </c:pt>
              </c:numCache>
            </c:numRef>
          </c:val>
          <c:extLst>
            <c:ext xmlns:c16="http://schemas.microsoft.com/office/drawing/2014/chart" uri="{C3380CC4-5D6E-409C-BE32-E72D297353CC}">
              <c16:uniqueId val="{00000000-7E41-456D-870B-94A0B0979C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270.68</c:v>
                </c:pt>
                <c:pt idx="4">
                  <c:v>268.88</c:v>
                </c:pt>
              </c:numCache>
            </c:numRef>
          </c:val>
          <c:smooth val="0"/>
          <c:extLst>
            <c:ext xmlns:c16="http://schemas.microsoft.com/office/drawing/2014/chart" uri="{C3380CC4-5D6E-409C-BE32-E72D297353CC}">
              <c16:uniqueId val="{00000001-7E41-456D-870B-94A0B0979C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1" zoomScale="98" zoomScaleNormal="98"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山梨県　山梨市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簡易水道事業</v>
      </c>
      <c r="Q8" s="76"/>
      <c r="R8" s="76"/>
      <c r="S8" s="76"/>
      <c r="T8" s="76"/>
      <c r="U8" s="76"/>
      <c r="V8" s="76"/>
      <c r="W8" s="76" t="str">
        <f>データ!$L$6</f>
        <v>C3</v>
      </c>
      <c r="X8" s="76"/>
      <c r="Y8" s="76"/>
      <c r="Z8" s="76"/>
      <c r="AA8" s="76"/>
      <c r="AB8" s="76"/>
      <c r="AC8" s="76"/>
      <c r="AD8" s="76" t="str">
        <f>データ!$M$6</f>
        <v>非設置</v>
      </c>
      <c r="AE8" s="76"/>
      <c r="AF8" s="76"/>
      <c r="AG8" s="76"/>
      <c r="AH8" s="76"/>
      <c r="AI8" s="76"/>
      <c r="AJ8" s="76"/>
      <c r="AK8" s="2"/>
      <c r="AL8" s="59">
        <f>データ!$R$6</f>
        <v>33842</v>
      </c>
      <c r="AM8" s="59"/>
      <c r="AN8" s="59"/>
      <c r="AO8" s="59"/>
      <c r="AP8" s="59"/>
      <c r="AQ8" s="59"/>
      <c r="AR8" s="59"/>
      <c r="AS8" s="59"/>
      <c r="AT8" s="56">
        <f>データ!$S$6</f>
        <v>289.8</v>
      </c>
      <c r="AU8" s="57"/>
      <c r="AV8" s="57"/>
      <c r="AW8" s="57"/>
      <c r="AX8" s="57"/>
      <c r="AY8" s="57"/>
      <c r="AZ8" s="57"/>
      <c r="BA8" s="57"/>
      <c r="BB8" s="46">
        <f>データ!$T$6</f>
        <v>116.78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2">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2">
      <c r="A10" s="2"/>
      <c r="B10" s="56" t="str">
        <f>データ!$N$6</f>
        <v>-</v>
      </c>
      <c r="C10" s="57"/>
      <c r="D10" s="57"/>
      <c r="E10" s="57"/>
      <c r="F10" s="57"/>
      <c r="G10" s="57"/>
      <c r="H10" s="57"/>
      <c r="I10" s="56">
        <f>データ!$O$6</f>
        <v>47.29</v>
      </c>
      <c r="J10" s="57"/>
      <c r="K10" s="57"/>
      <c r="L10" s="57"/>
      <c r="M10" s="57"/>
      <c r="N10" s="57"/>
      <c r="O10" s="58"/>
      <c r="P10" s="46">
        <f>データ!$P$6</f>
        <v>13.31</v>
      </c>
      <c r="Q10" s="46"/>
      <c r="R10" s="46"/>
      <c r="S10" s="46"/>
      <c r="T10" s="46"/>
      <c r="U10" s="46"/>
      <c r="V10" s="46"/>
      <c r="W10" s="59">
        <f>データ!$Q$6</f>
        <v>3003</v>
      </c>
      <c r="X10" s="59"/>
      <c r="Y10" s="59"/>
      <c r="Z10" s="59"/>
      <c r="AA10" s="59"/>
      <c r="AB10" s="59"/>
      <c r="AC10" s="59"/>
      <c r="AD10" s="2"/>
      <c r="AE10" s="2"/>
      <c r="AF10" s="2"/>
      <c r="AG10" s="2"/>
      <c r="AH10" s="2"/>
      <c r="AI10" s="2"/>
      <c r="AJ10" s="2"/>
      <c r="AK10" s="2"/>
      <c r="AL10" s="59">
        <f>データ!$U$6</f>
        <v>4488</v>
      </c>
      <c r="AM10" s="59"/>
      <c r="AN10" s="59"/>
      <c r="AO10" s="59"/>
      <c r="AP10" s="59"/>
      <c r="AQ10" s="59"/>
      <c r="AR10" s="59"/>
      <c r="AS10" s="59"/>
      <c r="AT10" s="56">
        <f>データ!$V$6</f>
        <v>11.33</v>
      </c>
      <c r="AU10" s="57"/>
      <c r="AV10" s="57"/>
      <c r="AW10" s="57"/>
      <c r="AX10" s="57"/>
      <c r="AY10" s="57"/>
      <c r="AZ10" s="57"/>
      <c r="BA10" s="57"/>
      <c r="BB10" s="46">
        <f>データ!$W$6</f>
        <v>396.12</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2">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110</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2">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2">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R1ZC3XiF9WpZRZrpWys12jMjzcWsk34Z2NlUqN09mVJEOrdAky5sMPTehPRlRvLiyv4vZR4fY3+yaijvhpf3iA==" saltValue="eYX6scq2fjoG6XH22ZDv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192058</v>
      </c>
      <c r="D6" s="20">
        <f t="shared" si="3"/>
        <v>46</v>
      </c>
      <c r="E6" s="20">
        <f t="shared" si="3"/>
        <v>1</v>
      </c>
      <c r="F6" s="20">
        <f t="shared" si="3"/>
        <v>0</v>
      </c>
      <c r="G6" s="20">
        <f t="shared" si="3"/>
        <v>5</v>
      </c>
      <c r="H6" s="20" t="str">
        <f t="shared" si="3"/>
        <v>山梨県　山梨市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47.29</v>
      </c>
      <c r="P6" s="21">
        <f t="shared" si="3"/>
        <v>13.31</v>
      </c>
      <c r="Q6" s="21">
        <f t="shared" si="3"/>
        <v>3003</v>
      </c>
      <c r="R6" s="21">
        <f t="shared" si="3"/>
        <v>33842</v>
      </c>
      <c r="S6" s="21">
        <f t="shared" si="3"/>
        <v>289.8</v>
      </c>
      <c r="T6" s="21">
        <f t="shared" si="3"/>
        <v>116.78</v>
      </c>
      <c r="U6" s="21">
        <f t="shared" si="3"/>
        <v>4488</v>
      </c>
      <c r="V6" s="21">
        <f t="shared" si="3"/>
        <v>11.33</v>
      </c>
      <c r="W6" s="21">
        <f t="shared" si="3"/>
        <v>396.12</v>
      </c>
      <c r="X6" s="22" t="str">
        <f>IF(X7="",NA(),X7)</f>
        <v>-</v>
      </c>
      <c r="Y6" s="22" t="str">
        <f t="shared" ref="Y6:AG6" si="4">IF(Y7="",NA(),Y7)</f>
        <v>-</v>
      </c>
      <c r="Z6" s="22" t="str">
        <f t="shared" si="4"/>
        <v>-</v>
      </c>
      <c r="AA6" s="22">
        <f t="shared" si="4"/>
        <v>100.58</v>
      </c>
      <c r="AB6" s="22">
        <f t="shared" si="4"/>
        <v>100.08</v>
      </c>
      <c r="AC6" s="22" t="str">
        <f t="shared" si="4"/>
        <v>-</v>
      </c>
      <c r="AD6" s="22" t="str">
        <f t="shared" si="4"/>
        <v>-</v>
      </c>
      <c r="AE6" s="22" t="str">
        <f t="shared" si="4"/>
        <v>-</v>
      </c>
      <c r="AF6" s="22">
        <f t="shared" si="4"/>
        <v>103.82</v>
      </c>
      <c r="AG6" s="22">
        <f t="shared" si="4"/>
        <v>105.75</v>
      </c>
      <c r="AH6" s="21" t="str">
        <f>IF(AH7="","",IF(AH7="-","【-】","【"&amp;SUBSTITUTE(TEXT(AH7,"#,##0.00"),"-","△")&amp;"】"))</f>
        <v>【105.46】</v>
      </c>
      <c r="AI6" s="22" t="str">
        <f>IF(AI7="",NA(),AI7)</f>
        <v>-</v>
      </c>
      <c r="AJ6" s="22" t="str">
        <f t="shared" ref="AJ6:AR6" si="5">IF(AJ7="",NA(),AJ7)</f>
        <v>-</v>
      </c>
      <c r="AK6" s="22" t="str">
        <f t="shared" si="5"/>
        <v>-</v>
      </c>
      <c r="AL6" s="22">
        <f t="shared" si="5"/>
        <v>1.36</v>
      </c>
      <c r="AM6" s="22">
        <f t="shared" si="5"/>
        <v>1.1299999999999999</v>
      </c>
      <c r="AN6" s="22" t="str">
        <f t="shared" si="5"/>
        <v>-</v>
      </c>
      <c r="AO6" s="22" t="str">
        <f t="shared" si="5"/>
        <v>-</v>
      </c>
      <c r="AP6" s="22" t="str">
        <f t="shared" si="5"/>
        <v>-</v>
      </c>
      <c r="AQ6" s="22">
        <f t="shared" si="5"/>
        <v>31.54</v>
      </c>
      <c r="AR6" s="22">
        <f t="shared" si="5"/>
        <v>31.15</v>
      </c>
      <c r="AS6" s="21" t="str">
        <f>IF(AS7="","",IF(AS7="-","【-】","【"&amp;SUBSTITUTE(TEXT(AS7,"#,##0.00"),"-","△")&amp;"】"))</f>
        <v>【28.96】</v>
      </c>
      <c r="AT6" s="22" t="str">
        <f>IF(AT7="",NA(),AT7)</f>
        <v>-</v>
      </c>
      <c r="AU6" s="22" t="str">
        <f t="shared" ref="AU6:BC6" si="6">IF(AU7="",NA(),AU7)</f>
        <v>-</v>
      </c>
      <c r="AV6" s="22" t="str">
        <f t="shared" si="6"/>
        <v>-</v>
      </c>
      <c r="AW6" s="22">
        <f t="shared" si="6"/>
        <v>10.5</v>
      </c>
      <c r="AX6" s="22">
        <f t="shared" si="6"/>
        <v>9.76</v>
      </c>
      <c r="AY6" s="22" t="str">
        <f t="shared" si="6"/>
        <v>-</v>
      </c>
      <c r="AZ6" s="22" t="str">
        <f t="shared" si="6"/>
        <v>-</v>
      </c>
      <c r="BA6" s="22" t="str">
        <f t="shared" si="6"/>
        <v>-</v>
      </c>
      <c r="BB6" s="22">
        <f t="shared" si="6"/>
        <v>302.22000000000003</v>
      </c>
      <c r="BC6" s="22">
        <f t="shared" si="6"/>
        <v>263.45</v>
      </c>
      <c r="BD6" s="21" t="str">
        <f>IF(BD7="","",IF(BD7="-","【-】","【"&amp;SUBSTITUTE(TEXT(BD7,"#,##0.00"),"-","△")&amp;"】"))</f>
        <v>【185.62】</v>
      </c>
      <c r="BE6" s="22" t="str">
        <f>IF(BE7="",NA(),BE7)</f>
        <v>-</v>
      </c>
      <c r="BF6" s="22" t="str">
        <f t="shared" ref="BF6:BN6" si="7">IF(BF7="",NA(),BF7)</f>
        <v>-</v>
      </c>
      <c r="BG6" s="22" t="str">
        <f t="shared" si="7"/>
        <v>-</v>
      </c>
      <c r="BH6" s="22">
        <f t="shared" si="7"/>
        <v>3138.36</v>
      </c>
      <c r="BI6" s="22">
        <f t="shared" si="7"/>
        <v>3059.44</v>
      </c>
      <c r="BJ6" s="22" t="str">
        <f t="shared" si="7"/>
        <v>-</v>
      </c>
      <c r="BK6" s="22" t="str">
        <f t="shared" si="7"/>
        <v>-</v>
      </c>
      <c r="BL6" s="22" t="str">
        <f t="shared" si="7"/>
        <v>-</v>
      </c>
      <c r="BM6" s="22">
        <f t="shared" si="7"/>
        <v>970.36</v>
      </c>
      <c r="BN6" s="22">
        <f t="shared" si="7"/>
        <v>940.22</v>
      </c>
      <c r="BO6" s="21" t="str">
        <f>IF(BO7="","",IF(BO7="-","【-】","【"&amp;SUBSTITUTE(TEXT(BO7,"#,##0.00"),"-","△")&amp;"】"))</f>
        <v>【1,125.39】</v>
      </c>
      <c r="BP6" s="22" t="str">
        <f>IF(BP7="",NA(),BP7)</f>
        <v>-</v>
      </c>
      <c r="BQ6" s="22" t="str">
        <f t="shared" ref="BQ6:BY6" si="8">IF(BQ7="",NA(),BQ7)</f>
        <v>-</v>
      </c>
      <c r="BR6" s="22" t="str">
        <f t="shared" si="8"/>
        <v>-</v>
      </c>
      <c r="BS6" s="22">
        <f t="shared" si="8"/>
        <v>26.74</v>
      </c>
      <c r="BT6" s="22">
        <f t="shared" si="8"/>
        <v>26.47</v>
      </c>
      <c r="BU6" s="22" t="str">
        <f t="shared" si="8"/>
        <v>-</v>
      </c>
      <c r="BV6" s="22" t="str">
        <f t="shared" si="8"/>
        <v>-</v>
      </c>
      <c r="BW6" s="22" t="str">
        <f t="shared" si="8"/>
        <v>-</v>
      </c>
      <c r="BX6" s="22">
        <f t="shared" si="8"/>
        <v>64.52</v>
      </c>
      <c r="BY6" s="22">
        <f t="shared" si="8"/>
        <v>66.8</v>
      </c>
      <c r="BZ6" s="21" t="str">
        <f>IF(BZ7="","",IF(BZ7="-","【-】","【"&amp;SUBSTITUTE(TEXT(BZ7,"#,##0.00"),"-","△")&amp;"】"))</f>
        <v>【60.84】</v>
      </c>
      <c r="CA6" s="22" t="str">
        <f>IF(CA7="",NA(),CA7)</f>
        <v>-</v>
      </c>
      <c r="CB6" s="22" t="str">
        <f t="shared" ref="CB6:CJ6" si="9">IF(CB7="",NA(),CB7)</f>
        <v>-</v>
      </c>
      <c r="CC6" s="22" t="str">
        <f t="shared" si="9"/>
        <v>-</v>
      </c>
      <c r="CD6" s="22">
        <f t="shared" si="9"/>
        <v>637.69000000000005</v>
      </c>
      <c r="CE6" s="22">
        <f t="shared" si="9"/>
        <v>653.39</v>
      </c>
      <c r="CF6" s="22" t="str">
        <f t="shared" si="9"/>
        <v>-</v>
      </c>
      <c r="CG6" s="22" t="str">
        <f t="shared" si="9"/>
        <v>-</v>
      </c>
      <c r="CH6" s="22" t="str">
        <f t="shared" si="9"/>
        <v>-</v>
      </c>
      <c r="CI6" s="22">
        <f t="shared" si="9"/>
        <v>270.68</v>
      </c>
      <c r="CJ6" s="22">
        <f t="shared" si="9"/>
        <v>268.88</v>
      </c>
      <c r="CK6" s="21" t="str">
        <f>IF(CK7="","",IF(CK7="-","【-】","【"&amp;SUBSTITUTE(TEXT(CK7,"#,##0.00"),"-","△")&amp;"】"))</f>
        <v>【272.95】</v>
      </c>
      <c r="CL6" s="22" t="str">
        <f>IF(CL7="",NA(),CL7)</f>
        <v>-</v>
      </c>
      <c r="CM6" s="22" t="str">
        <f t="shared" ref="CM6:CU6" si="10">IF(CM7="",NA(),CM7)</f>
        <v>-</v>
      </c>
      <c r="CN6" s="22" t="str">
        <f t="shared" si="10"/>
        <v>-</v>
      </c>
      <c r="CO6" s="22">
        <f t="shared" si="10"/>
        <v>37.31</v>
      </c>
      <c r="CP6" s="22">
        <f t="shared" si="10"/>
        <v>36.92</v>
      </c>
      <c r="CQ6" s="22" t="str">
        <f t="shared" si="10"/>
        <v>-</v>
      </c>
      <c r="CR6" s="22" t="str">
        <f t="shared" si="10"/>
        <v>-</v>
      </c>
      <c r="CS6" s="22" t="str">
        <f t="shared" si="10"/>
        <v>-</v>
      </c>
      <c r="CT6" s="22">
        <f t="shared" si="10"/>
        <v>48.86</v>
      </c>
      <c r="CU6" s="22">
        <f t="shared" si="10"/>
        <v>49</v>
      </c>
      <c r="CV6" s="21" t="str">
        <f>IF(CV7="","",IF(CV7="-","【-】","【"&amp;SUBSTITUTE(TEXT(CV7,"#,##0.00"),"-","△")&amp;"】"))</f>
        <v>【51.15】</v>
      </c>
      <c r="CW6" s="22" t="str">
        <f>IF(CW7="",NA(),CW7)</f>
        <v>-</v>
      </c>
      <c r="CX6" s="22" t="str">
        <f t="shared" ref="CX6:DF6" si="11">IF(CX7="",NA(),CX7)</f>
        <v>-</v>
      </c>
      <c r="CY6" s="22" t="str">
        <f t="shared" si="11"/>
        <v>-</v>
      </c>
      <c r="CZ6" s="22">
        <f t="shared" si="11"/>
        <v>80.5</v>
      </c>
      <c r="DA6" s="22">
        <f t="shared" si="11"/>
        <v>78.599999999999994</v>
      </c>
      <c r="DB6" s="22" t="str">
        <f t="shared" si="11"/>
        <v>-</v>
      </c>
      <c r="DC6" s="22" t="str">
        <f t="shared" si="11"/>
        <v>-</v>
      </c>
      <c r="DD6" s="22" t="str">
        <f t="shared" si="11"/>
        <v>-</v>
      </c>
      <c r="DE6" s="22">
        <f t="shared" si="11"/>
        <v>76.48</v>
      </c>
      <c r="DF6" s="22">
        <f t="shared" si="11"/>
        <v>75.64</v>
      </c>
      <c r="DG6" s="21" t="str">
        <f>IF(DG7="","",IF(DG7="-","【-】","【"&amp;SUBSTITUTE(TEXT(DG7,"#,##0.00"),"-","△")&amp;"】"))</f>
        <v>【74.54】</v>
      </c>
      <c r="DH6" s="22" t="str">
        <f>IF(DH7="",NA(),DH7)</f>
        <v>-</v>
      </c>
      <c r="DI6" s="22" t="str">
        <f t="shared" ref="DI6:DQ6" si="12">IF(DI7="",NA(),DI7)</f>
        <v>-</v>
      </c>
      <c r="DJ6" s="22" t="str">
        <f t="shared" si="12"/>
        <v>-</v>
      </c>
      <c r="DK6" s="22">
        <f t="shared" si="12"/>
        <v>3.85</v>
      </c>
      <c r="DL6" s="22">
        <f t="shared" si="12"/>
        <v>7.48</v>
      </c>
      <c r="DM6" s="22" t="str">
        <f t="shared" si="12"/>
        <v>-</v>
      </c>
      <c r="DN6" s="22" t="str">
        <f t="shared" si="12"/>
        <v>-</v>
      </c>
      <c r="DO6" s="22" t="str">
        <f t="shared" si="12"/>
        <v>-</v>
      </c>
      <c r="DP6" s="22">
        <f t="shared" si="12"/>
        <v>39.409999999999997</v>
      </c>
      <c r="DQ6" s="22">
        <f t="shared" si="12"/>
        <v>41.18</v>
      </c>
      <c r="DR6" s="21" t="str">
        <f>IF(DR7="","",IF(DR7="-","【-】","【"&amp;SUBSTITUTE(TEXT(DR7,"#,##0.00"),"-","△")&amp;"】"))</f>
        <v>【35.99】</v>
      </c>
      <c r="DS6" s="22" t="str">
        <f>IF(DS7="",NA(),DS7)</f>
        <v>-</v>
      </c>
      <c r="DT6" s="22" t="str">
        <f t="shared" ref="DT6:EB6" si="13">IF(DT7="",NA(),DT7)</f>
        <v>-</v>
      </c>
      <c r="DU6" s="22" t="str">
        <f t="shared" si="13"/>
        <v>-</v>
      </c>
      <c r="DV6" s="22">
        <f t="shared" si="13"/>
        <v>9.07</v>
      </c>
      <c r="DW6" s="22">
        <f t="shared" si="13"/>
        <v>10.92</v>
      </c>
      <c r="DX6" s="22" t="str">
        <f t="shared" si="13"/>
        <v>-</v>
      </c>
      <c r="DY6" s="22" t="str">
        <f t="shared" si="13"/>
        <v>-</v>
      </c>
      <c r="DZ6" s="22" t="str">
        <f t="shared" si="13"/>
        <v>-</v>
      </c>
      <c r="EA6" s="22">
        <f t="shared" si="13"/>
        <v>20.97</v>
      </c>
      <c r="EB6" s="22">
        <f t="shared" si="13"/>
        <v>21.65</v>
      </c>
      <c r="EC6" s="21" t="str">
        <f>IF(EC7="","",IF(EC7="-","【-】","【"&amp;SUBSTITUTE(TEXT(EC7,"#,##0.00"),"-","△")&amp;"】"))</f>
        <v>【17.28】</v>
      </c>
      <c r="ED6" s="22" t="str">
        <f>IF(ED7="",NA(),ED7)</f>
        <v>-</v>
      </c>
      <c r="EE6" s="22" t="str">
        <f t="shared" ref="EE6:EM6" si="14">IF(EE7="",NA(),EE7)</f>
        <v>-</v>
      </c>
      <c r="EF6" s="22" t="str">
        <f t="shared" si="14"/>
        <v>-</v>
      </c>
      <c r="EG6" s="21">
        <f t="shared" si="14"/>
        <v>0</v>
      </c>
      <c r="EH6" s="22">
        <f t="shared" si="14"/>
        <v>0.04</v>
      </c>
      <c r="EI6" s="22" t="str">
        <f t="shared" si="14"/>
        <v>-</v>
      </c>
      <c r="EJ6" s="22" t="str">
        <f t="shared" si="14"/>
        <v>-</v>
      </c>
      <c r="EK6" s="22" t="str">
        <f t="shared" si="14"/>
        <v>-</v>
      </c>
      <c r="EL6" s="22">
        <f t="shared" si="14"/>
        <v>1.1499999999999999</v>
      </c>
      <c r="EM6" s="22">
        <f t="shared" si="14"/>
        <v>0.28999999999999998</v>
      </c>
      <c r="EN6" s="21" t="str">
        <f>IF(EN7="","",IF(EN7="-","【-】","【"&amp;SUBSTITUTE(TEXT(EN7,"#,##0.00"),"-","△")&amp;"】"))</f>
        <v>【0.32】</v>
      </c>
    </row>
    <row r="7" spans="1:144" s="23" customFormat="1" x14ac:dyDescent="0.2">
      <c r="A7" s="15"/>
      <c r="B7" s="24">
        <v>2021</v>
      </c>
      <c r="C7" s="24">
        <v>192058</v>
      </c>
      <c r="D7" s="24">
        <v>46</v>
      </c>
      <c r="E7" s="24">
        <v>1</v>
      </c>
      <c r="F7" s="24">
        <v>0</v>
      </c>
      <c r="G7" s="24">
        <v>5</v>
      </c>
      <c r="H7" s="24" t="s">
        <v>93</v>
      </c>
      <c r="I7" s="24" t="s">
        <v>94</v>
      </c>
      <c r="J7" s="24" t="s">
        <v>95</v>
      </c>
      <c r="K7" s="24" t="s">
        <v>96</v>
      </c>
      <c r="L7" s="24" t="s">
        <v>97</v>
      </c>
      <c r="M7" s="24" t="s">
        <v>98</v>
      </c>
      <c r="N7" s="25" t="s">
        <v>99</v>
      </c>
      <c r="O7" s="25">
        <v>47.29</v>
      </c>
      <c r="P7" s="25">
        <v>13.31</v>
      </c>
      <c r="Q7" s="25">
        <v>3003</v>
      </c>
      <c r="R7" s="25">
        <v>33842</v>
      </c>
      <c r="S7" s="25">
        <v>289.8</v>
      </c>
      <c r="T7" s="25">
        <v>116.78</v>
      </c>
      <c r="U7" s="25">
        <v>4488</v>
      </c>
      <c r="V7" s="25">
        <v>11.33</v>
      </c>
      <c r="W7" s="25">
        <v>396.12</v>
      </c>
      <c r="X7" s="25" t="s">
        <v>99</v>
      </c>
      <c r="Y7" s="25" t="s">
        <v>99</v>
      </c>
      <c r="Z7" s="25" t="s">
        <v>99</v>
      </c>
      <c r="AA7" s="25">
        <v>100.58</v>
      </c>
      <c r="AB7" s="25">
        <v>100.08</v>
      </c>
      <c r="AC7" s="25" t="s">
        <v>99</v>
      </c>
      <c r="AD7" s="25" t="s">
        <v>99</v>
      </c>
      <c r="AE7" s="25" t="s">
        <v>99</v>
      </c>
      <c r="AF7" s="25">
        <v>103.82</v>
      </c>
      <c r="AG7" s="25">
        <v>105.75</v>
      </c>
      <c r="AH7" s="25">
        <v>105.46</v>
      </c>
      <c r="AI7" s="25" t="s">
        <v>99</v>
      </c>
      <c r="AJ7" s="25" t="s">
        <v>99</v>
      </c>
      <c r="AK7" s="25" t="s">
        <v>99</v>
      </c>
      <c r="AL7" s="25">
        <v>1.36</v>
      </c>
      <c r="AM7" s="25">
        <v>1.1299999999999999</v>
      </c>
      <c r="AN7" s="25" t="s">
        <v>99</v>
      </c>
      <c r="AO7" s="25" t="s">
        <v>99</v>
      </c>
      <c r="AP7" s="25" t="s">
        <v>99</v>
      </c>
      <c r="AQ7" s="25">
        <v>31.54</v>
      </c>
      <c r="AR7" s="25">
        <v>31.15</v>
      </c>
      <c r="AS7" s="25">
        <v>28.96</v>
      </c>
      <c r="AT7" s="25" t="s">
        <v>99</v>
      </c>
      <c r="AU7" s="25" t="s">
        <v>99</v>
      </c>
      <c r="AV7" s="25" t="s">
        <v>99</v>
      </c>
      <c r="AW7" s="25">
        <v>10.5</v>
      </c>
      <c r="AX7" s="25">
        <v>9.76</v>
      </c>
      <c r="AY7" s="25" t="s">
        <v>99</v>
      </c>
      <c r="AZ7" s="25" t="s">
        <v>99</v>
      </c>
      <c r="BA7" s="25" t="s">
        <v>99</v>
      </c>
      <c r="BB7" s="25">
        <v>302.22000000000003</v>
      </c>
      <c r="BC7" s="25">
        <v>263.45</v>
      </c>
      <c r="BD7" s="25">
        <v>185.62</v>
      </c>
      <c r="BE7" s="25" t="s">
        <v>99</v>
      </c>
      <c r="BF7" s="25" t="s">
        <v>99</v>
      </c>
      <c r="BG7" s="25" t="s">
        <v>99</v>
      </c>
      <c r="BH7" s="25">
        <v>3138.36</v>
      </c>
      <c r="BI7" s="25">
        <v>3059.44</v>
      </c>
      <c r="BJ7" s="25" t="s">
        <v>99</v>
      </c>
      <c r="BK7" s="25" t="s">
        <v>99</v>
      </c>
      <c r="BL7" s="25" t="s">
        <v>99</v>
      </c>
      <c r="BM7" s="25">
        <v>970.36</v>
      </c>
      <c r="BN7" s="25">
        <v>940.22</v>
      </c>
      <c r="BO7" s="25">
        <v>1125.3900000000001</v>
      </c>
      <c r="BP7" s="25" t="s">
        <v>99</v>
      </c>
      <c r="BQ7" s="25" t="s">
        <v>99</v>
      </c>
      <c r="BR7" s="25" t="s">
        <v>99</v>
      </c>
      <c r="BS7" s="25">
        <v>26.74</v>
      </c>
      <c r="BT7" s="25">
        <v>26.47</v>
      </c>
      <c r="BU7" s="25" t="s">
        <v>99</v>
      </c>
      <c r="BV7" s="25" t="s">
        <v>99</v>
      </c>
      <c r="BW7" s="25" t="s">
        <v>99</v>
      </c>
      <c r="BX7" s="25">
        <v>64.52</v>
      </c>
      <c r="BY7" s="25">
        <v>66.8</v>
      </c>
      <c r="BZ7" s="25">
        <v>60.84</v>
      </c>
      <c r="CA7" s="25" t="s">
        <v>99</v>
      </c>
      <c r="CB7" s="25" t="s">
        <v>99</v>
      </c>
      <c r="CC7" s="25" t="s">
        <v>99</v>
      </c>
      <c r="CD7" s="25">
        <v>637.69000000000005</v>
      </c>
      <c r="CE7" s="25">
        <v>653.39</v>
      </c>
      <c r="CF7" s="25" t="s">
        <v>99</v>
      </c>
      <c r="CG7" s="25" t="s">
        <v>99</v>
      </c>
      <c r="CH7" s="25" t="s">
        <v>99</v>
      </c>
      <c r="CI7" s="25">
        <v>270.68</v>
      </c>
      <c r="CJ7" s="25">
        <v>268.88</v>
      </c>
      <c r="CK7" s="25">
        <v>272.95</v>
      </c>
      <c r="CL7" s="25" t="s">
        <v>99</v>
      </c>
      <c r="CM7" s="25" t="s">
        <v>99</v>
      </c>
      <c r="CN7" s="25" t="s">
        <v>99</v>
      </c>
      <c r="CO7" s="25">
        <v>37.31</v>
      </c>
      <c r="CP7" s="25">
        <v>36.92</v>
      </c>
      <c r="CQ7" s="25" t="s">
        <v>99</v>
      </c>
      <c r="CR7" s="25" t="s">
        <v>99</v>
      </c>
      <c r="CS7" s="25" t="s">
        <v>99</v>
      </c>
      <c r="CT7" s="25">
        <v>48.86</v>
      </c>
      <c r="CU7" s="25">
        <v>49</v>
      </c>
      <c r="CV7" s="25">
        <v>51.15</v>
      </c>
      <c r="CW7" s="25" t="s">
        <v>99</v>
      </c>
      <c r="CX7" s="25" t="s">
        <v>99</v>
      </c>
      <c r="CY7" s="25" t="s">
        <v>99</v>
      </c>
      <c r="CZ7" s="25">
        <v>80.5</v>
      </c>
      <c r="DA7" s="25">
        <v>78.599999999999994</v>
      </c>
      <c r="DB7" s="25" t="s">
        <v>99</v>
      </c>
      <c r="DC7" s="25" t="s">
        <v>99</v>
      </c>
      <c r="DD7" s="25" t="s">
        <v>99</v>
      </c>
      <c r="DE7" s="25">
        <v>76.48</v>
      </c>
      <c r="DF7" s="25">
        <v>75.64</v>
      </c>
      <c r="DG7" s="25">
        <v>74.540000000000006</v>
      </c>
      <c r="DH7" s="25" t="s">
        <v>99</v>
      </c>
      <c r="DI7" s="25" t="s">
        <v>99</v>
      </c>
      <c r="DJ7" s="25" t="s">
        <v>99</v>
      </c>
      <c r="DK7" s="25">
        <v>3.85</v>
      </c>
      <c r="DL7" s="25">
        <v>7.48</v>
      </c>
      <c r="DM7" s="25" t="s">
        <v>99</v>
      </c>
      <c r="DN7" s="25" t="s">
        <v>99</v>
      </c>
      <c r="DO7" s="25" t="s">
        <v>99</v>
      </c>
      <c r="DP7" s="25">
        <v>39.409999999999997</v>
      </c>
      <c r="DQ7" s="25">
        <v>41.18</v>
      </c>
      <c r="DR7" s="25">
        <v>35.99</v>
      </c>
      <c r="DS7" s="25" t="s">
        <v>99</v>
      </c>
      <c r="DT7" s="25" t="s">
        <v>99</v>
      </c>
      <c r="DU7" s="25" t="s">
        <v>99</v>
      </c>
      <c r="DV7" s="25">
        <v>9.07</v>
      </c>
      <c r="DW7" s="25">
        <v>10.92</v>
      </c>
      <c r="DX7" s="25" t="s">
        <v>99</v>
      </c>
      <c r="DY7" s="25" t="s">
        <v>99</v>
      </c>
      <c r="DZ7" s="25" t="s">
        <v>99</v>
      </c>
      <c r="EA7" s="25">
        <v>20.97</v>
      </c>
      <c r="EB7" s="25">
        <v>21.65</v>
      </c>
      <c r="EC7" s="25">
        <v>17.28</v>
      </c>
      <c r="ED7" s="25" t="s">
        <v>99</v>
      </c>
      <c r="EE7" s="25" t="s">
        <v>99</v>
      </c>
      <c r="EF7" s="25" t="s">
        <v>99</v>
      </c>
      <c r="EG7" s="25">
        <v>0</v>
      </c>
      <c r="EH7" s="25">
        <v>0.04</v>
      </c>
      <c r="EI7" s="25" t="s">
        <v>99</v>
      </c>
      <c r="EJ7" s="25" t="s">
        <v>99</v>
      </c>
      <c r="EK7" s="25" t="s">
        <v>99</v>
      </c>
      <c r="EL7" s="25">
        <v>1.1499999999999999</v>
      </c>
      <c r="EM7" s="25">
        <v>0.28999999999999998</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萩原 英希</cp:lastModifiedBy>
  <cp:lastPrinted>2023-01-25T07:40:23Z</cp:lastPrinted>
  <dcterms:created xsi:type="dcterms:W3CDTF">2022-12-01T00:58:04Z</dcterms:created>
  <dcterms:modified xsi:type="dcterms:W3CDTF">2023-01-25T08:25:11Z</dcterms:modified>
  <cp:category/>
</cp:coreProperties>
</file>