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oIqrGX1l9/404B4bSyv2I8QGIAgt7G/dzu50XyZ0VmydQ5yfjqWTxXAObcoSt8gKRgw5jzDMZgzyVbJwssPvng==" workbookSaltValue="d714jnvS4Z5Kq4DNfBokgw=="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<sst xmlns="http://schemas.openxmlformats.org/spreadsheetml/2006/main" count="231" uniqueCount="114">
  <si>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</si>
  <si>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</si>
  <si>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</si>
  <si>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</si>
  <si>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</si>
  <si>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</si>
  <si>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</si>
  <si>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</si>
  <si>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</si>
  <si>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</si>
  <si>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</si>
  <si>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</si>
  <si>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</si>
  <si>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</si>
  <si>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</si>
  <si>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</si>
  <si>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</si>
  <si>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</si>
  <si>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</si>
  <si>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</si>
  <si>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</si>
  <si>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</si>
  <si>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</si>
  <si>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</si>
  <si>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</si>
  <si>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</si>
  <si>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</si>
  <si>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</si>
  <si>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</si>
  <si>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</si>
  <si>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</si>
  <si>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</si>
  <si>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</si>
  <si>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</si>
  <si>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</si>
  <si>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</si>
  <si>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</si>
  <si>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</si>
  <si>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</si>
  <si>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</si>
  <si>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</si>
  <si>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</si>
  <si>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</si>
  <si>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</si>
  <si>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</si>
  <si>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</si>
  <si>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</si>
  <si>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</si>
  <si>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</si>
  <si>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</si>
  <si>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</si>
  <si>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</si>
  <si>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</si>
  <si>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</si>
  <si>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</si>
  <si>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</si>
  <si>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</si>
  <si>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</si>
  <si>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</si>
  <si>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</si>
  <si>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</si>
  <si>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</si>
  <si>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</si>
  <si>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</si>
  <si>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</si>
  <si>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</si>
  <si>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</si>
  <si>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</si>
  <si>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</si>
  <si>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</si>
  <si>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</si>
  <si>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</si>
  <si>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</si>
  <si>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</si>
  <si>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</si>
  <si>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</si>
  <si>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</si>
  <si>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</si>
  <si>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</si>
  <si>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</si>
  <si>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</si>
  <si>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</si>
  <si>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</si>
  <si>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</si>
  <si>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</si>
  <si>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</si>
  <si>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</si>
  <si>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</si>
  <si>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</si>
  <si>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</si>
  <si>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</si>
  <si>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</si>
  <si>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</si>
  <si>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峡北地域広域水道企業団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</si>
  <si>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</si>
  <si>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</si>
  <si>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</si>
  <si>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</si>
  <si>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</si>
  <si>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</si>
  <si>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</si>
  <si>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</si>
  <si>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</si>
  <si>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</si>
  <si>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</si>
  <si>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</si>
  <si>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</si>
  <si>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</si>
  <si>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</si>
  <si>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</si>
  <si>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</si>
  <si>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①有形固定資産減価償却率は、耐用年数に達した機械設備等の更新を計画に基づき行っており、類似団体平均値と比較すると低い数値となっているが、類似団体と同様に施設の老朽化は進んでいる。
②管路経年化率については、法定耐用年数（40年）に達していない状況であり、特別な事情（県道・市道の改良工事に伴う場合など。）に基づく場合の他は、管路の更新は行っていない。
③管路更新率については、令和元年度に上記の特別な事情による県道の改良工事・漏水復旧工事に伴い管路更新を行ったが、本年度は行っていない。</t>
    <rPh sb="1" eb="3">
      <t>ユウケイ</t>
    </rPh>
    <rPh sb="3" eb="5">
      <t>コテイ</t>
    </rPh>
    <rPh sb="5" eb="7">
      <t>シサン</t>
    </rPh>
    <rPh sb="7" eb="9">
      <t>ゲンカ</t>
    </rPh>
    <rPh sb="9" eb="11">
      <t>ショウキャク</t>
    </rPh>
    <rPh sb="11" eb="12">
      <t>リツ</t>
    </rPh>
    <rPh sb="14" eb="16">
      <t>タイヨウ</t>
    </rPh>
    <rPh sb="16" eb="18">
      <t>ネンスウ</t>
    </rPh>
    <rPh sb="19" eb="20">
      <t>タッ</t>
    </rPh>
    <rPh sb="22" eb="24">
      <t>キカイ</t>
    </rPh>
    <rPh sb="24" eb="26">
      <t>セツビ</t>
    </rPh>
    <rPh sb="26" eb="27">
      <t>トウ</t>
    </rPh>
    <rPh sb="28" eb="30">
      <t>コウシン</t>
    </rPh>
    <rPh sb="31" eb="33">
      <t>ケイカク</t>
    </rPh>
    <rPh sb="34" eb="35">
      <t>モト</t>
    </rPh>
    <rPh sb="37" eb="38">
      <t>オコナ</t>
    </rPh>
    <rPh sb="43" eb="50">
      <t>ルイジダンタイヘイキンチ</t>
    </rPh>
    <rPh sb="51" eb="53">
      <t>ヒカク</t>
    </rPh>
    <rPh sb="56" eb="57">
      <t>ヒク</t>
    </rPh>
    <rPh sb="58" eb="60">
      <t>スウチ</t>
    </rPh>
    <rPh sb="68" eb="70">
      <t>ルイジ</t>
    </rPh>
    <rPh sb="70" eb="72">
      <t>ダンタイ</t>
    </rPh>
    <rPh sb="73" eb="75">
      <t>ドウヨウ</t>
    </rPh>
    <rPh sb="76" eb="78">
      <t>シセツ</t>
    </rPh>
    <rPh sb="79" eb="82">
      <t>ロウキュウカ</t>
    </rPh>
    <rPh sb="83" eb="84">
      <t>スス</t>
    </rPh>
    <rPh sb="93" eb="96">
      <t>ケイネンカ</t>
    </rPh>
    <rPh sb="96" eb="97">
      <t>リツ</t>
    </rPh>
    <rPh sb="153" eb="154">
      <t>モト</t>
    </rPh>
    <rPh sb="156" eb="158">
      <t>バアイ</t>
    </rPh>
    <rPh sb="159" eb="160">
      <t>ホカ</t>
    </rPh>
    <rPh sb="162" eb="164">
      <t>カンロ</t>
    </rPh>
    <rPh sb="165" eb="167">
      <t>コウシン</t>
    </rPh>
    <rPh sb="168" eb="169">
      <t>オコナ</t>
    </rPh>
    <rPh sb="177" eb="179">
      <t>カンロ</t>
    </rPh>
    <rPh sb="179" eb="181">
      <t>コウシン</t>
    </rPh>
    <rPh sb="181" eb="182">
      <t>リツ</t>
    </rPh>
    <rPh sb="194" eb="196">
      <t>ジョウキ</t>
    </rPh>
    <rPh sb="197" eb="199">
      <t>トクベツ</t>
    </rPh>
    <rPh sb="200" eb="202">
      <t>ジジョウ</t>
    </rPh>
    <rPh sb="205" eb="207">
      <t>ケンドウ</t>
    </rPh>
    <rPh sb="208" eb="210">
      <t>カイリョウ</t>
    </rPh>
    <rPh sb="210" eb="212">
      <t>コウジ</t>
    </rPh>
    <rPh sb="213" eb="215">
      <t>ロウスイ</t>
    </rPh>
    <rPh sb="215" eb="217">
      <t>フッキュウ</t>
    </rPh>
    <rPh sb="217" eb="219">
      <t>コウジ</t>
    </rPh>
    <rPh sb="220" eb="221">
      <t>トモナ</t>
    </rPh>
    <rPh sb="222" eb="224">
      <t>カンロ</t>
    </rPh>
    <rPh sb="224" eb="226">
      <t>コウシン</t>
    </rPh>
    <rPh sb="227" eb="228">
      <t>オコナ</t>
    </rPh>
    <rPh sb="232" eb="235">
      <t>ホンネンド</t>
    </rPh>
    <rPh sb="236" eb="237">
      <t>オコナ</t>
    </rPh>
    <phoneticPr fontId="4"/>
  </si>
  <si>
    <t>　現在のところ、各指標が示すとおり概ね健全な経営状態であるといえる。
　しかし、給水原価については、横ばいであるため、更なる費用の削減を検討していく必要がある。
　今後においても、計画的に更新事業を行っていく必要があることから、将来における大規模更新事業に備え、財源を確保していく必要がある。</t>
    <rPh sb="40" eb="42">
      <t>キュウスイ</t>
    </rPh>
    <rPh sb="42" eb="44">
      <t>ゲンカ</t>
    </rPh>
    <rPh sb="50" eb="51">
      <t>ヨコ</t>
    </rPh>
    <rPh sb="59" eb="60">
      <t>サラ</t>
    </rPh>
    <rPh sb="62" eb="64">
      <t>ヒヨウ</t>
    </rPh>
    <rPh sb="65" eb="67">
      <t>サクゲン</t>
    </rPh>
    <rPh sb="68" eb="70">
      <t>ケントウ</t>
    </rPh>
    <rPh sb="74" eb="76">
      <t>ヒツヨウ</t>
    </rPh>
    <rPh sb="82" eb="84">
      <t>コンゴ</t>
    </rPh>
    <rPh sb="90" eb="93">
      <t>ケイカクテキ</t>
    </rPh>
    <rPh sb="94" eb="96">
      <t>コウシン</t>
    </rPh>
    <rPh sb="96" eb="98">
      <t>ジギョウ</t>
    </rPh>
    <rPh sb="99" eb="100">
      <t>オコナ</t>
    </rPh>
    <rPh sb="104" eb="106">
      <t>ヒツヨウ</t>
    </rPh>
    <rPh sb="114" eb="116">
      <t>ショウライ</t>
    </rPh>
    <rPh sb="120" eb="123">
      <t>ダイキボ</t>
    </rPh>
    <rPh sb="123" eb="127">
      <t>コウシンジギョウ</t>
    </rPh>
    <rPh sb="128" eb="129">
      <t>ソナ</t>
    </rPh>
    <rPh sb="131" eb="133">
      <t>ザイゲン</t>
    </rPh>
    <rPh sb="134" eb="136">
      <t>カクホ</t>
    </rPh>
    <rPh sb="140" eb="142">
      <t>ヒツヨウ</t>
    </rPh>
    <phoneticPr fontId="4"/>
  </si>
  <si>
    <t>①経常収支比率は、過去5年間100％を大きく上回っており、かつ、②累積欠損金も発生していないことから、健全な経営であるといえる。　　　　　　　           ③流動比率は昨年度同様更新工事等の未払金が多かったため減少したが、高い水準を維持しており、短期的な債務に対して十分な支払能力を有している。　　　　　　　　      　　　　　　　　　　④企業債残高対給水収益比率は、新たな企業債の借入がないこともあり、類似団体平均値と同様に減少している。　　　　　　　　　　　　　　　　　　　　⑤料金回収率は、100％を上回っており、経営に必要な経費を料金で賄うことができる経営状況である。　　　　　　　　　　　　　　　　　　　　 ⑥給水原価は、類似団体平均値を上回っている状態が続いており、健全な経営を維持していくためにも、更なる経費の削減の検討が必要である。　　　⑦施設利用率は、類似団体平均値と比較しても高い数値を維持しており、施設の規模については概ね適正である。　　　　　　　　　　　　　　　　　　　　⑧有収率は100％である。</t>
    <rPh sb="1" eb="3">
      <t>ケイジョウ</t>
    </rPh>
    <rPh sb="3" eb="5">
      <t>シュウシ</t>
    </rPh>
    <rPh sb="5" eb="7">
      <t>ヒリツ</t>
    </rPh>
    <rPh sb="9" eb="11">
      <t>カコ</t>
    </rPh>
    <rPh sb="12" eb="14">
      <t>ネンカン</t>
    </rPh>
    <rPh sb="19" eb="20">
      <t>オオ</t>
    </rPh>
    <rPh sb="22" eb="24">
      <t>ウワマワ</t>
    </rPh>
    <rPh sb="33" eb="38">
      <t>ルイセキケッソンキン</t>
    </rPh>
    <rPh sb="39" eb="41">
      <t>ハッセイ</t>
    </rPh>
    <rPh sb="51" eb="53">
      <t>ケンゼン</t>
    </rPh>
    <rPh sb="54" eb="56">
      <t>ケイエイ</t>
    </rPh>
    <rPh sb="83" eb="85">
      <t>リュウドウ</t>
    </rPh>
    <rPh sb="85" eb="87">
      <t>ヒリツ</t>
    </rPh>
    <rPh sb="88" eb="90">
      <t>サクネン</t>
    </rPh>
    <rPh sb="90" eb="91">
      <t>ド</t>
    </rPh>
    <rPh sb="91" eb="93">
      <t>ドウヨウ</t>
    </rPh>
    <rPh sb="93" eb="95">
      <t>コウシン</t>
    </rPh>
    <rPh sb="95" eb="97">
      <t>コウジ</t>
    </rPh>
    <rPh sb="97" eb="98">
      <t>トウ</t>
    </rPh>
    <rPh sb="99" eb="101">
      <t>ミバライ</t>
    </rPh>
    <rPh sb="101" eb="102">
      <t>キン</t>
    </rPh>
    <rPh sb="103" eb="104">
      <t>オオ</t>
    </rPh>
    <rPh sb="109" eb="111">
      <t>ゲンショウ</t>
    </rPh>
    <rPh sb="115" eb="116">
      <t>タカ</t>
    </rPh>
    <rPh sb="117" eb="119">
      <t>スイジュン</t>
    </rPh>
    <rPh sb="120" eb="122">
      <t>イジ</t>
    </rPh>
    <rPh sb="127" eb="130">
      <t>タンキテキ</t>
    </rPh>
    <rPh sb="131" eb="133">
      <t>サイム</t>
    </rPh>
    <rPh sb="134" eb="135">
      <t>タイ</t>
    </rPh>
    <rPh sb="137" eb="139">
      <t>ジュウブン</t>
    </rPh>
    <rPh sb="140" eb="142">
      <t>シハライ</t>
    </rPh>
    <rPh sb="142" eb="144">
      <t>ノウリョク</t>
    </rPh>
    <rPh sb="145" eb="146">
      <t>ユウ</t>
    </rPh>
    <rPh sb="176" eb="179">
      <t>キギョウサイ</t>
    </rPh>
    <rPh sb="179" eb="181">
      <t>ザンダカ</t>
    </rPh>
    <rPh sb="181" eb="182">
      <t>タイ</t>
    </rPh>
    <rPh sb="182" eb="184">
      <t>キュウスイ</t>
    </rPh>
    <rPh sb="184" eb="186">
      <t>シュウエキ</t>
    </rPh>
    <rPh sb="186" eb="188">
      <t>ヒリツ</t>
    </rPh>
    <rPh sb="190" eb="191">
      <t>アラ</t>
    </rPh>
    <rPh sb="193" eb="196">
      <t>キギョウサイ</t>
    </rPh>
    <rPh sb="197" eb="199">
      <t>カリイレ</t>
    </rPh>
    <rPh sb="208" eb="210">
      <t>ルイジ</t>
    </rPh>
    <rPh sb="210" eb="212">
      <t>ダンタイ</t>
    </rPh>
    <rPh sb="212" eb="215">
      <t>ヘイキンチ</t>
    </rPh>
    <rPh sb="216" eb="218">
      <t>ドウヨウ</t>
    </rPh>
    <rPh sb="219" eb="221">
      <t>ゲンショウ</t>
    </rPh>
    <rPh sb="247" eb="252">
      <t>リョウキンカイシュウリツ</t>
    </rPh>
    <rPh sb="259" eb="261">
      <t>ウワマワ</t>
    </rPh>
    <rPh sb="266" eb="268">
      <t>ケイエイ</t>
    </rPh>
    <rPh sb="269" eb="271">
      <t>ヒツヨウ</t>
    </rPh>
    <rPh sb="272" eb="274">
      <t>ケイヒ</t>
    </rPh>
    <rPh sb="275" eb="277">
      <t>リョウキン</t>
    </rPh>
    <rPh sb="278" eb="279">
      <t>マカナ</t>
    </rPh>
    <rPh sb="286" eb="290">
      <t>ケイエイジョウキョウ</t>
    </rPh>
    <rPh sb="318" eb="320">
      <t>ゲンカ</t>
    </rPh>
    <rPh sb="322" eb="324">
      <t>ルイジ</t>
    </rPh>
    <rPh sb="324" eb="326">
      <t>ダンタイ</t>
    </rPh>
    <rPh sb="326" eb="329">
      <t>ヘイキンチ</t>
    </rPh>
    <rPh sb="330" eb="332">
      <t>ウワマワ</t>
    </rPh>
    <rPh sb="336" eb="338">
      <t>ジョウタイ</t>
    </rPh>
    <rPh sb="339" eb="340">
      <t>ツヅ</t>
    </rPh>
    <rPh sb="345" eb="347">
      <t>ケンゼン</t>
    </rPh>
    <rPh sb="348" eb="350">
      <t>ケイエイ</t>
    </rPh>
    <rPh sb="351" eb="353">
      <t>イジ</t>
    </rPh>
    <rPh sb="362" eb="363">
      <t>サラ</t>
    </rPh>
    <rPh sb="365" eb="367">
      <t>ケイヒ</t>
    </rPh>
    <rPh sb="368" eb="370">
      <t>サクゲン</t>
    </rPh>
    <rPh sb="371" eb="373">
      <t>ケントウ</t>
    </rPh>
    <rPh sb="374" eb="376">
      <t>ヒツヨウ</t>
    </rPh>
    <rPh sb="384" eb="386">
      <t>シセツ</t>
    </rPh>
    <rPh sb="391" eb="398">
      <t>ルイジダンタイヘイキンチ</t>
    </rPh>
    <rPh sb="399" eb="401">
      <t>ヒカク</t>
    </rPh>
    <rPh sb="404" eb="405">
      <t>タカ</t>
    </rPh>
    <rPh sb="406" eb="408">
      <t>スウチ</t>
    </rPh>
    <rPh sb="409" eb="411">
      <t>イジ</t>
    </rPh>
    <rPh sb="416" eb="418">
      <t>シセツ</t>
    </rPh>
    <rPh sb="419" eb="421">
      <t>キボ</t>
    </rPh>
    <rPh sb="426" eb="427">
      <t>オオム</t>
    </rPh>
    <rPh sb="428" eb="430">
      <t>テキセイ</t>
    </rPh>
    <rPh sb="455" eb="456">
      <t>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</si>
</sst>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quot;-&quot;">
                  <c:v>0.09</c:v>
                </c:pt>
                <c:pt idx="4">
                  <c:v>0</c:v>
                </c:pt>
              </c:numCache>
            </c:numRef>
          </c:val>
          <c:extLst>
            <c:ext xmlns:c16="http://schemas.microsoft.com/office/drawing/2014/chart" uri="{C3380CC4-5D6E-409C-BE32-E72D297353CC}">
              <c16:uniqueId val="{00000000-390A-4AF1-8AE5-750A8E230D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390A-4AF1-8AE5-750A8E230D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78.290000000000006</c:v>
                </c:pt>
                <c:pt idx="1">
                  <c:v>77.42</c:v>
                </c:pt>
                <c:pt idx="2">
                  <c:v>74.45</c:v>
                </c:pt>
                <c:pt idx="3">
                  <c:v>73.83</c:v>
                </c:pt>
                <c:pt idx="4">
                  <c:v>76.430000000000007</c:v>
                </c:pt>
              </c:numCache>
            </c:numRef>
          </c:val>
          <c:extLst>
            <c:ext xmlns:c16="http://schemas.microsoft.com/office/drawing/2014/chart" uri="{C3380CC4-5D6E-409C-BE32-E72D297353CC}">
              <c16:uniqueId val="{00000000-C996-485E-AEBB-AD635ADB1A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C996-485E-AEBB-AD635ADB1A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0A4-45EF-B566-9DE7BD0745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60A4-45EF-B566-9DE7BD0745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118.64</c:v>
                </c:pt>
                <c:pt idx="1">
                  <c:v>120.38</c:v>
                </c:pt>
                <c:pt idx="2">
                  <c:v>115.07</c:v>
                </c:pt>
                <c:pt idx="3">
                  <c:v>122.04</c:v>
                </c:pt>
                <c:pt idx="4">
                  <c:v>129.68</c:v>
                </c:pt>
              </c:numCache>
            </c:numRef>
          </c:val>
          <c:extLst>
            <c:ext xmlns:c16="http://schemas.microsoft.com/office/drawing/2014/chart" uri="{C3380CC4-5D6E-409C-BE32-E72D297353CC}">
              <c16:uniqueId val="{00000000-4828-4AD9-85A9-51838693D3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4828-4AD9-85A9-51838693D3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40.659999999999997</c:v>
                </c:pt>
                <c:pt idx="1">
                  <c:v>42.3</c:v>
                </c:pt>
                <c:pt idx="2">
                  <c:v>44.03</c:v>
                </c:pt>
                <c:pt idx="3">
                  <c:v>44.8</c:v>
                </c:pt>
                <c:pt idx="4">
                  <c:v>45.7</c:v>
                </c:pt>
              </c:numCache>
            </c:numRef>
          </c:val>
          <c:extLst>
            <c:ext xmlns:c16="http://schemas.microsoft.com/office/drawing/2014/chart" uri="{C3380CC4-5D6E-409C-BE32-E72D297353CC}">
              <c16:uniqueId val="{00000000-4824-4AB0-8557-CA18758847B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4824-4AB0-8557-CA18758847B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60-41E7-B2A6-8FA3A64C90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8D60-41E7-B2A6-8FA3A64C90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62-4C2B-8878-2C1A0EB606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8362-4C2B-8878-2C1A0EB606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674.71</c:v>
                </c:pt>
                <c:pt idx="1">
                  <c:v>488.32</c:v>
                </c:pt>
                <c:pt idx="2">
                  <c:v>618.77</c:v>
                </c:pt>
                <c:pt idx="3">
                  <c:v>400.61</c:v>
                </c:pt>
                <c:pt idx="4">
                  <c:v>361.74</c:v>
                </c:pt>
              </c:numCache>
            </c:numRef>
          </c:val>
          <c:extLst>
            <c:ext xmlns:c16="http://schemas.microsoft.com/office/drawing/2014/chart" uri="{C3380CC4-5D6E-409C-BE32-E72D297353CC}">
              <c16:uniqueId val="{00000000-0328-454E-97CA-6F866F5A4C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0328-454E-97CA-6F866F5A4C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118.75</c:v>
                </c:pt>
                <c:pt idx="1">
                  <c:v>105.17</c:v>
                </c:pt>
                <c:pt idx="2">
                  <c:v>90.29</c:v>
                </c:pt>
                <c:pt idx="3">
                  <c:v>76.75</c:v>
                </c:pt>
                <c:pt idx="4">
                  <c:v>63.76</c:v>
                </c:pt>
              </c:numCache>
            </c:numRef>
          </c:val>
          <c:extLst>
            <c:ext xmlns:c16="http://schemas.microsoft.com/office/drawing/2014/chart" uri="{C3380CC4-5D6E-409C-BE32-E72D297353CC}">
              <c16:uniqueId val="{00000000-7AA3-4757-AF49-FC8CA5583E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7AA3-4757-AF49-FC8CA5583E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125.63</c:v>
                </c:pt>
                <c:pt idx="1">
                  <c:v>127.53</c:v>
                </c:pt>
                <c:pt idx="2">
                  <c:v>120.56</c:v>
                </c:pt>
                <c:pt idx="3">
                  <c:v>126.19</c:v>
                </c:pt>
                <c:pt idx="4">
                  <c:v>136.05000000000001</c:v>
                </c:pt>
              </c:numCache>
            </c:numRef>
          </c:val>
          <c:extLst>
            <c:ext xmlns:c16="http://schemas.microsoft.com/office/drawing/2014/chart" uri="{C3380CC4-5D6E-409C-BE32-E72D297353CC}">
              <c16:uniqueId val="{00000000-E249-4A3C-8403-5B974BBC58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E249-4A3C-8403-5B974BBC58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101.67</c:v>
                </c:pt>
                <c:pt idx="1">
                  <c:v>99.25</c:v>
                </c:pt>
                <c:pt idx="2">
                  <c:v>109.18</c:v>
                </c:pt>
                <c:pt idx="3">
                  <c:v>105.18</c:v>
                </c:pt>
                <c:pt idx="4">
                  <c:v>94.25</c:v>
                </c:pt>
              </c:numCache>
            </c:numRef>
          </c:val>
          <c:extLst>
            <c:ext xmlns:c16="http://schemas.microsoft.com/office/drawing/2014/chart" uri="{C3380CC4-5D6E-409C-BE32-E72D297353CC}">
              <c16:uniqueId val="{00000000-EC98-4526-8F7C-18B92294C7B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EC98-4526-8F7C-18B92294C7B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E11" sqref="BE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山梨県　峡北地域広域水道企業団</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用水供給事業</v>
      </c>
      <c r="Q8" s="89"/>
      <c r="R8" s="89"/>
      <c r="S8" s="89"/>
      <c r="T8" s="89"/>
      <c r="U8" s="89"/>
      <c r="V8" s="89"/>
      <c r="W8" s="89" t="str">
        <f>データ!$L$6</f>
        <v>B</v>
      </c>
      <c r="X8" s="89"/>
      <c r="Y8" s="89"/>
      <c r="Z8" s="89"/>
      <c r="AA8" s="89"/>
      <c r="AB8" s="89"/>
      <c r="AC8" s="89"/>
      <c r="AD8" s="89" t="str">
        <f>データ!$M$6</f>
        <v>その他</v>
      </c>
      <c r="AE8" s="89"/>
      <c r="AF8" s="89"/>
      <c r="AG8" s="89"/>
      <c r="AH8" s="89"/>
      <c r="AI8" s="89"/>
      <c r="AJ8" s="89"/>
      <c r="AK8" s="4"/>
      <c r="AL8" s="77" t="str">
        <f>データ!$R$6</f>
        <v>-</v>
      </c>
      <c r="AM8" s="77"/>
      <c r="AN8" s="77"/>
      <c r="AO8" s="77"/>
      <c r="AP8" s="77"/>
      <c r="AQ8" s="77"/>
      <c r="AR8" s="77"/>
      <c r="AS8" s="77"/>
      <c r="AT8" s="73" t="str">
        <f>データ!$S$6</f>
        <v>-</v>
      </c>
      <c r="AU8" s="74"/>
      <c r="AV8" s="74"/>
      <c r="AW8" s="74"/>
      <c r="AX8" s="74"/>
      <c r="AY8" s="74"/>
      <c r="AZ8" s="74"/>
      <c r="BA8" s="74"/>
      <c r="BB8" s="76" t="str">
        <f>データ!$T$6</f>
        <v>-</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94.73</v>
      </c>
      <c r="J10" s="74"/>
      <c r="K10" s="74"/>
      <c r="L10" s="74"/>
      <c r="M10" s="74"/>
      <c r="N10" s="74"/>
      <c r="O10" s="75"/>
      <c r="P10" s="76">
        <f>データ!$P$6</f>
        <v>37.93</v>
      </c>
      <c r="Q10" s="76"/>
      <c r="R10" s="76"/>
      <c r="S10" s="76"/>
      <c r="T10" s="76"/>
      <c r="U10" s="76"/>
      <c r="V10" s="76"/>
      <c r="W10" s="77">
        <f>データ!$Q$6</f>
        <v>0</v>
      </c>
      <c r="X10" s="77"/>
      <c r="Y10" s="77"/>
      <c r="Z10" s="77"/>
      <c r="AA10" s="77"/>
      <c r="AB10" s="77"/>
      <c r="AC10" s="77"/>
      <c r="AD10" s="2"/>
      <c r="AE10" s="2"/>
      <c r="AF10" s="2"/>
      <c r="AG10" s="2"/>
      <c r="AH10" s="4"/>
      <c r="AI10" s="4"/>
      <c r="AJ10" s="4"/>
      <c r="AK10" s="4"/>
      <c r="AL10" s="77">
        <f>データ!$U$6</f>
        <v>57306</v>
      </c>
      <c r="AM10" s="77"/>
      <c r="AN10" s="77"/>
      <c r="AO10" s="77"/>
      <c r="AP10" s="77"/>
      <c r="AQ10" s="77"/>
      <c r="AR10" s="77"/>
      <c r="AS10" s="77"/>
      <c r="AT10" s="73">
        <f>データ!$V$6</f>
        <v>567.9</v>
      </c>
      <c r="AU10" s="74"/>
      <c r="AV10" s="74"/>
      <c r="AW10" s="74"/>
      <c r="AX10" s="74"/>
      <c r="AY10" s="74"/>
      <c r="AZ10" s="74"/>
      <c r="BA10" s="74"/>
      <c r="BB10" s="76">
        <f>データ!$W$6</f>
        <v>100.91</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lUUDhrol5LNMAx5N3LzUyfSgjEGrTpNxlcDXvGhdzCHhBwI4DhsnEy1rpXaooOmkryGL31hDcZ5Ke3kAt9sXTA==" saltValue="cf+DolKxmIRKtG+kqV7h5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199290</v>
      </c>
      <c r="D6" s="34">
        <f t="shared" si="3"/>
        <v>46</v>
      </c>
      <c r="E6" s="34">
        <f t="shared" si="3"/>
        <v>1</v>
      </c>
      <c r="F6" s="34">
        <f t="shared" si="3"/>
        <v>0</v>
      </c>
      <c r="G6" s="34">
        <f t="shared" si="3"/>
        <v>2</v>
      </c>
      <c r="H6" s="34" t="str">
        <f t="shared" si="3"/>
        <v>山梨県　峡北地域広域水道企業団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94.73</v>
      </c>
      <c r="P6" s="35">
        <f t="shared" si="3"/>
        <v>37.93</v>
      </c>
      <c r="Q6" s="35">
        <f t="shared" si="3"/>
        <v>0</v>
      </c>
      <c r="R6" s="35" t="str">
        <f t="shared" si="3"/>
        <v>-</v>
      </c>
      <c r="S6" s="35" t="str">
        <f t="shared" si="3"/>
        <v>-</v>
      </c>
      <c r="T6" s="35" t="str">
        <f t="shared" si="3"/>
        <v>-</v>
      </c>
      <c r="U6" s="35">
        <f t="shared" si="3"/>
        <v>57306</v>
      </c>
      <c r="V6" s="35">
        <f t="shared" si="3"/>
        <v>567.9</v>
      </c>
      <c r="W6" s="35">
        <f t="shared" si="3"/>
        <v>100.91</v>
      </c>
      <c r="X6" s="36">
        <f>IF(X7="",NA(),X7)</f>
        <v>118.64</v>
      </c>
      <c r="Y6" s="36">
        <f t="shared" ref="Y6:AG6" si="4">IF(Y7="",NA(),Y7)</f>
        <v>120.38</v>
      </c>
      <c r="Z6" s="36">
        <f t="shared" si="4"/>
        <v>115.07</v>
      </c>
      <c r="AA6" s="36">
        <f t="shared" si="4"/>
        <v>122.04</v>
      </c>
      <c r="AB6" s="36">
        <f t="shared" si="4"/>
        <v>129.68</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674.71</v>
      </c>
      <c r="AU6" s="36">
        <f t="shared" ref="AU6:BC6" si="6">IF(AU7="",NA(),AU7)</f>
        <v>488.32</v>
      </c>
      <c r="AV6" s="36">
        <f t="shared" si="6"/>
        <v>618.77</v>
      </c>
      <c r="AW6" s="36">
        <f t="shared" si="6"/>
        <v>400.61</v>
      </c>
      <c r="AX6" s="36">
        <f t="shared" si="6"/>
        <v>361.74</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118.75</v>
      </c>
      <c r="BF6" s="36">
        <f t="shared" ref="BF6:BN6" si="7">IF(BF7="",NA(),BF7)</f>
        <v>105.17</v>
      </c>
      <c r="BG6" s="36">
        <f t="shared" si="7"/>
        <v>90.29</v>
      </c>
      <c r="BH6" s="36">
        <f t="shared" si="7"/>
        <v>76.75</v>
      </c>
      <c r="BI6" s="36">
        <f t="shared" si="7"/>
        <v>63.76</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125.63</v>
      </c>
      <c r="BQ6" s="36">
        <f t="shared" ref="BQ6:BY6" si="8">IF(BQ7="",NA(),BQ7)</f>
        <v>127.53</v>
      </c>
      <c r="BR6" s="36">
        <f t="shared" si="8"/>
        <v>120.56</v>
      </c>
      <c r="BS6" s="36">
        <f t="shared" si="8"/>
        <v>126.19</v>
      </c>
      <c r="BT6" s="36">
        <f t="shared" si="8"/>
        <v>136.05000000000001</v>
      </c>
      <c r="BU6" s="36">
        <f t="shared" si="8"/>
        <v>113.88</v>
      </c>
      <c r="BV6" s="36">
        <f t="shared" si="8"/>
        <v>114.14</v>
      </c>
      <c r="BW6" s="36">
        <f t="shared" si="8"/>
        <v>112.83</v>
      </c>
      <c r="BX6" s="36">
        <f t="shared" si="8"/>
        <v>112.84</v>
      </c>
      <c r="BY6" s="36">
        <f t="shared" si="8"/>
        <v>110.77</v>
      </c>
      <c r="BZ6" s="35" t="str">
        <f>IF(BZ7="","",IF(BZ7="-","【-】","【"&amp;SUBSTITUTE(TEXT(BZ7,"#,##0.00"),"-","△")&amp;"】"))</f>
        <v>【110.77】</v>
      </c>
      <c r="CA6" s="36">
        <f>IF(CA7="",NA(),CA7)</f>
        <v>101.67</v>
      </c>
      <c r="CB6" s="36">
        <f t="shared" ref="CB6:CJ6" si="9">IF(CB7="",NA(),CB7)</f>
        <v>99.25</v>
      </c>
      <c r="CC6" s="36">
        <f t="shared" si="9"/>
        <v>109.18</v>
      </c>
      <c r="CD6" s="36">
        <f t="shared" si="9"/>
        <v>105.18</v>
      </c>
      <c r="CE6" s="36">
        <f t="shared" si="9"/>
        <v>94.25</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78.290000000000006</v>
      </c>
      <c r="CM6" s="36">
        <f t="shared" ref="CM6:CU6" si="10">IF(CM7="",NA(),CM7)</f>
        <v>77.42</v>
      </c>
      <c r="CN6" s="36">
        <f t="shared" si="10"/>
        <v>74.45</v>
      </c>
      <c r="CO6" s="36">
        <f t="shared" si="10"/>
        <v>73.83</v>
      </c>
      <c r="CP6" s="36">
        <f t="shared" si="10"/>
        <v>76.430000000000007</v>
      </c>
      <c r="CQ6" s="36">
        <f t="shared" si="10"/>
        <v>61.66</v>
      </c>
      <c r="CR6" s="36">
        <f t="shared" si="10"/>
        <v>62.19</v>
      </c>
      <c r="CS6" s="36">
        <f t="shared" si="10"/>
        <v>61.77</v>
      </c>
      <c r="CT6" s="36">
        <f t="shared" si="10"/>
        <v>61.69</v>
      </c>
      <c r="CU6" s="36">
        <f t="shared" si="10"/>
        <v>62.26</v>
      </c>
      <c r="CV6" s="35" t="str">
        <f>IF(CV7="","",IF(CV7="-","【-】","【"&amp;SUBSTITUTE(TEXT(CV7,"#,##0.00"),"-","△")&amp;"】"))</f>
        <v>【62.26】</v>
      </c>
      <c r="CW6" s="36">
        <f>IF(CW7="",NA(),CW7)</f>
        <v>100</v>
      </c>
      <c r="CX6" s="36">
        <f t="shared" ref="CX6:DF6" si="11">IF(CX7="",NA(),CX7)</f>
        <v>100</v>
      </c>
      <c r="CY6" s="36">
        <f t="shared" si="11"/>
        <v>100</v>
      </c>
      <c r="CZ6" s="36">
        <f t="shared" si="11"/>
        <v>100</v>
      </c>
      <c r="DA6" s="36">
        <f t="shared" si="11"/>
        <v>100</v>
      </c>
      <c r="DB6" s="36">
        <f t="shared" si="11"/>
        <v>100.05</v>
      </c>
      <c r="DC6" s="36">
        <f t="shared" si="11"/>
        <v>100.05</v>
      </c>
      <c r="DD6" s="36">
        <f t="shared" si="11"/>
        <v>100.08</v>
      </c>
      <c r="DE6" s="36">
        <f t="shared" si="11"/>
        <v>100</v>
      </c>
      <c r="DF6" s="36">
        <f t="shared" si="11"/>
        <v>100.16</v>
      </c>
      <c r="DG6" s="35" t="str">
        <f>IF(DG7="","",IF(DG7="-","【-】","【"&amp;SUBSTITUTE(TEXT(DG7,"#,##0.00"),"-","△")&amp;"】"))</f>
        <v>【100.16】</v>
      </c>
      <c r="DH6" s="36">
        <f>IF(DH7="",NA(),DH7)</f>
        <v>40.659999999999997</v>
      </c>
      <c r="DI6" s="36">
        <f t="shared" ref="DI6:DQ6" si="12">IF(DI7="",NA(),DI7)</f>
        <v>42.3</v>
      </c>
      <c r="DJ6" s="36">
        <f t="shared" si="12"/>
        <v>44.03</v>
      </c>
      <c r="DK6" s="36">
        <f t="shared" si="12"/>
        <v>44.8</v>
      </c>
      <c r="DL6" s="36">
        <f t="shared" si="12"/>
        <v>45.7</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6">
        <f t="shared" si="14"/>
        <v>0.09</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199290</v>
      </c>
      <c r="D7" s="38">
        <v>46</v>
      </c>
      <c r="E7" s="38">
        <v>1</v>
      </c>
      <c r="F7" s="38">
        <v>0</v>
      </c>
      <c r="G7" s="38">
        <v>2</v>
      </c>
      <c r="H7" s="38" t="s">
        <v>93</v>
      </c>
      <c r="I7" s="38" t="s">
        <v>94</v>
      </c>
      <c r="J7" s="38" t="s">
        <v>95</v>
      </c>
      <c r="K7" s="38" t="s">
        <v>96</v>
      </c>
      <c r="L7" s="38" t="s">
        <v>97</v>
      </c>
      <c r="M7" s="38" t="s">
        <v>98</v>
      </c>
      <c r="N7" s="39" t="s">
        <v>99</v>
      </c>
      <c r="O7" s="39">
        <v>94.73</v>
      </c>
      <c r="P7" s="39">
        <v>37.93</v>
      </c>
      <c r="Q7" s="39">
        <v>0</v>
      </c>
      <c r="R7" s="39" t="s">
        <v>99</v>
      </c>
      <c r="S7" s="39" t="s">
        <v>99</v>
      </c>
      <c r="T7" s="39" t="s">
        <v>99</v>
      </c>
      <c r="U7" s="39">
        <v>57306</v>
      </c>
      <c r="V7" s="39">
        <v>567.9</v>
      </c>
      <c r="W7" s="39">
        <v>100.91</v>
      </c>
      <c r="X7" s="39">
        <v>118.64</v>
      </c>
      <c r="Y7" s="39">
        <v>120.38</v>
      </c>
      <c r="Z7" s="39">
        <v>115.07</v>
      </c>
      <c r="AA7" s="39">
        <v>122.04</v>
      </c>
      <c r="AB7" s="39">
        <v>129.68</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674.71</v>
      </c>
      <c r="AU7" s="39">
        <v>488.32</v>
      </c>
      <c r="AV7" s="39">
        <v>618.77</v>
      </c>
      <c r="AW7" s="39">
        <v>400.61</v>
      </c>
      <c r="AX7" s="39">
        <v>361.74</v>
      </c>
      <c r="AY7" s="39">
        <v>224.41</v>
      </c>
      <c r="AZ7" s="39">
        <v>243.44</v>
      </c>
      <c r="BA7" s="39">
        <v>258.49</v>
      </c>
      <c r="BB7" s="39">
        <v>271.10000000000002</v>
      </c>
      <c r="BC7" s="39">
        <v>284.45</v>
      </c>
      <c r="BD7" s="39">
        <v>284.45</v>
      </c>
      <c r="BE7" s="39">
        <v>118.75</v>
      </c>
      <c r="BF7" s="39">
        <v>105.17</v>
      </c>
      <c r="BG7" s="39">
        <v>90.29</v>
      </c>
      <c r="BH7" s="39">
        <v>76.75</v>
      </c>
      <c r="BI7" s="39">
        <v>63.76</v>
      </c>
      <c r="BJ7" s="39">
        <v>320.31</v>
      </c>
      <c r="BK7" s="39">
        <v>303.26</v>
      </c>
      <c r="BL7" s="39">
        <v>290.31</v>
      </c>
      <c r="BM7" s="39">
        <v>272.95999999999998</v>
      </c>
      <c r="BN7" s="39">
        <v>260.95999999999998</v>
      </c>
      <c r="BO7" s="39">
        <v>260.95999999999998</v>
      </c>
      <c r="BP7" s="39">
        <v>125.63</v>
      </c>
      <c r="BQ7" s="39">
        <v>127.53</v>
      </c>
      <c r="BR7" s="39">
        <v>120.56</v>
      </c>
      <c r="BS7" s="39">
        <v>126.19</v>
      </c>
      <c r="BT7" s="39">
        <v>136.05000000000001</v>
      </c>
      <c r="BU7" s="39">
        <v>113.88</v>
      </c>
      <c r="BV7" s="39">
        <v>114.14</v>
      </c>
      <c r="BW7" s="39">
        <v>112.83</v>
      </c>
      <c r="BX7" s="39">
        <v>112.84</v>
      </c>
      <c r="BY7" s="39">
        <v>110.77</v>
      </c>
      <c r="BZ7" s="39">
        <v>110.77</v>
      </c>
      <c r="CA7" s="39">
        <v>101.67</v>
      </c>
      <c r="CB7" s="39">
        <v>99.25</v>
      </c>
      <c r="CC7" s="39">
        <v>109.18</v>
      </c>
      <c r="CD7" s="39">
        <v>105.18</v>
      </c>
      <c r="CE7" s="39">
        <v>94.25</v>
      </c>
      <c r="CF7" s="39">
        <v>74.02</v>
      </c>
      <c r="CG7" s="39">
        <v>73.03</v>
      </c>
      <c r="CH7" s="39">
        <v>73.86</v>
      </c>
      <c r="CI7" s="39">
        <v>73.849999999999994</v>
      </c>
      <c r="CJ7" s="39">
        <v>73.180000000000007</v>
      </c>
      <c r="CK7" s="39">
        <v>73.180000000000007</v>
      </c>
      <c r="CL7" s="39">
        <v>78.290000000000006</v>
      </c>
      <c r="CM7" s="39">
        <v>77.42</v>
      </c>
      <c r="CN7" s="39">
        <v>74.45</v>
      </c>
      <c r="CO7" s="39">
        <v>73.83</v>
      </c>
      <c r="CP7" s="39">
        <v>76.430000000000007</v>
      </c>
      <c r="CQ7" s="39">
        <v>61.66</v>
      </c>
      <c r="CR7" s="39">
        <v>62.19</v>
      </c>
      <c r="CS7" s="39">
        <v>61.77</v>
      </c>
      <c r="CT7" s="39">
        <v>61.69</v>
      </c>
      <c r="CU7" s="39">
        <v>62.26</v>
      </c>
      <c r="CV7" s="39">
        <v>62.26</v>
      </c>
      <c r="CW7" s="39">
        <v>100</v>
      </c>
      <c r="CX7" s="39">
        <v>100</v>
      </c>
      <c r="CY7" s="39">
        <v>100</v>
      </c>
      <c r="CZ7" s="39">
        <v>100</v>
      </c>
      <c r="DA7" s="39">
        <v>100</v>
      </c>
      <c r="DB7" s="39">
        <v>100.05</v>
      </c>
      <c r="DC7" s="39">
        <v>100.05</v>
      </c>
      <c r="DD7" s="39">
        <v>100.08</v>
      </c>
      <c r="DE7" s="39">
        <v>100</v>
      </c>
      <c r="DF7" s="39">
        <v>100.16</v>
      </c>
      <c r="DG7" s="39">
        <v>100.16</v>
      </c>
      <c r="DH7" s="39">
        <v>40.659999999999997</v>
      </c>
      <c r="DI7" s="39">
        <v>42.3</v>
      </c>
      <c r="DJ7" s="39">
        <v>44.03</v>
      </c>
      <c r="DK7" s="39">
        <v>44.8</v>
      </c>
      <c r="DL7" s="39">
        <v>45.7</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0.09</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2022-01-12T23:58:30Z</cp:lastPrinted>
  <dcterms:created xsi:type="dcterms:W3CDTF">2021-12-03T06:49:23Z</dcterms:created>
  <dcterms:modified xsi:type="dcterms:W3CDTF">2022-02-21T05:55:30Z</dcterms:modified>
  <cp:category/>
</cp:coreProperties>
</file>