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ta40tbym\Desktop\公営企業に係わる経営比較分析表（令和２年度）の分析等調査\提出\【下水道】【経営比較分析表】2020_194433_47_1718\"/>
    </mc:Choice>
  </mc:AlternateContent>
  <xr:revisionPtr revIDLastSave="0" documentId="13_ncr:1_{6025DBDF-41F8-43B7-85E5-E57BEAB1678E}" xr6:coauthVersionLast="40" xr6:coauthVersionMax="40" xr10:uidLastSave="{00000000-0000-0000-0000-000000000000}"/>
  <workbookProtection workbookAlgorithmName="SHA-512" workbookHashValue="u2EZXq262q8Mf73KXj/X6223h1EWi5biLWCB409/BbWOm694jIKOhKQYcwIf0vFO34DBGk1x0kmk67SXyGzRdw==" workbookSaltValue="C6k0pFqomrpXJgWoolQ1oA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AD10" i="4" s="1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L10" i="4"/>
  <c r="P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<sst xmlns="http://schemas.openxmlformats.org/spreadsheetml/2006/main" count="236" uniqueCount="118">
  <si>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</si>
  <si>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</si>
  <si>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</si>
  <si>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</si>
  <si>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</si>
  <si>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</si>
  <si>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</si>
  <si>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</si>
  <si>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</si>
  <si>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</si>
  <si>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</si>
  <si>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</si>
  <si>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</si>
  <si>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</si>
  <si>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</si>
  <si>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</si>
  <si>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</si>
  <si>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</si>
  <si>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</si>
  <si>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</si>
  <si>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</si>
  <si>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</si>
  <si>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</si>
  <si>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</si>
  <si>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</si>
  <si>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</si>
  <si>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</si>
  <si>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</si>
  <si>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</si>
  <si>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</si>
  <si>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</si>
  <si>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</si>
  <si>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</si>
  <si>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</si>
  <si>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</si>
  <si>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</si>
  <si>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</si>
  <si>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</si>
  <si>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</si>
  <si>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</si>
  <si>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</si>
  <si>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</si>
  <si>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</si>
  <si>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</si>
  <si>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</si>
  <si>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</si>
  <si>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</si>
  <si>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</si>
  <si>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</si>
  <si>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</si>
  <si>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</si>
  <si>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</si>
  <si>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</si>
  <si>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</si>
  <si>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</si>
  <si>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</si>
  <si>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</si>
  <si>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</si>
  <si>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</si>
  <si>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</si>
  <si>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</si>
  <si>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</si>
  <si>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</si>
  <si>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</si>
  <si>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</si>
  <si>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</si>
  <si>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</si>
  <si>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</si>
  <si>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</si>
  <si>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</si>
  <si>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</si>
  <si>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</si>
  <si>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</si>
  <si>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</si>
  <si>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</si>
  <si>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</si>
  <si>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</si>
  <si>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</si>
  <si>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</si>
  <si>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</si>
  <si>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</si>
  <si>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</si>
  <si>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</si>
  <si>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</si>
  <si>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</si>
  <si>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</si>
  <si>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</si>
  <si>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</si>
  <si>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</si>
  <si>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</si>
  <si>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</si>
  <si>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</si>
  <si>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</si>
  <si>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</si>
  <si>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</si>
  <si>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</si>
  <si>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</si>
  <si>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丹波山村</t>
  </si>
  <si>
    <t>法非適用</t>
  </si>
  <si>
    <t>下水道事業</t>
  </si>
  <si>
    <t>小規模集合排水処理</t>
  </si>
  <si>
    <t>I2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</si>
  <si>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</si>
  <si>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</si>
  <si>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</si>
  <si>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</si>
  <si>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</si>
  <si>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</si>
  <si>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</si>
  <si>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</si>
  <si>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</si>
  <si>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</si>
  <si>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</si>
  <si>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</si>
  <si>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</si>
  <si>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緩やかではあるが、人口減少に伴い、料金収入は減少していくと考えられる。下水道施設・管渠の維持管理等には今後も費用がかかるため、料金収入で賄うことが難しいが、使用料の見直し等適切な経営改善を行う。</t>
    <rPh sb="0" eb="1">
      <t>ユル</t>
    </rPh>
    <rPh sb="9" eb="11">
      <t>ジンコウ</t>
    </rPh>
    <rPh sb="11" eb="13">
      <t>ゲンショウ</t>
    </rPh>
    <rPh sb="14" eb="15">
      <t>トモナ</t>
    </rPh>
    <rPh sb="17" eb="19">
      <t>リョウキン</t>
    </rPh>
    <rPh sb="19" eb="21">
      <t>シュウニュウ</t>
    </rPh>
    <rPh sb="22" eb="24">
      <t>ゲンショウ</t>
    </rPh>
    <rPh sb="29" eb="30">
      <t>カンガ</t>
    </rPh>
    <rPh sb="35" eb="38">
      <t>ゲスイドウ</t>
    </rPh>
    <rPh sb="38" eb="40">
      <t>シセツ</t>
    </rPh>
    <rPh sb="41" eb="43">
      <t>カンキョ</t>
    </rPh>
    <rPh sb="44" eb="46">
      <t>イジ</t>
    </rPh>
    <rPh sb="46" eb="48">
      <t>カンリ</t>
    </rPh>
    <rPh sb="48" eb="49">
      <t>トウ</t>
    </rPh>
    <rPh sb="51" eb="53">
      <t>コンゴ</t>
    </rPh>
    <rPh sb="54" eb="56">
      <t>ヒヨウ</t>
    </rPh>
    <rPh sb="63" eb="65">
      <t>リョウキン</t>
    </rPh>
    <rPh sb="65" eb="67">
      <t>シュウニュウ</t>
    </rPh>
    <rPh sb="68" eb="69">
      <t>マカナ</t>
    </rPh>
    <rPh sb="73" eb="74">
      <t>ムズカ</t>
    </rPh>
    <rPh sb="78" eb="81">
      <t>シヨウリョウ</t>
    </rPh>
    <rPh sb="82" eb="84">
      <t>ミナオ</t>
    </rPh>
    <rPh sb="85" eb="86">
      <t>トウ</t>
    </rPh>
    <rPh sb="86" eb="88">
      <t>テキセツ</t>
    </rPh>
    <rPh sb="89" eb="91">
      <t>ケイエイ</t>
    </rPh>
    <rPh sb="91" eb="93">
      <t>カイゼン</t>
    </rPh>
    <rPh sb="94" eb="95">
      <t>オコナ</t>
    </rPh>
    <phoneticPr fontId="4"/>
  </si>
  <si>
    <t>施設・管渠等は老朽化が進行しており、予防保全や計画的かつ効率的な維持修繕・改築更新に取り組んでいく。</t>
    <rPh sb="0" eb="2">
      <t>シセツ</t>
    </rPh>
    <rPh sb="3" eb="5">
      <t>カンキョ</t>
    </rPh>
    <rPh sb="5" eb="6">
      <t>トウ</t>
    </rPh>
    <rPh sb="7" eb="10">
      <t>ロウキュウカ</t>
    </rPh>
    <rPh sb="11" eb="13">
      <t>シンコウ</t>
    </rPh>
    <rPh sb="18" eb="20">
      <t>ヨボウ</t>
    </rPh>
    <rPh sb="20" eb="22">
      <t>ホゼン</t>
    </rPh>
    <rPh sb="23" eb="26">
      <t>ケイカクテキ</t>
    </rPh>
    <rPh sb="28" eb="31">
      <t>コウリツテキ</t>
    </rPh>
    <rPh sb="32" eb="34">
      <t>イジ</t>
    </rPh>
    <rPh sb="34" eb="36">
      <t>シュウゼン</t>
    </rPh>
    <rPh sb="37" eb="39">
      <t>カイチク</t>
    </rPh>
    <rPh sb="39" eb="41">
      <t>コウシン</t>
    </rPh>
    <rPh sb="42" eb="43">
      <t>ト</t>
    </rPh>
    <rPh sb="44" eb="45">
      <t>ク</t>
    </rPh>
    <phoneticPr fontId="4"/>
  </si>
  <si>
    <t>下水道事業の運営に当たり、維持管理以外に老朽化対策もしていかなければならないため、費用の増加が予測される。使用料見直し等も含め、収入増になるように検討する。</t>
    <rPh sb="0" eb="3">
      <t>ゲスイドウ</t>
    </rPh>
    <rPh sb="3" eb="5">
      <t>ジギョウ</t>
    </rPh>
    <rPh sb="6" eb="8">
      <t>ウンエイ</t>
    </rPh>
    <rPh sb="9" eb="10">
      <t>ア</t>
    </rPh>
    <rPh sb="13" eb="15">
      <t>イジ</t>
    </rPh>
    <rPh sb="15" eb="17">
      <t>カンリ</t>
    </rPh>
    <rPh sb="17" eb="19">
      <t>イガイ</t>
    </rPh>
    <rPh sb="20" eb="23">
      <t>ロウキュウカ</t>
    </rPh>
    <rPh sb="23" eb="25">
      <t>タイサク</t>
    </rPh>
    <rPh sb="41" eb="43">
      <t>ヒヨウ</t>
    </rPh>
    <rPh sb="44" eb="46">
      <t>ゾウカ</t>
    </rPh>
    <rPh sb="47" eb="49">
      <t>ヨソク</t>
    </rPh>
    <rPh sb="53" eb="56">
      <t>シヨウリョウ</t>
    </rPh>
    <rPh sb="56" eb="58">
      <t>ミナオ</t>
    </rPh>
    <rPh sb="59" eb="60">
      <t>トウ</t>
    </rPh>
    <rPh sb="61" eb="62">
      <t>フク</t>
    </rPh>
    <rPh sb="64" eb="66">
      <t>シュウニュウ</t>
    </rPh>
    <rPh sb="66" eb="67">
      <t>ゾウ</t>
    </rPh>
    <rPh sb="73" eb="75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</si>
</sst>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0-4D68-82C7-A800276F6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 formatCode="#,##0.00;&quot;△&quot;#,##0.00;&quot;-&quot;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60-4D68-82C7-A800276F6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6-44FA-B1E4-C737FDC7E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36.44</c:v>
                </c:pt>
                <c:pt idx="1">
                  <c:v>34.29</c:v>
                </c:pt>
                <c:pt idx="2">
                  <c:v>35.340000000000003</c:v>
                </c:pt>
                <c:pt idx="3">
                  <c:v>34.68</c:v>
                </c:pt>
                <c:pt idx="4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6-44FA-B1E4-C737FDC7E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E-43DF-BDA9-79E1AB503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89.93</c:v>
                </c:pt>
                <c:pt idx="1">
                  <c:v>89.88</c:v>
                </c:pt>
                <c:pt idx="2">
                  <c:v>91.52</c:v>
                </c:pt>
                <c:pt idx="3">
                  <c:v>90.33</c:v>
                </c:pt>
                <c:pt idx="4">
                  <c:v>90.04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5E-43DF-BDA9-79E1AB503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84.74</c:v>
                </c:pt>
                <c:pt idx="1">
                  <c:v>84.37</c:v>
                </c:pt>
                <c:pt idx="2">
                  <c:v>78.34</c:v>
                </c:pt>
                <c:pt idx="3">
                  <c:v>77.400000000000006</c:v>
                </c:pt>
                <c:pt idx="4">
                  <c:v>77.94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A-472E-80C8-87E5069E4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0A-472E-80C8-87E5069E4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7-49BD-8FF8-9EF63326E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87-49BD-8FF8-9EF63326E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9-4607-BAAC-4B15055C4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29-4607-BAAC-4B15055C4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2-4F4B-B0FC-26ABF1A4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2-4F4B-B0FC-26ABF1A4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6-4C2A-9EA8-D927BF6B2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6-4C2A-9EA8-D927BF6B2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25659.35</c:v>
                </c:pt>
                <c:pt idx="1">
                  <c:v>23557.72</c:v>
                </c:pt>
                <c:pt idx="2">
                  <c:v>21757.02</c:v>
                </c:pt>
                <c:pt idx="3">
                  <c:v>19675.830000000002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9-463C-934A-9533F25D5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1914.94</c:v>
                </c:pt>
                <c:pt idx="1">
                  <c:v>1759.36</c:v>
                </c:pt>
                <c:pt idx="2">
                  <c:v>1837.88</c:v>
                </c:pt>
                <c:pt idx="3">
                  <c:v>1748.51</c:v>
                </c:pt>
                <c:pt idx="4">
                  <c:v>1640.16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9-463C-934A-9533F25D5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4.6900000000000004</c:v>
                </c:pt>
                <c:pt idx="1">
                  <c:v>5.48</c:v>
                </c:pt>
                <c:pt idx="2">
                  <c:v>5.84</c:v>
                </c:pt>
                <c:pt idx="3">
                  <c:v>6.53</c:v>
                </c:pt>
                <c:pt idx="4">
                  <c:v>7.22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6-4201-946E-E02A219C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34.020000000000003</c:v>
                </c:pt>
                <c:pt idx="1">
                  <c:v>37.200000000000003</c:v>
                </c:pt>
                <c:pt idx="2">
                  <c:v>35.03</c:v>
                </c:pt>
                <c:pt idx="3">
                  <c:v>34.99</c:v>
                </c:pt>
                <c:pt idx="4">
                  <c:v>38.270000000000003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6-4201-946E-E02A219C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2124.6999999999998</c:v>
                </c:pt>
                <c:pt idx="1">
                  <c:v>2775.03</c:v>
                </c:pt>
                <c:pt idx="2">
                  <c:v>2561.19</c:v>
                </c:pt>
                <c:pt idx="3">
                  <c:v>2273.1799999999998</c:v>
                </c:pt>
                <c:pt idx="4">
                  <c:v>2038.32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D-4F58-9FC0-4600DE7BD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553.77</c:v>
                </c:pt>
                <c:pt idx="1">
                  <c:v>508.64</c:v>
                </c:pt>
                <c:pt idx="2">
                  <c:v>525.22</c:v>
                </c:pt>
                <c:pt idx="3">
                  <c:v>520.91999999999996</c:v>
                </c:pt>
                <c:pt idx="4">
                  <c:v>486.77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1D-4F58-9FC0-4600DE7BD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【1,650.58】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J55" zoomScaleNormal="100" workbookViewId="0">
      <selection activeCell="AL84" sqref="AL8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山梨県　丹波山村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小規模集合排水処理</v>
      </c>
      <c r="Q8" s="72"/>
      <c r="R8" s="72"/>
      <c r="S8" s="72"/>
      <c r="T8" s="72"/>
      <c r="U8" s="72"/>
      <c r="V8" s="72"/>
      <c r="W8" s="72" t="str">
        <f>データ!L6</f>
        <v>I2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545</v>
      </c>
      <c r="AM8" s="69"/>
      <c r="AN8" s="69"/>
      <c r="AO8" s="69"/>
      <c r="AP8" s="69"/>
      <c r="AQ8" s="69"/>
      <c r="AR8" s="69"/>
      <c r="AS8" s="69"/>
      <c r="AT8" s="68">
        <f>データ!T6</f>
        <v>101.3</v>
      </c>
      <c r="AU8" s="68"/>
      <c r="AV8" s="68"/>
      <c r="AW8" s="68"/>
      <c r="AX8" s="68"/>
      <c r="AY8" s="68"/>
      <c r="AZ8" s="68"/>
      <c r="BA8" s="68"/>
      <c r="BB8" s="68">
        <f>データ!U6</f>
        <v>5.38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1.67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1200</v>
      </c>
      <c r="AE10" s="69"/>
      <c r="AF10" s="69"/>
      <c r="AG10" s="69"/>
      <c r="AH10" s="69"/>
      <c r="AI10" s="69"/>
      <c r="AJ10" s="69"/>
      <c r="AK10" s="2"/>
      <c r="AL10" s="69">
        <f>データ!V6</f>
        <v>9</v>
      </c>
      <c r="AM10" s="69"/>
      <c r="AN10" s="69"/>
      <c r="AO10" s="69"/>
      <c r="AP10" s="69"/>
      <c r="AQ10" s="69"/>
      <c r="AR10" s="69"/>
      <c r="AS10" s="69"/>
      <c r="AT10" s="68">
        <f>データ!W6</f>
        <v>0.01</v>
      </c>
      <c r="AU10" s="68"/>
      <c r="AV10" s="68"/>
      <c r="AW10" s="68"/>
      <c r="AX10" s="68"/>
      <c r="AY10" s="68"/>
      <c r="AZ10" s="68"/>
      <c r="BA10" s="68"/>
      <c r="BB10" s="68">
        <f>データ!X6</f>
        <v>900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【1,650.58】</v>
      </c>
      <c r="I86" s="26" t="str">
        <f>データ!CA6</f>
        <v>【38.66】</v>
      </c>
      <c r="J86" s="26" t="str">
        <f>データ!CL6</f>
        <v>【481.20】</v>
      </c>
      <c r="K86" s="26" t="str">
        <f>データ!CW6</f>
        <v>【34.97】</v>
      </c>
      <c r="L86" s="26" t="str">
        <f>データ!DH6</f>
        <v>【89.89】</v>
      </c>
      <c r="M86" s="26" t="s">
        <v>43</v>
      </c>
      <c r="N86" s="26" t="s">
        <v>43</v>
      </c>
      <c r="O86" s="26" t="str">
        <f>データ!EO6</f>
        <v>【0.00】</v>
      </c>
    </row>
  </sheetData>
  <sheetProtection algorithmName="SHA-512" hashValue="kRXeBkL+/oOU9MFhVSVzoFz8XIwTXh2EdiLb1QtCxWpNB69bshB637HFX7U1/0/ocryMgTMZIJ7exIpaLno16Q==" saltValue="vs1k4i1pUrFWRZxX9HA09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194433</v>
      </c>
      <c r="D6" s="33">
        <f t="shared" si="3"/>
        <v>47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山梨県　丹波山村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1.67</v>
      </c>
      <c r="Q6" s="34">
        <f t="shared" si="3"/>
        <v>100</v>
      </c>
      <c r="R6" s="34">
        <f t="shared" si="3"/>
        <v>1200</v>
      </c>
      <c r="S6" s="34">
        <f t="shared" si="3"/>
        <v>545</v>
      </c>
      <c r="T6" s="34">
        <f t="shared" si="3"/>
        <v>101.3</v>
      </c>
      <c r="U6" s="34">
        <f t="shared" si="3"/>
        <v>5.38</v>
      </c>
      <c r="V6" s="34">
        <f t="shared" si="3"/>
        <v>9</v>
      </c>
      <c r="W6" s="34">
        <f t="shared" si="3"/>
        <v>0.01</v>
      </c>
      <c r="X6" s="34">
        <f t="shared" si="3"/>
        <v>900</v>
      </c>
      <c r="Y6" s="35">
        <f>IF(Y7="",NA(),Y7)</f>
        <v>84.74</v>
      </c>
      <c r="Z6" s="35">
        <f t="shared" ref="Z6:AH6" si="4">IF(Z7="",NA(),Z7)</f>
        <v>84.37</v>
      </c>
      <c r="AA6" s="35">
        <f t="shared" si="4"/>
        <v>78.34</v>
      </c>
      <c r="AB6" s="35">
        <f t="shared" si="4"/>
        <v>77.400000000000006</v>
      </c>
      <c r="AC6" s="35">
        <f t="shared" si="4"/>
        <v>77.94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25659.35</v>
      </c>
      <c r="BG6" s="35">
        <f t="shared" ref="BG6:BO6" si="7">IF(BG7="",NA(),BG7)</f>
        <v>23557.72</v>
      </c>
      <c r="BH6" s="35">
        <f t="shared" si="7"/>
        <v>21757.02</v>
      </c>
      <c r="BI6" s="35">
        <f t="shared" si="7"/>
        <v>19675.830000000002</v>
      </c>
      <c r="BJ6" s="34">
        <f t="shared" si="7"/>
        <v>0</v>
      </c>
      <c r="BK6" s="35">
        <f t="shared" si="7"/>
        <v>1914.94</v>
      </c>
      <c r="BL6" s="35">
        <f t="shared" si="7"/>
        <v>1759.36</v>
      </c>
      <c r="BM6" s="35">
        <f t="shared" si="7"/>
        <v>1837.88</v>
      </c>
      <c r="BN6" s="35">
        <f t="shared" si="7"/>
        <v>1748.51</v>
      </c>
      <c r="BO6" s="35">
        <f t="shared" si="7"/>
        <v>1640.16</v>
      </c>
      <c r="BP6" s="34" t="str">
        <f>IF(BP7="","",IF(BP7="-","【-】","【"&amp;SUBSTITUTE(TEXT(BP7,"#,##0.00"),"-","△")&amp;"】"))</f>
        <v>【1,650.58】</v>
      </c>
      <c r="BQ6" s="35">
        <f>IF(BQ7="",NA(),BQ7)</f>
        <v>4.6900000000000004</v>
      </c>
      <c r="BR6" s="35">
        <f t="shared" ref="BR6:BZ6" si="8">IF(BR7="",NA(),BR7)</f>
        <v>5.48</v>
      </c>
      <c r="BS6" s="35">
        <f t="shared" si="8"/>
        <v>5.84</v>
      </c>
      <c r="BT6" s="35">
        <f t="shared" si="8"/>
        <v>6.53</v>
      </c>
      <c r="BU6" s="35">
        <f t="shared" si="8"/>
        <v>7.22</v>
      </c>
      <c r="BV6" s="35">
        <f t="shared" si="8"/>
        <v>34.020000000000003</v>
      </c>
      <c r="BW6" s="35">
        <f t="shared" si="8"/>
        <v>37.200000000000003</v>
      </c>
      <c r="BX6" s="35">
        <f t="shared" si="8"/>
        <v>35.03</v>
      </c>
      <c r="BY6" s="35">
        <f t="shared" si="8"/>
        <v>34.99</v>
      </c>
      <c r="BZ6" s="35">
        <f t="shared" si="8"/>
        <v>38.270000000000003</v>
      </c>
      <c r="CA6" s="34" t="str">
        <f>IF(CA7="","",IF(CA7="-","【-】","【"&amp;SUBSTITUTE(TEXT(CA7,"#,##0.00"),"-","△")&amp;"】"))</f>
        <v>【38.66】</v>
      </c>
      <c r="CB6" s="35">
        <f>IF(CB7="",NA(),CB7)</f>
        <v>2124.6999999999998</v>
      </c>
      <c r="CC6" s="35">
        <f t="shared" ref="CC6:CK6" si="9">IF(CC7="",NA(),CC7)</f>
        <v>2775.03</v>
      </c>
      <c r="CD6" s="35">
        <f t="shared" si="9"/>
        <v>2561.19</v>
      </c>
      <c r="CE6" s="35">
        <f t="shared" si="9"/>
        <v>2273.1799999999998</v>
      </c>
      <c r="CF6" s="35">
        <f t="shared" si="9"/>
        <v>2038.32</v>
      </c>
      <c r="CG6" s="35">
        <f t="shared" si="9"/>
        <v>553.77</v>
      </c>
      <c r="CH6" s="35">
        <f t="shared" si="9"/>
        <v>508.64</v>
      </c>
      <c r="CI6" s="35">
        <f t="shared" si="9"/>
        <v>525.22</v>
      </c>
      <c r="CJ6" s="35">
        <f t="shared" si="9"/>
        <v>520.91999999999996</v>
      </c>
      <c r="CK6" s="35">
        <f t="shared" si="9"/>
        <v>486.77</v>
      </c>
      <c r="CL6" s="34" t="str">
        <f>IF(CL7="","",IF(CL7="-","【-】","【"&amp;SUBSTITUTE(TEXT(CL7,"#,##0.00"),"-","△")&amp;"】"))</f>
        <v>【481.20】</v>
      </c>
      <c r="CM6" s="35">
        <f>IF(CM7="",NA(),CM7)</f>
        <v>70</v>
      </c>
      <c r="CN6" s="35">
        <f t="shared" ref="CN6:CV6" si="10">IF(CN7="",NA(),CN7)</f>
        <v>70</v>
      </c>
      <c r="CO6" s="35">
        <f t="shared" si="10"/>
        <v>70</v>
      </c>
      <c r="CP6" s="35">
        <f t="shared" si="10"/>
        <v>70</v>
      </c>
      <c r="CQ6" s="35">
        <f t="shared" si="10"/>
        <v>70</v>
      </c>
      <c r="CR6" s="35">
        <f t="shared" si="10"/>
        <v>36.44</v>
      </c>
      <c r="CS6" s="35">
        <f t="shared" si="10"/>
        <v>34.29</v>
      </c>
      <c r="CT6" s="35">
        <f t="shared" si="10"/>
        <v>35.340000000000003</v>
      </c>
      <c r="CU6" s="35">
        <f t="shared" si="10"/>
        <v>34.68</v>
      </c>
      <c r="CV6" s="35">
        <f t="shared" si="10"/>
        <v>34.700000000000003</v>
      </c>
      <c r="CW6" s="34" t="str">
        <f>IF(CW7="","",IF(CW7="-","【-】","【"&amp;SUBSTITUTE(TEXT(CW7,"#,##0.00"),"-","△")&amp;"】"))</f>
        <v>【34.97】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89.93</v>
      </c>
      <c r="DD6" s="35">
        <f t="shared" si="11"/>
        <v>89.88</v>
      </c>
      <c r="DE6" s="35">
        <f t="shared" si="11"/>
        <v>91.52</v>
      </c>
      <c r="DF6" s="35">
        <f t="shared" si="11"/>
        <v>90.33</v>
      </c>
      <c r="DG6" s="35">
        <f t="shared" si="11"/>
        <v>90.04</v>
      </c>
      <c r="DH6" s="34" t="str">
        <f>IF(DH7="","",IF(DH7="-","【-】","【"&amp;SUBSTITUTE(TEXT(DH7,"#,##0.00"),"-","△")&amp;"】"))</f>
        <v>【89.89】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4">
        <f t="shared" si="14"/>
        <v>0</v>
      </c>
      <c r="EL6" s="34">
        <f t="shared" si="14"/>
        <v>0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5" s="36" customFormat="1" x14ac:dyDescent="0.15">
      <c r="A7" s="28"/>
      <c r="B7" s="37">
        <v>2020</v>
      </c>
      <c r="C7" s="37">
        <v>194433</v>
      </c>
      <c r="D7" s="37">
        <v>47</v>
      </c>
      <c r="E7" s="37">
        <v>17</v>
      </c>
      <c r="F7" s="37">
        <v>9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1.67</v>
      </c>
      <c r="Q7" s="38">
        <v>100</v>
      </c>
      <c r="R7" s="38">
        <v>1200</v>
      </c>
      <c r="S7" s="38">
        <v>545</v>
      </c>
      <c r="T7" s="38">
        <v>101.3</v>
      </c>
      <c r="U7" s="38">
        <v>5.38</v>
      </c>
      <c r="V7" s="38">
        <v>9</v>
      </c>
      <c r="W7" s="38">
        <v>0.01</v>
      </c>
      <c r="X7" s="38">
        <v>900</v>
      </c>
      <c r="Y7" s="38">
        <v>84.74</v>
      </c>
      <c r="Z7" s="38">
        <v>84.37</v>
      </c>
      <c r="AA7" s="38">
        <v>78.34</v>
      </c>
      <c r="AB7" s="38">
        <v>77.400000000000006</v>
      </c>
      <c r="AC7" s="38">
        <v>77.94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25659.35</v>
      </c>
      <c r="BG7" s="38">
        <v>23557.72</v>
      </c>
      <c r="BH7" s="38">
        <v>21757.02</v>
      </c>
      <c r="BI7" s="38">
        <v>19675.830000000002</v>
      </c>
      <c r="BJ7" s="38">
        <v>0</v>
      </c>
      <c r="BK7" s="38">
        <v>1914.94</v>
      </c>
      <c r="BL7" s="38">
        <v>1759.36</v>
      </c>
      <c r="BM7" s="38">
        <v>1837.88</v>
      </c>
      <c r="BN7" s="38">
        <v>1748.51</v>
      </c>
      <c r="BO7" s="38">
        <v>1640.16</v>
      </c>
      <c r="BP7" s="38">
        <v>1650.58</v>
      </c>
      <c r="BQ7" s="38">
        <v>4.6900000000000004</v>
      </c>
      <c r="BR7" s="38">
        <v>5.48</v>
      </c>
      <c r="BS7" s="38">
        <v>5.84</v>
      </c>
      <c r="BT7" s="38">
        <v>6.53</v>
      </c>
      <c r="BU7" s="38">
        <v>7.22</v>
      </c>
      <c r="BV7" s="38">
        <v>34.020000000000003</v>
      </c>
      <c r="BW7" s="38">
        <v>37.200000000000003</v>
      </c>
      <c r="BX7" s="38">
        <v>35.03</v>
      </c>
      <c r="BY7" s="38">
        <v>34.99</v>
      </c>
      <c r="BZ7" s="38">
        <v>38.270000000000003</v>
      </c>
      <c r="CA7" s="38">
        <v>38.659999999999997</v>
      </c>
      <c r="CB7" s="38">
        <v>2124.6999999999998</v>
      </c>
      <c r="CC7" s="38">
        <v>2775.03</v>
      </c>
      <c r="CD7" s="38">
        <v>2561.19</v>
      </c>
      <c r="CE7" s="38">
        <v>2273.1799999999998</v>
      </c>
      <c r="CF7" s="38">
        <v>2038.32</v>
      </c>
      <c r="CG7" s="38">
        <v>553.77</v>
      </c>
      <c r="CH7" s="38">
        <v>508.64</v>
      </c>
      <c r="CI7" s="38">
        <v>525.22</v>
      </c>
      <c r="CJ7" s="38">
        <v>520.91999999999996</v>
      </c>
      <c r="CK7" s="38">
        <v>486.77</v>
      </c>
      <c r="CL7" s="38">
        <v>481.2</v>
      </c>
      <c r="CM7" s="38">
        <v>70</v>
      </c>
      <c r="CN7" s="38">
        <v>70</v>
      </c>
      <c r="CO7" s="38">
        <v>70</v>
      </c>
      <c r="CP7" s="38">
        <v>70</v>
      </c>
      <c r="CQ7" s="38">
        <v>70</v>
      </c>
      <c r="CR7" s="38">
        <v>36.44</v>
      </c>
      <c r="CS7" s="38">
        <v>34.29</v>
      </c>
      <c r="CT7" s="38">
        <v>35.340000000000003</v>
      </c>
      <c r="CU7" s="38">
        <v>34.68</v>
      </c>
      <c r="CV7" s="38">
        <v>34.700000000000003</v>
      </c>
      <c r="CW7" s="38">
        <v>34.97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89.93</v>
      </c>
      <c r="DD7" s="38">
        <v>89.88</v>
      </c>
      <c r="DE7" s="38">
        <v>91.52</v>
      </c>
      <c r="DF7" s="38">
        <v>90.33</v>
      </c>
      <c r="DG7" s="38">
        <v>90.04</v>
      </c>
      <c r="DH7" s="38">
        <v>89.89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0</v>
      </c>
      <c r="EL7" s="38">
        <v>0</v>
      </c>
      <c r="EM7" s="38">
        <v>0</v>
      </c>
      <c r="EN7" s="38">
        <v>0</v>
      </c>
      <c r="EO7" s="38">
        <v>0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2021-12-03T08:07:48Z</dcterms:created>
  <dcterms:modified xsi:type="dcterms:W3CDTF">2022-02-02T01:24:35Z</dcterms:modified>
  <cp:category/>
</cp:coreProperties>
</file>