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3 市町村等→県（1.26〆）\下水道事業\19昭和町\"/>
    </mc:Choice>
  </mc:AlternateContent>
  <workbookProtection workbookAlgorithmName="SHA-512" workbookHashValue="CMrLk9QAYFWtckTDDW+RL/YcqocZZuZrBV2uZaSe1N3n6OUnnBQW19MqQJuERqdLDm6kJAgdWq6Ml73ieyUrWg==" workbookSaltValue="hBgozqwJOMga0p7Z/vYZwQ==" workbookSpinCount="100000" lockStructure="1"/>
  <bookViews>
    <workbookView xWindow="0" yWindow="0" windowWidth="16457" windowHeight="5271"/>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<sst xmlns="http://schemas.openxmlformats.org/spreadsheetml/2006/main" count="241" uniqueCount="121">
  <si>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</si>
  <si>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</si>
  <si>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</si>
  <si>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</si>
  <si>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</si>
  <si>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</si>
  <si>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</si>
  <si>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</si>
  <si>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</si>
  <si>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</si>
  <si>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</si>
  <si>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</si>
  <si>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</si>
  <si>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</si>
  <si>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</si>
  <si>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</si>
  <si>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</si>
  <si>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</si>
  <si>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</si>
  <si>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</si>
  <si>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</si>
  <si>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</si>
  <si>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</si>
  <si>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</si>
  <si>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</si>
  <si>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</si>
  <si>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</si>
  <si>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</si>
  <si>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</si>
  <si>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</si>
  <si>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</si>
  <si>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</si>
  <si>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</si>
  <si>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</si>
  <si>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</si>
  <si>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</si>
  <si>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</si>
  <si>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</si>
  <si>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</si>
  <si>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</si>
  <si>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</si>
  <si>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</si>
  <si>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</si>
  <si>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</si>
  <si>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</si>
  <si>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</si>
  <si>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</si>
  <si>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</si>
  <si>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</si>
  <si>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</si>
  <si>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</si>
  <si>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</si>
  <si>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</si>
  <si>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</si>
  <si>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</si>
  <si>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</si>
  <si>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</si>
  <si>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</si>
  <si>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</si>
  <si>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</si>
  <si>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</si>
  <si>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</si>
  <si>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</si>
  <si>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</si>
  <si>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</si>
  <si>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</si>
  <si>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</si>
  <si>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</si>
  <si>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</si>
  <si>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</si>
  <si>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</si>
  <si>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</si>
  <si>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</si>
  <si>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</si>
  <si>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</si>
  <si>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</si>
  <si>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</si>
  <si>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</si>
  <si>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</si>
  <si>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</si>
  <si>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</si>
  <si>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</si>
  <si>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</si>
  <si>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</si>
  <si>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</si>
  <si>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</si>
  <si>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</si>
  <si>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</si>
  <si>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</si>
  <si>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</si>
  <si>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</si>
  <si>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</si>
  <si>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</si>
  <si>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</si>
  <si>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</si>
  <si>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</si>
  <si>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</si>
  <si>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</si>
  <si>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昭和町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</si>
  <si>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</si>
  <si>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</si>
  <si>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</si>
  <si>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</si>
  <si>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</si>
  <si>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</si>
  <si>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</si>
  <si>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</si>
  <si>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</si>
  <si>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</si>
  <si>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</si>
  <si>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</si>
  <si>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</si>
  <si>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</si>
  <si>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</si>
  <si>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</si>
  <si>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</si>
  <si>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</si>
  <si>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</si>
  <si>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の当該指標は単年度の収支が黒字であることを示す100％となっていることが必要である。昨年度は費用増により比率が1％程下がったが、過去５年間の平均比率は81.31％と徐々に上昇傾向になってきているので、これからも経営改善に向けた取組を継続して行っていく。④当該指標については類似団体と比較するとかなり低く抑えられている。平成28年度には使用料の改定を行い経営改善の実施を図り企業債残高は平成２９年度より毎年下降している。⑤当該指標は使用料で回収すべき経費をすべて使用料で賄えている状況を示す100％以上であることが必要であるが、過去の年度はすべて100％を下回っているので、平成28年度には使用料の改定を実施し使用料収入を確保した。平成30年度からは経費回収率が98％を超えてきたので、これからも汚水処理費の更なる削減に努力し当該指標の数値を上昇させることを目標とする。⑥汚水処理原価については4年程前から類似団体平均値を下回る数値で推移している。今後更なる接続件数の向上に努力しそれに伴い有収水量を増加させる取組を実施していく必要がある。⑧水洗化率は類似団体に比べて　　　　　　　　　　　　　　　　かなり高い値を示しているが、当該指標については公共用水域の水質保全や使用料収入の増加等の観点から100％となっていることが望ましい。だが、供用開始区域において様々な理由により未接続世帯が見受けられるので該当者に対し、郵送や訪問（町外含む）を実施して下水道接続への推進を積極的に行い水洗化率向上に取り組んでいる。</t>
    <rPh sb="1" eb="4">
      <t>シュウエキテキ</t>
    </rPh>
    <rPh sb="4" eb="8">
      <t>シュウシヒリツ</t>
    </rPh>
    <rPh sb="9" eb="13">
      <t>トウガイシヒョウ</t>
    </rPh>
    <rPh sb="14" eb="17">
      <t>タンネンド</t>
    </rPh>
    <rPh sb="18" eb="20">
      <t>シュウシ</t>
    </rPh>
    <rPh sb="21" eb="23">
      <t>クロジ</t>
    </rPh>
    <rPh sb="29" eb="30">
      <t>シメ</t>
    </rPh>
    <rPh sb="44" eb="46">
      <t>ヒツヨウ</t>
    </rPh>
    <rPh sb="72" eb="74">
      <t>カコ</t>
    </rPh>
    <rPh sb="75" eb="77">
      <t>ネンカン</t>
    </rPh>
    <rPh sb="78" eb="82">
      <t>ヘイキンヒリツ</t>
    </rPh>
    <rPh sb="90" eb="92">
      <t>ジョジョ</t>
    </rPh>
    <rPh sb="93" eb="95">
      <t>ジョウショウ</t>
    </rPh>
    <rPh sb="95" eb="97">
      <t>ケイコウ</t>
    </rPh>
    <rPh sb="113" eb="117">
      <t>ケイエイカイゼン</t>
    </rPh>
    <rPh sb="118" eb="119">
      <t>ム</t>
    </rPh>
    <rPh sb="121" eb="123">
      <t>トリクミ</t>
    </rPh>
    <rPh sb="124" eb="126">
      <t>ケイゾク</t>
    </rPh>
    <rPh sb="128" eb="129">
      <t>オコナ</t>
    </rPh>
    <rPh sb="135" eb="139">
      <t>トウガイシヒョウ</t>
    </rPh>
    <rPh sb="144" eb="148">
      <t>ルイジダンタイ</t>
    </rPh>
    <rPh sb="149" eb="151">
      <t>ヒカク</t>
    </rPh>
    <rPh sb="157" eb="158">
      <t>ヒク</t>
    </rPh>
    <rPh sb="159" eb="160">
      <t>オサ</t>
    </rPh>
    <rPh sb="167" eb="169">
      <t>ヘイセイ</t>
    </rPh>
    <rPh sb="171" eb="173">
      <t>ネンド</t>
    </rPh>
    <rPh sb="175" eb="178">
      <t>シヨウリョウ</t>
    </rPh>
    <rPh sb="179" eb="181">
      <t>カイテイ</t>
    </rPh>
    <rPh sb="182" eb="183">
      <t>オコナ</t>
    </rPh>
    <rPh sb="184" eb="188">
      <t>ケイエイカイゼン</t>
    </rPh>
    <rPh sb="189" eb="191">
      <t>ジッシ</t>
    </rPh>
    <rPh sb="192" eb="193">
      <t>ハカ</t>
    </rPh>
    <rPh sb="194" eb="197">
      <t>キギョウサイ</t>
    </rPh>
    <rPh sb="197" eb="199">
      <t>ザンダカ</t>
    </rPh>
    <rPh sb="200" eb="202">
      <t>ヘイセイ</t>
    </rPh>
    <rPh sb="204" eb="206">
      <t>ネンド</t>
    </rPh>
    <rPh sb="208" eb="210">
      <t>マイネン</t>
    </rPh>
    <rPh sb="210" eb="212">
      <t>カコウ</t>
    </rPh>
    <rPh sb="218" eb="222">
      <t>トウガイシヒョウ</t>
    </rPh>
    <rPh sb="223" eb="226">
      <t>シヨウリョウ</t>
    </rPh>
    <rPh sb="227" eb="229">
      <t>カイシュウ</t>
    </rPh>
    <rPh sb="232" eb="234">
      <t>ケイヒ</t>
    </rPh>
    <rPh sb="238" eb="241">
      <t>シヨウリョウ</t>
    </rPh>
    <rPh sb="242" eb="243">
      <t>マカナ</t>
    </rPh>
    <rPh sb="247" eb="249">
      <t>ジョウキョウ</t>
    </rPh>
    <rPh sb="250" eb="251">
      <t>シメ</t>
    </rPh>
    <rPh sb="256" eb="258">
      <t>イジョウ</t>
    </rPh>
    <rPh sb="264" eb="266">
      <t>ヒツヨウ</t>
    </rPh>
    <rPh sb="271" eb="273">
      <t>カコ</t>
    </rPh>
    <rPh sb="274" eb="276">
      <t>ネンド</t>
    </rPh>
    <rPh sb="285" eb="287">
      <t>シタマワ</t>
    </rPh>
    <rPh sb="294" eb="296">
      <t>ヘイセイ</t>
    </rPh>
    <rPh sb="298" eb="300">
      <t>ネンド</t>
    </rPh>
    <rPh sb="302" eb="305">
      <t>シヨウリョウ</t>
    </rPh>
    <rPh sb="306" eb="308">
      <t>カイテイ</t>
    </rPh>
    <rPh sb="309" eb="311">
      <t>ジッシ</t>
    </rPh>
    <rPh sb="312" eb="317">
      <t>シヨウリョウシュウニュウ</t>
    </rPh>
    <rPh sb="318" eb="320">
      <t>カクホ</t>
    </rPh>
    <rPh sb="323" eb="325">
      <t>ヘイセイ</t>
    </rPh>
    <rPh sb="327" eb="329">
      <t>ネンド</t>
    </rPh>
    <rPh sb="332" eb="337">
      <t>ケイヒカイシュウリツ</t>
    </rPh>
    <rPh sb="342" eb="343">
      <t>コ</t>
    </rPh>
    <rPh sb="355" eb="360">
      <t>オスイショリヒ</t>
    </rPh>
    <rPh sb="361" eb="362">
      <t>サラ</t>
    </rPh>
    <rPh sb="364" eb="366">
      <t>サクゲン</t>
    </rPh>
    <rPh sb="367" eb="369">
      <t>ドリョク</t>
    </rPh>
    <rPh sb="370" eb="374">
      <t>トウガイシヒョウ</t>
    </rPh>
    <rPh sb="375" eb="377">
      <t>スウチ</t>
    </rPh>
    <rPh sb="378" eb="380">
      <t>ジョウショウ</t>
    </rPh>
    <rPh sb="386" eb="388">
      <t>モクヒョウ</t>
    </rPh>
    <rPh sb="393" eb="397">
      <t>オスイショリ</t>
    </rPh>
    <rPh sb="397" eb="399">
      <t>ゲンカ</t>
    </rPh>
    <rPh sb="488" eb="489">
      <t>クラ</t>
    </rPh>
    <rPh sb="510" eb="511">
      <t>タカ</t>
    </rPh>
    <rPh sb="512" eb="513">
      <t>アタイ</t>
    </rPh>
    <rPh sb="514" eb="515">
      <t>シメ</t>
    </rPh>
    <rPh sb="521" eb="525">
      <t>トウガイシヒョウ</t>
    </rPh>
    <rPh sb="530" eb="535">
      <t>コウキョウヨウスイイキ</t>
    </rPh>
    <rPh sb="536" eb="540">
      <t>スイシツホゼン</t>
    </rPh>
    <rPh sb="541" eb="546">
      <t>シヨウリョウシュウニュウ</t>
    </rPh>
    <rPh sb="547" eb="549">
      <t>ゾウカ</t>
    </rPh>
    <rPh sb="549" eb="550">
      <t>ナド</t>
    </rPh>
    <rPh sb="551" eb="553">
      <t>カンテン</t>
    </rPh>
    <rPh sb="568" eb="569">
      <t>ノゾ</t>
    </rPh>
    <rPh sb="576" eb="580">
      <t>キョウヨウカイシ</t>
    </rPh>
    <rPh sb="580" eb="582">
      <t>クイキ</t>
    </rPh>
    <rPh sb="586" eb="588">
      <t>サマザマ</t>
    </rPh>
    <rPh sb="589" eb="591">
      <t>リユウ</t>
    </rPh>
    <rPh sb="594" eb="599">
      <t>ミセツゾクセタイ</t>
    </rPh>
    <rPh sb="600" eb="602">
      <t>ミウ</t>
    </rPh>
    <rPh sb="608" eb="611">
      <t>ガイトウシャ</t>
    </rPh>
    <rPh sb="612" eb="613">
      <t>タイ</t>
    </rPh>
    <rPh sb="615" eb="617">
      <t>ユウソウ</t>
    </rPh>
    <rPh sb="618" eb="620">
      <t>ホウモン</t>
    </rPh>
    <rPh sb="621" eb="623">
      <t>チョウガイ</t>
    </rPh>
    <rPh sb="623" eb="624">
      <t>フク</t>
    </rPh>
    <rPh sb="627" eb="629">
      <t>ジッシ</t>
    </rPh>
    <rPh sb="631" eb="636">
      <t>ゲスイドウセツゾク</t>
    </rPh>
    <rPh sb="638" eb="640">
      <t>スイシン</t>
    </rPh>
    <rPh sb="641" eb="644">
      <t>セッキョクテキ</t>
    </rPh>
    <rPh sb="645" eb="646">
      <t>オコナ</t>
    </rPh>
    <rPh sb="647" eb="653">
      <t>スイセンカリツコウジョウ</t>
    </rPh>
    <rPh sb="654" eb="655">
      <t>ト</t>
    </rPh>
    <rPh sb="656" eb="657">
      <t>ク</t>
    </rPh>
    <phoneticPr fontId="4"/>
  </si>
  <si>
    <t>法定耐用年数に近い下水道管渠については平成29年度には管渠内の目視調査を実施し、翌年の平成３０年度には下水道管渠内管口カメラ調査を実施した結果、調査をした管渠の改築の必要性は極めて低い状況という回答を得ているが、耐震性や今後の更新投資の見通し等を踏まえて、経営改善や投資計画等の見直しなどを行う必要がる。</t>
    <rPh sb="0" eb="6">
      <t>ホウテイタイヨウネンスウ</t>
    </rPh>
    <rPh sb="7" eb="8">
      <t>チカ</t>
    </rPh>
    <rPh sb="9" eb="14">
      <t>ゲスイドウカンキョ</t>
    </rPh>
    <rPh sb="19" eb="21">
      <t>ヘイセイ</t>
    </rPh>
    <rPh sb="23" eb="25">
      <t>ネンド</t>
    </rPh>
    <rPh sb="27" eb="30">
      <t>カンキョナイ</t>
    </rPh>
    <rPh sb="31" eb="35">
      <t>モクシチョウサ</t>
    </rPh>
    <rPh sb="36" eb="38">
      <t>ジッシ</t>
    </rPh>
    <rPh sb="40" eb="42">
      <t>ヨクネン</t>
    </rPh>
    <rPh sb="43" eb="45">
      <t>ヘイセイ</t>
    </rPh>
    <rPh sb="47" eb="49">
      <t>ネンド</t>
    </rPh>
    <rPh sb="51" eb="57">
      <t>ゲスイドウカンキョナイ</t>
    </rPh>
    <rPh sb="57" eb="59">
      <t>カングチ</t>
    </rPh>
    <rPh sb="62" eb="64">
      <t>チョウサ</t>
    </rPh>
    <rPh sb="65" eb="67">
      <t>ジッシ</t>
    </rPh>
    <rPh sb="69" eb="71">
      <t>ケッカ</t>
    </rPh>
    <rPh sb="72" eb="74">
      <t>チョウサ</t>
    </rPh>
    <rPh sb="77" eb="79">
      <t>カンキョ</t>
    </rPh>
    <rPh sb="80" eb="82">
      <t>カイチク</t>
    </rPh>
    <rPh sb="83" eb="86">
      <t>ヒツヨウセイ</t>
    </rPh>
    <rPh sb="87" eb="88">
      <t>キワ</t>
    </rPh>
    <rPh sb="90" eb="91">
      <t>ヒク</t>
    </rPh>
    <rPh sb="92" eb="94">
      <t>ジョウキョウ</t>
    </rPh>
    <rPh sb="97" eb="99">
      <t>カイトウ</t>
    </rPh>
    <rPh sb="100" eb="101">
      <t>エ</t>
    </rPh>
    <rPh sb="106" eb="109">
      <t>タイシンセイ</t>
    </rPh>
    <rPh sb="110" eb="112">
      <t>コンゴ</t>
    </rPh>
    <rPh sb="113" eb="117">
      <t>コウシントウシ</t>
    </rPh>
    <rPh sb="118" eb="120">
      <t>ミトオ</t>
    </rPh>
    <rPh sb="121" eb="122">
      <t>ナド</t>
    </rPh>
    <rPh sb="123" eb="124">
      <t>フ</t>
    </rPh>
    <rPh sb="128" eb="132">
      <t>ケイエイカイゼン</t>
    </rPh>
    <rPh sb="133" eb="137">
      <t>トウシケイカク</t>
    </rPh>
    <rPh sb="137" eb="138">
      <t>ナド</t>
    </rPh>
    <rPh sb="139" eb="141">
      <t>ミナオ</t>
    </rPh>
    <rPh sb="145" eb="146">
      <t>オコナ</t>
    </rPh>
    <rPh sb="147" eb="149">
      <t>ヒツヨウ</t>
    </rPh>
    <phoneticPr fontId="4"/>
  </si>
  <si>
    <t>・収益的収支比率の数値が100％未満なので収支が赤字であることを示している。企業債残高対事業規模比率も毎年下がってきてはいるが、経営規模　に比べて企業債の規模が大きく一般会計繰入金に頼らなければならない状況に陥っている。この状況を改善するために平成28年度に13年ぶりの下水道使用料の改定を行い下水道使用料による収益的確保を実現したところである。これからは企業債の規模の縮小が課題となってくる。　　　　　　　　　　　　　　　・老朽化の状況については平成29年度には下水道管渠内の目視調査を実施し平成30年度には下水道管渠内の管口ｶﾒﾗ調査も実施し早い時点からの耐用年数に応じた老朽化対策を検討していくこととしている。　　　　　</t>
    <rPh sb="1" eb="4">
      <t>シュウエキテキ</t>
    </rPh>
    <rPh sb="4" eb="8">
      <t>シュウシヒリツ</t>
    </rPh>
    <rPh sb="9" eb="11">
      <t>スウチ</t>
    </rPh>
    <rPh sb="16" eb="18">
      <t>ミマン</t>
    </rPh>
    <rPh sb="21" eb="23">
      <t>シュウシ</t>
    </rPh>
    <rPh sb="24" eb="26">
      <t>アカジ</t>
    </rPh>
    <rPh sb="32" eb="33">
      <t>シメ</t>
    </rPh>
    <rPh sb="38" eb="41">
      <t>キギョウサイ</t>
    </rPh>
    <rPh sb="41" eb="43">
      <t>ザンダカ</t>
    </rPh>
    <rPh sb="43" eb="44">
      <t>タイ</t>
    </rPh>
    <rPh sb="44" eb="50">
      <t>ジギョウキボヒリツ</t>
    </rPh>
    <rPh sb="51" eb="53">
      <t>マイネン</t>
    </rPh>
    <rPh sb="53" eb="54">
      <t>サ</t>
    </rPh>
    <rPh sb="64" eb="68">
      <t>ケイエイキボ</t>
    </rPh>
    <rPh sb="70" eb="71">
      <t>クラ</t>
    </rPh>
    <rPh sb="73" eb="76">
      <t>キギョウサイ</t>
    </rPh>
    <rPh sb="77" eb="79">
      <t>キボ</t>
    </rPh>
    <rPh sb="80" eb="81">
      <t>オオ</t>
    </rPh>
    <rPh sb="83" eb="90">
      <t>イッパンカイケイクリイレキン</t>
    </rPh>
    <rPh sb="91" eb="92">
      <t>タヨ</t>
    </rPh>
    <rPh sb="101" eb="103">
      <t>ジョウキョウ</t>
    </rPh>
    <rPh sb="104" eb="105">
      <t>オチイ</t>
    </rPh>
    <rPh sb="112" eb="114">
      <t>ジョウキョウ</t>
    </rPh>
    <rPh sb="115" eb="117">
      <t>カイゼン</t>
    </rPh>
    <rPh sb="122" eb="124">
      <t>ヘイセイ</t>
    </rPh>
    <rPh sb="126" eb="128">
      <t>ネンド</t>
    </rPh>
    <rPh sb="131" eb="132">
      <t>ネン</t>
    </rPh>
    <rPh sb="213" eb="216">
      <t>ロウキュウカ</t>
    </rPh>
    <rPh sb="217" eb="219">
      <t>ジョウキョウ</t>
    </rPh>
    <rPh sb="224" eb="226">
      <t>ヘイセイ</t>
    </rPh>
    <rPh sb="228" eb="230">
      <t>ネンド</t>
    </rPh>
    <rPh sb="232" eb="238">
      <t>ゲスイドウカンキョナイ</t>
    </rPh>
    <rPh sb="280" eb="284">
      <t>タイヨウネンスウ</t>
    </rPh>
    <rPh sb="285" eb="286">
      <t>オウ</t>
    </rPh>
    <rPh sb="288" eb="293">
      <t>ロウキュウカタイサク</t>
    </rPh>
    <rPh sb="294" eb="29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</si>
</sst>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EE-4E4D-8047-912A53BD9D7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c:ext xmlns:c16="http://schemas.microsoft.com/office/drawing/2014/chart" uri="{C3380CC4-5D6E-409C-BE32-E72D297353CC}">
              <c16:uniqueId val="{00000001-69EE-4E4D-8047-912A53BD9D7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D1-4002-9C63-96ED1D2914F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c:ext xmlns:c16="http://schemas.microsoft.com/office/drawing/2014/chart" uri="{C3380CC4-5D6E-409C-BE32-E72D297353CC}">
              <c16:uniqueId val="{00000001-17D1-4002-9C63-96ED1D2914F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91.13</c:v>
                </c:pt>
                <c:pt idx="1">
                  <c:v>91.81</c:v>
                </c:pt>
                <c:pt idx="2">
                  <c:v>96.06</c:v>
                </c:pt>
                <c:pt idx="3">
                  <c:v>94.8</c:v>
                </c:pt>
                <c:pt idx="4">
                  <c:v>93.19</c:v>
                </c:pt>
              </c:numCache>
            </c:numRef>
          </c:val>
          <c:extLst>
            <c:ext xmlns:c16="http://schemas.microsoft.com/office/drawing/2014/chart" uri="{C3380CC4-5D6E-409C-BE32-E72D297353CC}">
              <c16:uniqueId val="{00000000-9D62-4BA3-9FFA-5793D25EF74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c:ext xmlns:c16="http://schemas.microsoft.com/office/drawing/2014/chart" uri="{C3380CC4-5D6E-409C-BE32-E72D297353CC}">
              <c16:uniqueId val="{00000001-9D62-4BA3-9FFA-5793D25EF74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75.930000000000007</c:v>
                </c:pt>
                <c:pt idx="1">
                  <c:v>77.760000000000005</c:v>
                </c:pt>
                <c:pt idx="2">
                  <c:v>79.75</c:v>
                </c:pt>
                <c:pt idx="3">
                  <c:v>87.19</c:v>
                </c:pt>
                <c:pt idx="4">
                  <c:v>85.96</c:v>
                </c:pt>
              </c:numCache>
            </c:numRef>
          </c:val>
          <c:extLst>
            <c:ext xmlns:c16="http://schemas.microsoft.com/office/drawing/2014/chart" uri="{C3380CC4-5D6E-409C-BE32-E72D297353CC}">
              <c16:uniqueId val="{00000000-AAAE-4467-9EEF-05A7FB3A5C0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AE-4467-9EEF-05A7FB3A5C0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6E-41C0-B055-65E080FBFB1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6E-41C0-B055-65E080FBFB1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93-4331-BD64-2ACECF1D4C3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93-4331-BD64-2ACECF1D4C3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FD-442E-A2FF-3209F33C275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FD-442E-A2FF-3209F33C275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73-46B4-877E-6427B4990E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73-46B4-877E-6427B4990E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830.57</c:v>
                </c:pt>
                <c:pt idx="1">
                  <c:v>620.41999999999996</c:v>
                </c:pt>
                <c:pt idx="2">
                  <c:v>346.94</c:v>
                </c:pt>
                <c:pt idx="3">
                  <c:v>327.57</c:v>
                </c:pt>
                <c:pt idx="4">
                  <c:v>313.52</c:v>
                </c:pt>
              </c:numCache>
            </c:numRef>
          </c:val>
          <c:extLst>
            <c:ext xmlns:c16="http://schemas.microsoft.com/office/drawing/2014/chart" uri="{C3380CC4-5D6E-409C-BE32-E72D297353CC}">
              <c16:uniqueId val="{00000000-3CA1-4C00-80CD-7584ACD2686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c:ext xmlns:c16="http://schemas.microsoft.com/office/drawing/2014/chart" uri="{C3380CC4-5D6E-409C-BE32-E72D297353CC}">
              <c16:uniqueId val="{00000001-3CA1-4C00-80CD-7584ACD2686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67.92</c:v>
                </c:pt>
                <c:pt idx="1">
                  <c:v>81.41</c:v>
                </c:pt>
                <c:pt idx="2">
                  <c:v>98.92</c:v>
                </c:pt>
                <c:pt idx="3">
                  <c:v>98.92</c:v>
                </c:pt>
                <c:pt idx="4">
                  <c:v>98.19</c:v>
                </c:pt>
              </c:numCache>
            </c:numRef>
          </c:val>
          <c:extLst>
            <c:ext xmlns:c16="http://schemas.microsoft.com/office/drawing/2014/chart" uri="{C3380CC4-5D6E-409C-BE32-E72D297353CC}">
              <c16:uniqueId val="{00000000-B08D-4B16-9132-2C6B3C14DE4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c:ext xmlns:c16="http://schemas.microsoft.com/office/drawing/2014/chart" uri="{C3380CC4-5D6E-409C-BE32-E72D297353CC}">
              <c16:uniqueId val="{00000001-B08D-4B16-9132-2C6B3C14DE4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212.23</c:v>
                </c:pt>
                <c:pt idx="1">
                  <c:v>182.73</c:v>
                </c:pt>
                <c:pt idx="2">
                  <c:v>150</c:v>
                </c:pt>
                <c:pt idx="3">
                  <c:v>150</c:v>
                </c:pt>
                <c:pt idx="4">
                  <c:v>150</c:v>
                </c:pt>
              </c:numCache>
            </c:numRef>
          </c:val>
          <c:extLst>
            <c:ext xmlns:c16="http://schemas.microsoft.com/office/drawing/2014/chart" uri="{C3380CC4-5D6E-409C-BE32-E72D297353CC}">
              <c16:uniqueId val="{00000000-5AC3-4D32-8EF8-20DB7D1284B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c:ext xmlns:c16="http://schemas.microsoft.com/office/drawing/2014/chart" uri="{C3380CC4-5D6E-409C-BE32-E72D297353CC}">
              <c16:uniqueId val="{00000001-5AC3-4D32-8EF8-20DB7D1284B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5" zoomScaleNormal="100" workbookViewId="0">
      <selection activeCell="AV58" sqref="AV58"/>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5" t="str">
        <f>データ!H6</f>
        <v>山梨県　昭和町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20660</v>
      </c>
      <c r="AM8" s="69"/>
      <c r="AN8" s="69"/>
      <c r="AO8" s="69"/>
      <c r="AP8" s="69"/>
      <c r="AQ8" s="69"/>
      <c r="AR8" s="69"/>
      <c r="AS8" s="69"/>
      <c r="AT8" s="68">
        <f>データ!T6</f>
        <v>9.08</v>
      </c>
      <c r="AU8" s="68"/>
      <c r="AV8" s="68"/>
      <c r="AW8" s="68"/>
      <c r="AX8" s="68"/>
      <c r="AY8" s="68"/>
      <c r="AZ8" s="68"/>
      <c r="BA8" s="68"/>
      <c r="BB8" s="68">
        <f>データ!U6</f>
        <v>2275.33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5">
      <c r="A10" s="2"/>
      <c r="B10" s="68" t="str">
        <f>データ!N6</f>
        <v>-</v>
      </c>
      <c r="C10" s="68"/>
      <c r="D10" s="68"/>
      <c r="E10" s="68"/>
      <c r="F10" s="68"/>
      <c r="G10" s="68"/>
      <c r="H10" s="68"/>
      <c r="I10" s="68" t="str">
        <f>データ!O6</f>
        <v>該当数値なし</v>
      </c>
      <c r="J10" s="68"/>
      <c r="K10" s="68"/>
      <c r="L10" s="68"/>
      <c r="M10" s="68"/>
      <c r="N10" s="68"/>
      <c r="O10" s="68"/>
      <c r="P10" s="68">
        <f>データ!P6</f>
        <v>90.03</v>
      </c>
      <c r="Q10" s="68"/>
      <c r="R10" s="68"/>
      <c r="S10" s="68"/>
      <c r="T10" s="68"/>
      <c r="U10" s="68"/>
      <c r="V10" s="68"/>
      <c r="W10" s="68">
        <f>データ!Q6</f>
        <v>91.08</v>
      </c>
      <c r="X10" s="68"/>
      <c r="Y10" s="68"/>
      <c r="Z10" s="68"/>
      <c r="AA10" s="68"/>
      <c r="AB10" s="68"/>
      <c r="AC10" s="68"/>
      <c r="AD10" s="69">
        <f>データ!R6</f>
        <v>2420</v>
      </c>
      <c r="AE10" s="69"/>
      <c r="AF10" s="69"/>
      <c r="AG10" s="69"/>
      <c r="AH10" s="69"/>
      <c r="AI10" s="69"/>
      <c r="AJ10" s="69"/>
      <c r="AK10" s="2"/>
      <c r="AL10" s="69">
        <f>データ!V6</f>
        <v>18602</v>
      </c>
      <c r="AM10" s="69"/>
      <c r="AN10" s="69"/>
      <c r="AO10" s="69"/>
      <c r="AP10" s="69"/>
      <c r="AQ10" s="69"/>
      <c r="AR10" s="69"/>
      <c r="AS10" s="69"/>
      <c r="AT10" s="68">
        <f>データ!W6</f>
        <v>5.48</v>
      </c>
      <c r="AU10" s="68"/>
      <c r="AV10" s="68"/>
      <c r="AW10" s="68"/>
      <c r="AX10" s="68"/>
      <c r="AY10" s="68"/>
      <c r="AZ10" s="68"/>
      <c r="BA10" s="68"/>
      <c r="BB10" s="68">
        <f>データ!X6</f>
        <v>3394.53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2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2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5">
      <c r="C83" s="2" t="s">
        <v>30</v>
      </c>
    </row>
    <row r="84" spans="1:78" x14ac:dyDescent="0.25">
      <c r="C84" s="2"/>
    </row>
    <row r="85" spans="1:78" hidden="1" x14ac:dyDescent="0.2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hFXVDaYO14yB1tk7Lxm4k73DZR6n13Am2rn1xK4ipnwgZPswMT2pDSTyDJJvEdP00jXflrKlQUl92wn3li3ABA==" saltValue="wvcz+WDenODXGqmSztuI5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3" x14ac:dyDescent="0.25"/>
  <cols>
    <col min="2" max="144" width="11.84375" customWidth="1"/>
  </cols>
  <sheetData>
    <row r="1" spans="1:145" x14ac:dyDescent="0.2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5">
      <c r="A6" s="28" t="s">
        <v>97</v>
      </c>
      <c r="B6" s="33">
        <f>B7</f>
        <v>2020</v>
      </c>
      <c r="C6" s="33">
        <f t="shared" ref="C6:X6" si="3">C7</f>
        <v>193844</v>
      </c>
      <c r="D6" s="33">
        <f t="shared" si="3"/>
        <v>47</v>
      </c>
      <c r="E6" s="33">
        <f t="shared" si="3"/>
        <v>17</v>
      </c>
      <c r="F6" s="33">
        <f t="shared" si="3"/>
        <v>1</v>
      </c>
      <c r="G6" s="33">
        <f t="shared" si="3"/>
        <v>0</v>
      </c>
      <c r="H6" s="33" t="str">
        <f t="shared" si="3"/>
        <v>山梨県　昭和町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90.03</v>
      </c>
      <c r="Q6" s="34">
        <f t="shared" si="3"/>
        <v>91.08</v>
      </c>
      <c r="R6" s="34">
        <f t="shared" si="3"/>
        <v>2420</v>
      </c>
      <c r="S6" s="34">
        <f t="shared" si="3"/>
        <v>20660</v>
      </c>
      <c r="T6" s="34">
        <f t="shared" si="3"/>
        <v>9.08</v>
      </c>
      <c r="U6" s="34">
        <f t="shared" si="3"/>
        <v>2275.33</v>
      </c>
      <c r="V6" s="34">
        <f t="shared" si="3"/>
        <v>18602</v>
      </c>
      <c r="W6" s="34">
        <f t="shared" si="3"/>
        <v>5.48</v>
      </c>
      <c r="X6" s="34">
        <f t="shared" si="3"/>
        <v>3394.53</v>
      </c>
      <c r="Y6" s="35">
        <f>IF(Y7="",NA(),Y7)</f>
        <v>75.930000000000007</v>
      </c>
      <c r="Z6" s="35">
        <f t="shared" ref="Z6:AH6" si="4">IF(Z7="",NA(),Z7)</f>
        <v>77.760000000000005</v>
      </c>
      <c r="AA6" s="35">
        <f t="shared" si="4"/>
        <v>79.75</v>
      </c>
      <c r="AB6" s="35">
        <f t="shared" si="4"/>
        <v>87.19</v>
      </c>
      <c r="AC6" s="35">
        <f t="shared" si="4"/>
        <v>85.96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830.57</v>
      </c>
      <c r="BG6" s="35">
        <f t="shared" ref="BG6:BO6" si="7">IF(BG7="",NA(),BG7)</f>
        <v>620.41999999999996</v>
      </c>
      <c r="BH6" s="35">
        <f t="shared" si="7"/>
        <v>346.94</v>
      </c>
      <c r="BI6" s="35">
        <f t="shared" si="7"/>
        <v>327.57</v>
      </c>
      <c r="BJ6" s="35">
        <f t="shared" si="7"/>
        <v>313.52</v>
      </c>
      <c r="BK6" s="35">
        <f t="shared" si="7"/>
        <v>1111.31</v>
      </c>
      <c r="BL6" s="35">
        <f t="shared" si="7"/>
        <v>966.33</v>
      </c>
      <c r="BM6" s="35">
        <f t="shared" si="7"/>
        <v>958.81</v>
      </c>
      <c r="BN6" s="35">
        <f t="shared" si="7"/>
        <v>1001.3</v>
      </c>
      <c r="BO6" s="35">
        <f t="shared" si="7"/>
        <v>1050.51</v>
      </c>
      <c r="BP6" s="34" t="str">
        <f>IF(BP7="","",IF(BP7="-","【-】","【"&amp;SUBSTITUTE(TEXT(BP7,"#,##0.00"),"-","△")&amp;"】"))</f>
        <v>【705.21】</v>
      </c>
      <c r="BQ6" s="35">
        <f>IF(BQ7="",NA(),BQ7)</f>
        <v>67.92</v>
      </c>
      <c r="BR6" s="35">
        <f t="shared" ref="BR6:BZ6" si="8">IF(BR7="",NA(),BR7)</f>
        <v>81.41</v>
      </c>
      <c r="BS6" s="35">
        <f t="shared" si="8"/>
        <v>98.92</v>
      </c>
      <c r="BT6" s="35">
        <f t="shared" si="8"/>
        <v>98.92</v>
      </c>
      <c r="BU6" s="35">
        <f t="shared" si="8"/>
        <v>98.19</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212.23</v>
      </c>
      <c r="CC6" s="35">
        <f t="shared" ref="CC6:CK6" si="9">IF(CC7="",NA(),CC7)</f>
        <v>182.73</v>
      </c>
      <c r="CD6" s="35">
        <f t="shared" si="9"/>
        <v>150</v>
      </c>
      <c r="CE6" s="35">
        <f t="shared" si="9"/>
        <v>150</v>
      </c>
      <c r="CF6" s="35">
        <f t="shared" si="9"/>
        <v>150</v>
      </c>
      <c r="CG6" s="35">
        <f t="shared" si="9"/>
        <v>207.96</v>
      </c>
      <c r="CH6" s="35">
        <f t="shared" si="9"/>
        <v>194.31</v>
      </c>
      <c r="CI6" s="35">
        <f t="shared" si="9"/>
        <v>190.99</v>
      </c>
      <c r="CJ6" s="35">
        <f t="shared" si="9"/>
        <v>187.55</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53.5</v>
      </c>
      <c r="CT6" s="35">
        <f t="shared" si="10"/>
        <v>52.58</v>
      </c>
      <c r="CU6" s="35">
        <f t="shared" si="10"/>
        <v>50.94</v>
      </c>
      <c r="CV6" s="35">
        <f t="shared" si="10"/>
        <v>50.53</v>
      </c>
      <c r="CW6" s="34" t="str">
        <f>IF(CW7="","",IF(CW7="-","【-】","【"&amp;SUBSTITUTE(TEXT(CW7,"#,##0.00"),"-","△")&amp;"】"))</f>
        <v>【59.57】</v>
      </c>
      <c r="CX6" s="35">
        <f>IF(CX7="",NA(),CX7)</f>
        <v>91.13</v>
      </c>
      <c r="CY6" s="35">
        <f t="shared" ref="CY6:DG6" si="11">IF(CY7="",NA(),CY7)</f>
        <v>91.81</v>
      </c>
      <c r="CZ6" s="35">
        <f t="shared" si="11"/>
        <v>96.06</v>
      </c>
      <c r="DA6" s="35">
        <f t="shared" si="11"/>
        <v>94.8</v>
      </c>
      <c r="DB6" s="35">
        <f t="shared" si="11"/>
        <v>93.19</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25">
      <c r="A7" s="28"/>
      <c r="B7" s="37">
        <v>2020</v>
      </c>
      <c r="C7" s="37">
        <v>193844</v>
      </c>
      <c r="D7" s="37">
        <v>47</v>
      </c>
      <c r="E7" s="37">
        <v>17</v>
      </c>
      <c r="F7" s="37">
        <v>1</v>
      </c>
      <c r="G7" s="37">
        <v>0</v>
      </c>
      <c r="H7" s="37" t="s">
        <v>98</v>
      </c>
      <c r="I7" s="37" t="s">
        <v>99</v>
      </c>
      <c r="J7" s="37" t="s">
        <v>100</v>
      </c>
      <c r="K7" s="37" t="s">
        <v>101</v>
      </c>
      <c r="L7" s="37" t="s">
        <v>102</v>
      </c>
      <c r="M7" s="37" t="s">
        <v>103</v>
      </c>
      <c r="N7" s="38" t="s">
        <v>104</v>
      </c>
      <c r="O7" s="38" t="s">
        <v>105</v>
      </c>
      <c r="P7" s="38">
        <v>90.03</v>
      </c>
      <c r="Q7" s="38">
        <v>91.08</v>
      </c>
      <c r="R7" s="38">
        <v>2420</v>
      </c>
      <c r="S7" s="38">
        <v>20660</v>
      </c>
      <c r="T7" s="38">
        <v>9.08</v>
      </c>
      <c r="U7" s="38">
        <v>2275.33</v>
      </c>
      <c r="V7" s="38">
        <v>18602</v>
      </c>
      <c r="W7" s="38">
        <v>5.48</v>
      </c>
      <c r="X7" s="38">
        <v>3394.53</v>
      </c>
      <c r="Y7" s="38">
        <v>75.930000000000007</v>
      </c>
      <c r="Z7" s="38">
        <v>77.760000000000005</v>
      </c>
      <c r="AA7" s="38">
        <v>79.75</v>
      </c>
      <c r="AB7" s="38">
        <v>87.19</v>
      </c>
      <c r="AC7" s="38">
        <v>85.96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830.57</v>
      </c>
      <c r="BG7" s="38">
        <v>620.41999999999996</v>
      </c>
      <c r="BH7" s="38">
        <v>346.94</v>
      </c>
      <c r="BI7" s="38">
        <v>327.57</v>
      </c>
      <c r="BJ7" s="38">
        <v>313.52</v>
      </c>
      <c r="BK7" s="38">
        <v>1111.31</v>
      </c>
      <c r="BL7" s="38">
        <v>966.33</v>
      </c>
      <c r="BM7" s="38">
        <v>958.81</v>
      </c>
      <c r="BN7" s="38">
        <v>1001.3</v>
      </c>
      <c r="BO7" s="38">
        <v>1050.51</v>
      </c>
      <c r="BP7" s="38">
        <v>705.21</v>
      </c>
      <c r="BQ7" s="38">
        <v>67.92</v>
      </c>
      <c r="BR7" s="38">
        <v>81.41</v>
      </c>
      <c r="BS7" s="38">
        <v>98.92</v>
      </c>
      <c r="BT7" s="38">
        <v>98.92</v>
      </c>
      <c r="BU7" s="38">
        <v>98.19</v>
      </c>
      <c r="BV7" s="38">
        <v>75.540000000000006</v>
      </c>
      <c r="BW7" s="38">
        <v>81.739999999999995</v>
      </c>
      <c r="BX7" s="38">
        <v>82.88</v>
      </c>
      <c r="BY7" s="38">
        <v>81.88</v>
      </c>
      <c r="BZ7" s="38">
        <v>82.65</v>
      </c>
      <c r="CA7" s="38">
        <v>98.96</v>
      </c>
      <c r="CB7" s="38">
        <v>212.23</v>
      </c>
      <c r="CC7" s="38">
        <v>182.73</v>
      </c>
      <c r="CD7" s="38">
        <v>150</v>
      </c>
      <c r="CE7" s="38">
        <v>150</v>
      </c>
      <c r="CF7" s="38">
        <v>150</v>
      </c>
      <c r="CG7" s="38">
        <v>207.96</v>
      </c>
      <c r="CH7" s="38">
        <v>194.31</v>
      </c>
      <c r="CI7" s="38">
        <v>190.99</v>
      </c>
      <c r="CJ7" s="38">
        <v>187.55</v>
      </c>
      <c r="CK7" s="38">
        <v>186.3</v>
      </c>
      <c r="CL7" s="38">
        <v>134.52000000000001</v>
      </c>
      <c r="CM7" s="38" t="s">
        <v>104</v>
      </c>
      <c r="CN7" s="38" t="s">
        <v>104</v>
      </c>
      <c r="CO7" s="38" t="s">
        <v>104</v>
      </c>
      <c r="CP7" s="38" t="s">
        <v>104</v>
      </c>
      <c r="CQ7" s="38" t="s">
        <v>104</v>
      </c>
      <c r="CR7" s="38">
        <v>53.51</v>
      </c>
      <c r="CS7" s="38">
        <v>53.5</v>
      </c>
      <c r="CT7" s="38">
        <v>52.58</v>
      </c>
      <c r="CU7" s="38">
        <v>50.94</v>
      </c>
      <c r="CV7" s="38">
        <v>50.53</v>
      </c>
      <c r="CW7" s="38">
        <v>59.57</v>
      </c>
      <c r="CX7" s="38">
        <v>91.13</v>
      </c>
      <c r="CY7" s="38">
        <v>91.81</v>
      </c>
      <c r="CZ7" s="38">
        <v>96.06</v>
      </c>
      <c r="DA7" s="38">
        <v>94.8</v>
      </c>
      <c r="DB7" s="38">
        <v>93.19</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0.15</v>
      </c>
      <c r="EN7" s="38">
        <v>1.65</v>
      </c>
      <c r="EO7" s="38">
        <v>0.3</v>
      </c>
    </row>
    <row r="8" spans="1:145" x14ac:dyDescent="0.2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5">
      <c r="B11">
        <v>4</v>
      </c>
      <c r="C11">
        <v>3</v>
      </c>
      <c r="D11">
        <v>2</v>
      </c>
      <c r="E11">
        <v>1</v>
      </c>
      <c r="F11">
        <v>0</v>
      </c>
      <c r="G11" t="s">
        <v>111</v>
      </c>
    </row>
    <row r="12" spans="1:145" x14ac:dyDescent="0.25">
      <c r="B12">
        <v>1</v>
      </c>
      <c r="C12">
        <v>1</v>
      </c>
      <c r="D12">
        <v>1</v>
      </c>
      <c r="E12">
        <v>1</v>
      </c>
      <c r="F12">
        <v>2</v>
      </c>
      <c r="G12" t="s">
        <v>112</v>
      </c>
    </row>
    <row r="13" spans="1:145" x14ac:dyDescent="0.2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2022-02-16T09:00:21Z</cp:lastPrinted>
  <dcterms:created xsi:type="dcterms:W3CDTF">2021-12-03T07:45:03Z</dcterms:created>
  <dcterms:modified xsi:type="dcterms:W3CDTF">2022-02-16T09:00:23Z</dcterms:modified>
  <cp:category/>
</cp:coreProperties>
</file>