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ffice\fsv\24上下水道局\01上下水道総務\01総務担当\06各種統計・調査\01経営比較分析表\経営比較分析表R3（2年度決算）\03.北杜市→市町村課\"/>
    </mc:Choice>
  </mc:AlternateContent>
  <workbookProtection workbookAlgorithmName="SHA-512" workbookHashValue="ahoBVtW4sMLqtYzZqHC+mmCLlHv5iFr6SgXQY7zM0y8ShY+qj3sItsvcl5gZq9d/X4J9qJ7yxTYgYEMP3m7FMA==" workbookSaltValue="1T23gaz0Ag8SEv6XKx9odw=="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<sst xmlns="http://schemas.openxmlformats.org/spreadsheetml/2006/main" count="325" uniqueCount="119">
  <si>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</si>
  <si>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</si>
  <si>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</si>
  <si>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</si>
  <si>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</si>
  <si>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</si>
  <si>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</si>
  <si>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</si>
  <si>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</si>
  <si>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</si>
  <si>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</si>
  <si>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</si>
  <si>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</si>
  <si>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</si>
  <si>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</si>
  <si>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</si>
  <si>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</si>
  <si>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</si>
  <si>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</si>
  <si>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</si>
  <si>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</si>
  <si>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</si>
  <si>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</si>
  <si>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</si>
  <si>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</si>
  <si>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</si>
  <si>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</si>
  <si>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</si>
  <si>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</si>
  <si>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</si>
  <si>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</si>
  <si>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</si>
  <si>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</si>
  <si>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</si>
  <si>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</si>
  <si>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</si>
  <si>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</si>
  <si>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</si>
  <si>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</si>
  <si>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</si>
  <si>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</si>
  <si>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</si>
  <si>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</si>
  <si>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</si>
  <si>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</si>
  <si>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</si>
  <si>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</si>
  <si>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</si>
  <si>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</si>
  <si>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</si>
  <si>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</si>
  <si>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</si>
  <si>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</si>
  <si>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</si>
  <si>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</si>
  <si>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</si>
  <si>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</si>
  <si>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</si>
  <si>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</si>
  <si>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</si>
  <si>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</si>
  <si>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</si>
  <si>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</si>
  <si>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</si>
  <si>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</si>
  <si>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</si>
  <si>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</si>
  <si>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</si>
  <si>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</si>
  <si>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</si>
  <si>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</si>
  <si>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</si>
  <si>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</si>
  <si>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</si>
  <si>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</si>
  <si>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</si>
  <si>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</si>
  <si>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</si>
  <si>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</si>
  <si>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</si>
  <si>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</si>
  <si>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</si>
  <si>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</si>
  <si>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</si>
  <si>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</si>
  <si>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</si>
  <si>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</si>
  <si>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</si>
  <si>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</si>
  <si>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</si>
  <si>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</si>
  <si>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</si>
  <si>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</si>
  <si>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</si>
  <si>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</si>
  <si>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</si>
  <si>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北杜市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</si>
  <si>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</si>
  <si>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</si>
  <si>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</si>
  <si>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</si>
  <si>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</si>
  <si>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</si>
  <si>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</si>
  <si>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</si>
  <si>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</si>
  <si>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</si>
  <si>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</si>
  <si>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</si>
  <si>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</si>
  <si>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</si>
  <si>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</si>
  <si>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</si>
  <si>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</si>
  <si>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</si>
  <si>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</si>
  <si>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この事業は、市が設置管理している浄化槽整備事業であり、有形固定資産の約50％を償却していることから、徐々に修繕や更新の需要が高まってきている。法定検査・定期清掃時に点検を行いながら順次更新を行う必要がある。</t>
    <rPh sb="91" eb="93">
      <t>ジュンジ</t>
    </rPh>
    <rPh sb="93" eb="95">
      <t>コウシン</t>
    </rPh>
    <rPh sb="96" eb="97">
      <t>オコナ</t>
    </rPh>
    <rPh sb="98" eb="100">
      <t>ヒツヨウ</t>
    </rPh>
    <phoneticPr fontId="4"/>
  </si>
  <si>
    <t>　経常収支比率は類似団体とほぼ変わらず、100％を若干下回っている。一般会計からの補填により収入不足が賄われていることから、料金の見直しを検討する必要がある。
　また、流動比率は100％を大きく下回っている。建設改良費等に充てられた企業債償還額がピークを迎えており、令和9年度以降に流動負債は減少していく傾向である。
　今後は施設等の更新工事を実施することで企業債残高が増加することが予想されるため、その水準に注視する必要がある。
　施設利用率が類似団体平均よりも低く、施設の統廃合を計画的に実施することで汚水処理原価を抑えられる可能性がある。</t>
    <rPh sb="15" eb="16">
      <t>カ</t>
    </rPh>
    <rPh sb="25" eb="29">
      <t>ジャッカンシタマワ</t>
    </rPh>
    <phoneticPr fontId="4"/>
  </si>
  <si>
    <t>　本市の特定地域生活排水処理事業は、令和2年4月より地方公営企業会計に移行した。平成29年度から組織編成や公金徴収業務の民間委託を行い経営の健全化に努めたが、過疎がより進む地区であり、今後も料金収入が減る見込みであることから、経営状況は一層厳しさを増すことが予想される。　　　　　　　　　　　  　
　今後は、ストックマネジメントに取り組むなど、より一層財政収支の適正を図り経営の健全化を図ることが求められる。
　そのため、平成30年度に策定した「北杜市上下水道経営基本計画」を改訂し、財政の健全化を図るとともに、持続可能な事業運営に努める。</t>
    <rPh sb="239" eb="241">
      <t>カイテイ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</si>
</sst>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645-4A3B-97F4-64F2B245CF3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645-4A3B-97F4-64F2B245CF3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43.75</c:v>
                </c:pt>
              </c:numCache>
            </c:numRef>
          </c:val>
          <c:extLst>
            <c:ext xmlns:c16="http://schemas.microsoft.com/office/drawing/2014/chart" uri="{C3380CC4-5D6E-409C-BE32-E72D297353CC}">
              <c16:uniqueId val="{00000000-0499-4469-9F0B-7A2F68EA4A7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58.19</c:v>
                </c:pt>
              </c:numCache>
            </c:numRef>
          </c:val>
          <c:smooth val="0"/>
          <c:extLst>
            <c:ext xmlns:c16="http://schemas.microsoft.com/office/drawing/2014/chart" uri="{C3380CC4-5D6E-409C-BE32-E72D297353CC}">
              <c16:uniqueId val="{00000001-0499-4469-9F0B-7A2F68EA4A7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92.67</c:v>
                </c:pt>
              </c:numCache>
            </c:numRef>
          </c:val>
          <c:extLst>
            <c:ext xmlns:c16="http://schemas.microsoft.com/office/drawing/2014/chart" uri="{C3380CC4-5D6E-409C-BE32-E72D297353CC}">
              <c16:uniqueId val="{00000000-8507-4E76-AD0F-28ACC7F3B01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87.8</c:v>
                </c:pt>
              </c:numCache>
            </c:numRef>
          </c:val>
          <c:smooth val="0"/>
          <c:extLst>
            <c:ext xmlns:c16="http://schemas.microsoft.com/office/drawing/2014/chart" uri="{C3380CC4-5D6E-409C-BE32-E72D297353CC}">
              <c16:uniqueId val="{00000001-8507-4E76-AD0F-28ACC7F3B01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98.74</c:v>
                </c:pt>
              </c:numCache>
            </c:numRef>
          </c:val>
          <c:extLst>
            <c:ext xmlns:c16="http://schemas.microsoft.com/office/drawing/2014/chart" uri="{C3380CC4-5D6E-409C-BE32-E72D297353CC}">
              <c16:uniqueId val="{00000000-CABD-4219-A992-0A31835B43F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99.03</c:v>
                </c:pt>
              </c:numCache>
            </c:numRef>
          </c:val>
          <c:smooth val="0"/>
          <c:extLst>
            <c:ext xmlns:c16="http://schemas.microsoft.com/office/drawing/2014/chart" uri="{C3380CC4-5D6E-409C-BE32-E72D297353CC}">
              <c16:uniqueId val="{00000001-CABD-4219-A992-0A31835B43F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43.75</c:v>
                </c:pt>
              </c:numCache>
            </c:numRef>
          </c:val>
          <c:extLst>
            <c:ext xmlns:c16="http://schemas.microsoft.com/office/drawing/2014/chart" uri="{C3380CC4-5D6E-409C-BE32-E72D297353CC}">
              <c16:uniqueId val="{00000000-898F-4469-8028-EE046D72EC7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15.74</c:v>
                </c:pt>
              </c:numCache>
            </c:numRef>
          </c:val>
          <c:smooth val="0"/>
          <c:extLst>
            <c:ext xmlns:c16="http://schemas.microsoft.com/office/drawing/2014/chart" uri="{C3380CC4-5D6E-409C-BE32-E72D297353CC}">
              <c16:uniqueId val="{00000001-898F-4469-8028-EE046D72EC7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A0-48A8-A938-F084EA4798C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0A0-48A8-A938-F084EA4798C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5.2</c:v>
                </c:pt>
              </c:numCache>
            </c:numRef>
          </c:val>
          <c:extLst>
            <c:ext xmlns:c16="http://schemas.microsoft.com/office/drawing/2014/chart" uri="{C3380CC4-5D6E-409C-BE32-E72D297353CC}">
              <c16:uniqueId val="{00000000-BF24-4EAA-9FDD-AB1EC54C27D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74.239999999999995</c:v>
                </c:pt>
              </c:numCache>
            </c:numRef>
          </c:val>
          <c:smooth val="0"/>
          <c:extLst>
            <c:ext xmlns:c16="http://schemas.microsoft.com/office/drawing/2014/chart" uri="{C3380CC4-5D6E-409C-BE32-E72D297353CC}">
              <c16:uniqueId val="{00000001-BF24-4EAA-9FDD-AB1EC54C27D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20.16</c:v>
                </c:pt>
              </c:numCache>
            </c:numRef>
          </c:val>
          <c:extLst>
            <c:ext xmlns:c16="http://schemas.microsoft.com/office/drawing/2014/chart" uri="{C3380CC4-5D6E-409C-BE32-E72D297353CC}">
              <c16:uniqueId val="{00000000-AF93-4398-BA54-9CA456F1E65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100.47</c:v>
                </c:pt>
              </c:numCache>
            </c:numRef>
          </c:val>
          <c:smooth val="0"/>
          <c:extLst>
            <c:ext xmlns:c16="http://schemas.microsoft.com/office/drawing/2014/chart" uri="{C3380CC4-5D6E-409C-BE32-E72D297353CC}">
              <c16:uniqueId val="{00000001-AF93-4398-BA54-9CA456F1E65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A4A-489E-BF85-98BC948B08D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294.27</c:v>
                </c:pt>
              </c:numCache>
            </c:numRef>
          </c:val>
          <c:smooth val="0"/>
          <c:extLst>
            <c:ext xmlns:c16="http://schemas.microsoft.com/office/drawing/2014/chart" uri="{C3380CC4-5D6E-409C-BE32-E72D297353CC}">
              <c16:uniqueId val="{00000001-0A4A-489E-BF85-98BC948B08D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58.19</c:v>
                </c:pt>
              </c:numCache>
            </c:numRef>
          </c:val>
          <c:extLst>
            <c:ext xmlns:c16="http://schemas.microsoft.com/office/drawing/2014/chart" uri="{C3380CC4-5D6E-409C-BE32-E72D297353CC}">
              <c16:uniqueId val="{00000000-F991-418F-B3F3-528F6A0C84D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60.59</c:v>
                </c:pt>
              </c:numCache>
            </c:numRef>
          </c:val>
          <c:smooth val="0"/>
          <c:extLst>
            <c:ext xmlns:c16="http://schemas.microsoft.com/office/drawing/2014/chart" uri="{C3380CC4-5D6E-409C-BE32-E72D297353CC}">
              <c16:uniqueId val="{00000001-F991-418F-B3F3-528F6A0C84D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195.95</c:v>
                </c:pt>
              </c:numCache>
            </c:numRef>
          </c:val>
          <c:extLst>
            <c:ext xmlns:c16="http://schemas.microsoft.com/office/drawing/2014/chart" uri="{C3380CC4-5D6E-409C-BE32-E72D297353CC}">
              <c16:uniqueId val="{00000000-8849-4230-A79E-4813D10C39B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280.23</c:v>
                </c:pt>
              </c:numCache>
            </c:numRef>
          </c:val>
          <c:smooth val="0"/>
          <c:extLst>
            <c:ext xmlns:c16="http://schemas.microsoft.com/office/drawing/2014/chart" uri="{C3380CC4-5D6E-409C-BE32-E72D297353CC}">
              <c16:uniqueId val="{00000001-8849-4230-A79E-4813D10C39B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63" zoomScaleNormal="100" workbookViewId="0">
      <selection activeCell="BS88" sqref="BS88"/>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山梨県　北杜市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46531</v>
      </c>
      <c r="AM8" s="51"/>
      <c r="AN8" s="51"/>
      <c r="AO8" s="51"/>
      <c r="AP8" s="51"/>
      <c r="AQ8" s="51"/>
      <c r="AR8" s="51"/>
      <c r="AS8" s="51"/>
      <c r="AT8" s="46">
        <f>データ!T6</f>
        <v>602.48</v>
      </c>
      <c r="AU8" s="46"/>
      <c r="AV8" s="46"/>
      <c r="AW8" s="46"/>
      <c r="AX8" s="46"/>
      <c r="AY8" s="46"/>
      <c r="AZ8" s="46"/>
      <c r="BA8" s="46"/>
      <c r="BB8" s="46">
        <f>データ!U6</f>
        <v>77.23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38.31</v>
      </c>
      <c r="J10" s="46"/>
      <c r="K10" s="46"/>
      <c r="L10" s="46"/>
      <c r="M10" s="46"/>
      <c r="N10" s="46"/>
      <c r="O10" s="46"/>
      <c r="P10" s="46">
        <f>データ!P6</f>
        <v>0.41</v>
      </c>
      <c r="Q10" s="46"/>
      <c r="R10" s="46"/>
      <c r="S10" s="46"/>
      <c r="T10" s="46"/>
      <c r="U10" s="46"/>
      <c r="V10" s="46"/>
      <c r="W10" s="46">
        <f>データ!Q6</f>
        <v>100</v>
      </c>
      <c r="X10" s="46"/>
      <c r="Y10" s="46"/>
      <c r="Z10" s="46"/>
      <c r="AA10" s="46"/>
      <c r="AB10" s="46"/>
      <c r="AC10" s="46"/>
      <c r="AD10" s="51">
        <f>データ!R6</f>
        <v>2090</v>
      </c>
      <c r="AE10" s="51"/>
      <c r="AF10" s="51"/>
      <c r="AG10" s="51"/>
      <c r="AH10" s="51"/>
      <c r="AI10" s="51"/>
      <c r="AJ10" s="51"/>
      <c r="AK10" s="2"/>
      <c r="AL10" s="51">
        <f>データ!V6</f>
        <v>191</v>
      </c>
      <c r="AM10" s="51"/>
      <c r="AN10" s="51"/>
      <c r="AO10" s="51"/>
      <c r="AP10" s="51"/>
      <c r="AQ10" s="51"/>
      <c r="AR10" s="51"/>
      <c r="AS10" s="51"/>
      <c r="AT10" s="46">
        <f>データ!W6</f>
        <v>0.13</v>
      </c>
      <c r="AU10" s="46"/>
      <c r="AV10" s="46"/>
      <c r="AW10" s="46"/>
      <c r="AX10" s="46"/>
      <c r="AY10" s="46"/>
      <c r="AZ10" s="46"/>
      <c r="BA10" s="46"/>
      <c r="BB10" s="46">
        <f>データ!X6</f>
        <v>1469.23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IaxlsUAM31YZok0lc/2QDIUFgchFUsGctCvMkBrzr4G56Uo4OmqSpRCdKEyq1sCKngW2DJfIQaTWMUYs+gKDPQ==" saltValue="xNwdqPwcYsg/6bp6H0NXr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192091</v>
      </c>
      <c r="D6" s="33">
        <f t="shared" si="3"/>
        <v>46</v>
      </c>
      <c r="E6" s="33">
        <f t="shared" si="3"/>
        <v>18</v>
      </c>
      <c r="F6" s="33">
        <f t="shared" si="3"/>
        <v>0</v>
      </c>
      <c r="G6" s="33">
        <f t="shared" si="3"/>
        <v>0</v>
      </c>
      <c r="H6" s="33" t="str">
        <f t="shared" si="3"/>
        <v>山梨県　北杜市</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38.31</v>
      </c>
      <c r="P6" s="34">
        <f t="shared" si="3"/>
        <v>0.41</v>
      </c>
      <c r="Q6" s="34">
        <f t="shared" si="3"/>
        <v>100</v>
      </c>
      <c r="R6" s="34">
        <f t="shared" si="3"/>
        <v>2090</v>
      </c>
      <c r="S6" s="34">
        <f t="shared" si="3"/>
        <v>46531</v>
      </c>
      <c r="T6" s="34">
        <f t="shared" si="3"/>
        <v>602.48</v>
      </c>
      <c r="U6" s="34">
        <f t="shared" si="3"/>
        <v>77.23</v>
      </c>
      <c r="V6" s="34">
        <f t="shared" si="3"/>
        <v>191</v>
      </c>
      <c r="W6" s="34">
        <f t="shared" si="3"/>
        <v>0.13</v>
      </c>
      <c r="X6" s="34">
        <f t="shared" si="3"/>
        <v>1469.23</v>
      </c>
      <c r="Y6" s="35" t="str">
        <f>IF(Y7="",NA(),Y7)</f>
        <v>-</v>
      </c>
      <c r="Z6" s="35" t="str">
        <f t="shared" ref="Z6:AH6" si="4">IF(Z7="",NA(),Z7)</f>
        <v>-</v>
      </c>
      <c r="AA6" s="35" t="str">
        <f t="shared" si="4"/>
        <v>-</v>
      </c>
      <c r="AB6" s="35" t="str">
        <f t="shared" si="4"/>
        <v>-</v>
      </c>
      <c r="AC6" s="35">
        <f t="shared" si="4"/>
        <v>98.74</v>
      </c>
      <c r="AD6" s="35" t="str">
        <f t="shared" si="4"/>
        <v>-</v>
      </c>
      <c r="AE6" s="35" t="str">
        <f t="shared" si="4"/>
        <v>-</v>
      </c>
      <c r="AF6" s="35" t="str">
        <f t="shared" si="4"/>
        <v>-</v>
      </c>
      <c r="AG6" s="35" t="str">
        <f t="shared" si="4"/>
        <v>-</v>
      </c>
      <c r="AH6" s="35">
        <f t="shared" si="4"/>
        <v>99.03</v>
      </c>
      <c r="AI6" s="34" t="str">
        <f>IF(AI7="","",IF(AI7="-","【-】","【"&amp;SUBSTITUTE(TEXT(AI7,"#,##0.00"),"-","△")&amp;"】"))</f>
        <v>【98.17】</v>
      </c>
      <c r="AJ6" s="35" t="str">
        <f>IF(AJ7="",NA(),AJ7)</f>
        <v>-</v>
      </c>
      <c r="AK6" s="35" t="str">
        <f t="shared" ref="AK6:AS6" si="5">IF(AK7="",NA(),AK7)</f>
        <v>-</v>
      </c>
      <c r="AL6" s="35" t="str">
        <f t="shared" si="5"/>
        <v>-</v>
      </c>
      <c r="AM6" s="35" t="str">
        <f t="shared" si="5"/>
        <v>-</v>
      </c>
      <c r="AN6" s="35">
        <f t="shared" si="5"/>
        <v>5.2</v>
      </c>
      <c r="AO6" s="35" t="str">
        <f t="shared" si="5"/>
        <v>-</v>
      </c>
      <c r="AP6" s="35" t="str">
        <f t="shared" si="5"/>
        <v>-</v>
      </c>
      <c r="AQ6" s="35" t="str">
        <f t="shared" si="5"/>
        <v>-</v>
      </c>
      <c r="AR6" s="35" t="str">
        <f t="shared" si="5"/>
        <v>-</v>
      </c>
      <c r="AS6" s="35">
        <f t="shared" si="5"/>
        <v>74.239999999999995</v>
      </c>
      <c r="AT6" s="34" t="str">
        <f>IF(AT7="","",IF(AT7="-","【-】","【"&amp;SUBSTITUTE(TEXT(AT7,"#,##0.00"),"-","△")&amp;"】"))</f>
        <v>【92.20】</v>
      </c>
      <c r="AU6" s="35" t="str">
        <f>IF(AU7="",NA(),AU7)</f>
        <v>-</v>
      </c>
      <c r="AV6" s="35" t="str">
        <f t="shared" ref="AV6:BD6" si="6">IF(AV7="",NA(),AV7)</f>
        <v>-</v>
      </c>
      <c r="AW6" s="35" t="str">
        <f t="shared" si="6"/>
        <v>-</v>
      </c>
      <c r="AX6" s="35" t="str">
        <f t="shared" si="6"/>
        <v>-</v>
      </c>
      <c r="AY6" s="35">
        <f t="shared" si="6"/>
        <v>20.16</v>
      </c>
      <c r="AZ6" s="35" t="str">
        <f t="shared" si="6"/>
        <v>-</v>
      </c>
      <c r="BA6" s="35" t="str">
        <f t="shared" si="6"/>
        <v>-</v>
      </c>
      <c r="BB6" s="35" t="str">
        <f t="shared" si="6"/>
        <v>-</v>
      </c>
      <c r="BC6" s="35" t="str">
        <f t="shared" si="6"/>
        <v>-</v>
      </c>
      <c r="BD6" s="35">
        <f t="shared" si="6"/>
        <v>100.47</v>
      </c>
      <c r="BE6" s="34" t="str">
        <f>IF(BE7="","",IF(BE7="-","【-】","【"&amp;SUBSTITUTE(TEXT(BE7,"#,##0.00"),"-","△")&amp;"】"))</f>
        <v>【106.38】</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294.27</v>
      </c>
      <c r="BP6" s="34" t="str">
        <f>IF(BP7="","",IF(BP7="-","【-】","【"&amp;SUBSTITUTE(TEXT(BP7,"#,##0.00"),"-","△")&amp;"】"))</f>
        <v>【314.13】</v>
      </c>
      <c r="BQ6" s="35" t="str">
        <f>IF(BQ7="",NA(),BQ7)</f>
        <v>-</v>
      </c>
      <c r="BR6" s="35" t="str">
        <f t="shared" ref="BR6:BZ6" si="8">IF(BR7="",NA(),BR7)</f>
        <v>-</v>
      </c>
      <c r="BS6" s="35" t="str">
        <f t="shared" si="8"/>
        <v>-</v>
      </c>
      <c r="BT6" s="35" t="str">
        <f t="shared" si="8"/>
        <v>-</v>
      </c>
      <c r="BU6" s="35">
        <f t="shared" si="8"/>
        <v>58.19</v>
      </c>
      <c r="BV6" s="35" t="str">
        <f t="shared" si="8"/>
        <v>-</v>
      </c>
      <c r="BW6" s="35" t="str">
        <f t="shared" si="8"/>
        <v>-</v>
      </c>
      <c r="BX6" s="35" t="str">
        <f t="shared" si="8"/>
        <v>-</v>
      </c>
      <c r="BY6" s="35" t="str">
        <f t="shared" si="8"/>
        <v>-</v>
      </c>
      <c r="BZ6" s="35">
        <f t="shared" si="8"/>
        <v>60.59</v>
      </c>
      <c r="CA6" s="34" t="str">
        <f>IF(CA7="","",IF(CA7="-","【-】","【"&amp;SUBSTITUTE(TEXT(CA7,"#,##0.00"),"-","△")&amp;"】"))</f>
        <v>【58.42】</v>
      </c>
      <c r="CB6" s="35" t="str">
        <f>IF(CB7="",NA(),CB7)</f>
        <v>-</v>
      </c>
      <c r="CC6" s="35" t="str">
        <f t="shared" ref="CC6:CK6" si="9">IF(CC7="",NA(),CC7)</f>
        <v>-</v>
      </c>
      <c r="CD6" s="35" t="str">
        <f t="shared" si="9"/>
        <v>-</v>
      </c>
      <c r="CE6" s="35" t="str">
        <f t="shared" si="9"/>
        <v>-</v>
      </c>
      <c r="CF6" s="35">
        <f t="shared" si="9"/>
        <v>195.95</v>
      </c>
      <c r="CG6" s="35" t="str">
        <f t="shared" si="9"/>
        <v>-</v>
      </c>
      <c r="CH6" s="35" t="str">
        <f t="shared" si="9"/>
        <v>-</v>
      </c>
      <c r="CI6" s="35" t="str">
        <f t="shared" si="9"/>
        <v>-</v>
      </c>
      <c r="CJ6" s="35" t="str">
        <f t="shared" si="9"/>
        <v>-</v>
      </c>
      <c r="CK6" s="35">
        <f t="shared" si="9"/>
        <v>280.23</v>
      </c>
      <c r="CL6" s="34" t="str">
        <f>IF(CL7="","",IF(CL7="-","【-】","【"&amp;SUBSTITUTE(TEXT(CL7,"#,##0.00"),"-","△")&amp;"】"))</f>
        <v>【282.28】</v>
      </c>
      <c r="CM6" s="35" t="str">
        <f>IF(CM7="",NA(),CM7)</f>
        <v>-</v>
      </c>
      <c r="CN6" s="35" t="str">
        <f t="shared" ref="CN6:CV6" si="10">IF(CN7="",NA(),CN7)</f>
        <v>-</v>
      </c>
      <c r="CO6" s="35" t="str">
        <f t="shared" si="10"/>
        <v>-</v>
      </c>
      <c r="CP6" s="35" t="str">
        <f t="shared" si="10"/>
        <v>-</v>
      </c>
      <c r="CQ6" s="35">
        <f t="shared" si="10"/>
        <v>43.75</v>
      </c>
      <c r="CR6" s="35" t="str">
        <f t="shared" si="10"/>
        <v>-</v>
      </c>
      <c r="CS6" s="35" t="str">
        <f t="shared" si="10"/>
        <v>-</v>
      </c>
      <c r="CT6" s="35" t="str">
        <f t="shared" si="10"/>
        <v>-</v>
      </c>
      <c r="CU6" s="35" t="str">
        <f t="shared" si="10"/>
        <v>-</v>
      </c>
      <c r="CV6" s="35">
        <f t="shared" si="10"/>
        <v>58.19</v>
      </c>
      <c r="CW6" s="34" t="str">
        <f>IF(CW7="","",IF(CW7="-","【-】","【"&amp;SUBSTITUTE(TEXT(CW7,"#,##0.00"),"-","△")&amp;"】"))</f>
        <v>【57.83】</v>
      </c>
      <c r="CX6" s="35" t="str">
        <f>IF(CX7="",NA(),CX7)</f>
        <v>-</v>
      </c>
      <c r="CY6" s="35" t="str">
        <f t="shared" ref="CY6:DG6" si="11">IF(CY7="",NA(),CY7)</f>
        <v>-</v>
      </c>
      <c r="CZ6" s="35" t="str">
        <f t="shared" si="11"/>
        <v>-</v>
      </c>
      <c r="DA6" s="35" t="str">
        <f t="shared" si="11"/>
        <v>-</v>
      </c>
      <c r="DB6" s="35">
        <f t="shared" si="11"/>
        <v>92.67</v>
      </c>
      <c r="DC6" s="35" t="str">
        <f t="shared" si="11"/>
        <v>-</v>
      </c>
      <c r="DD6" s="35" t="str">
        <f t="shared" si="11"/>
        <v>-</v>
      </c>
      <c r="DE6" s="35" t="str">
        <f t="shared" si="11"/>
        <v>-</v>
      </c>
      <c r="DF6" s="35" t="str">
        <f t="shared" si="11"/>
        <v>-</v>
      </c>
      <c r="DG6" s="35">
        <f t="shared" si="11"/>
        <v>87.8</v>
      </c>
      <c r="DH6" s="34" t="str">
        <f>IF(DH7="","",IF(DH7="-","【-】","【"&amp;SUBSTITUTE(TEXT(DH7,"#,##0.00"),"-","△")&amp;"】"))</f>
        <v>【77.67】</v>
      </c>
      <c r="DI6" s="35" t="str">
        <f>IF(DI7="",NA(),DI7)</f>
        <v>-</v>
      </c>
      <c r="DJ6" s="35" t="str">
        <f t="shared" ref="DJ6:DR6" si="12">IF(DJ7="",NA(),DJ7)</f>
        <v>-</v>
      </c>
      <c r="DK6" s="35" t="str">
        <f t="shared" si="12"/>
        <v>-</v>
      </c>
      <c r="DL6" s="35" t="str">
        <f t="shared" si="12"/>
        <v>-</v>
      </c>
      <c r="DM6" s="35">
        <f t="shared" si="12"/>
        <v>43.75</v>
      </c>
      <c r="DN6" s="35" t="str">
        <f t="shared" si="12"/>
        <v>-</v>
      </c>
      <c r="DO6" s="35" t="str">
        <f t="shared" si="12"/>
        <v>-</v>
      </c>
      <c r="DP6" s="35" t="str">
        <f t="shared" si="12"/>
        <v>-</v>
      </c>
      <c r="DQ6" s="35" t="str">
        <f t="shared" si="12"/>
        <v>-</v>
      </c>
      <c r="DR6" s="35">
        <f t="shared" si="12"/>
        <v>15.74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2">
      <c r="A7" s="28"/>
      <c r="B7" s="37">
        <v>2020</v>
      </c>
      <c r="C7" s="37">
        <v>192091</v>
      </c>
      <c r="D7" s="37">
        <v>46</v>
      </c>
      <c r="E7" s="37">
        <v>18</v>
      </c>
      <c r="F7" s="37">
        <v>0</v>
      </c>
      <c r="G7" s="37">
        <v>0</v>
      </c>
      <c r="H7" s="37" t="s">
        <v>96</v>
      </c>
      <c r="I7" s="37" t="s">
        <v>97</v>
      </c>
      <c r="J7" s="37" t="s">
        <v>98</v>
      </c>
      <c r="K7" s="37" t="s">
        <v>99</v>
      </c>
      <c r="L7" s="37" t="s">
        <v>100</v>
      </c>
      <c r="M7" s="37" t="s">
        <v>101</v>
      </c>
      <c r="N7" s="38" t="s">
        <v>102</v>
      </c>
      <c r="O7" s="38">
        <v>38.31</v>
      </c>
      <c r="P7" s="38">
        <v>0.41</v>
      </c>
      <c r="Q7" s="38">
        <v>100</v>
      </c>
      <c r="R7" s="38">
        <v>2090</v>
      </c>
      <c r="S7" s="38">
        <v>46531</v>
      </c>
      <c r="T7" s="38">
        <v>602.48</v>
      </c>
      <c r="U7" s="38">
        <v>77.23</v>
      </c>
      <c r="V7" s="38">
        <v>191</v>
      </c>
      <c r="W7" s="38">
        <v>0.13</v>
      </c>
      <c r="X7" s="38">
        <v>1469.23</v>
      </c>
      <c r="Y7" s="38" t="s">
        <v>102</v>
      </c>
      <c r="Z7" s="38" t="s">
        <v>102</v>
      </c>
      <c r="AA7" s="38" t="s">
        <v>102</v>
      </c>
      <c r="AB7" s="38" t="s">
        <v>102</v>
      </c>
      <c r="AC7" s="38">
        <v>98.74</v>
      </c>
      <c r="AD7" s="38" t="s">
        <v>102</v>
      </c>
      <c r="AE7" s="38" t="s">
        <v>102</v>
      </c>
      <c r="AF7" s="38" t="s">
        <v>102</v>
      </c>
      <c r="AG7" s="38" t="s">
        <v>102</v>
      </c>
      <c r="AH7" s="38">
        <v>99.03</v>
      </c>
      <c r="AI7" s="38">
        <v>98.17</v>
      </c>
      <c r="AJ7" s="38" t="s">
        <v>102</v>
      </c>
      <c r="AK7" s="38" t="s">
        <v>102</v>
      </c>
      <c r="AL7" s="38" t="s">
        <v>102</v>
      </c>
      <c r="AM7" s="38" t="s">
        <v>102</v>
      </c>
      <c r="AN7" s="38">
        <v>5.2</v>
      </c>
      <c r="AO7" s="38" t="s">
        <v>102</v>
      </c>
      <c r="AP7" s="38" t="s">
        <v>102</v>
      </c>
      <c r="AQ7" s="38" t="s">
        <v>102</v>
      </c>
      <c r="AR7" s="38" t="s">
        <v>102</v>
      </c>
      <c r="AS7" s="38">
        <v>74.239999999999995</v>
      </c>
      <c r="AT7" s="38">
        <v>92.2</v>
      </c>
      <c r="AU7" s="38" t="s">
        <v>102</v>
      </c>
      <c r="AV7" s="38" t="s">
        <v>102</v>
      </c>
      <c r="AW7" s="38" t="s">
        <v>102</v>
      </c>
      <c r="AX7" s="38" t="s">
        <v>102</v>
      </c>
      <c r="AY7" s="38">
        <v>20.16</v>
      </c>
      <c r="AZ7" s="38" t="s">
        <v>102</v>
      </c>
      <c r="BA7" s="38" t="s">
        <v>102</v>
      </c>
      <c r="BB7" s="38" t="s">
        <v>102</v>
      </c>
      <c r="BC7" s="38" t="s">
        <v>102</v>
      </c>
      <c r="BD7" s="38">
        <v>100.47</v>
      </c>
      <c r="BE7" s="38">
        <v>106.38</v>
      </c>
      <c r="BF7" s="38" t="s">
        <v>102</v>
      </c>
      <c r="BG7" s="38" t="s">
        <v>102</v>
      </c>
      <c r="BH7" s="38" t="s">
        <v>102</v>
      </c>
      <c r="BI7" s="38" t="s">
        <v>102</v>
      </c>
      <c r="BJ7" s="38">
        <v>0</v>
      </c>
      <c r="BK7" s="38" t="s">
        <v>102</v>
      </c>
      <c r="BL7" s="38" t="s">
        <v>102</v>
      </c>
      <c r="BM7" s="38" t="s">
        <v>102</v>
      </c>
      <c r="BN7" s="38" t="s">
        <v>102</v>
      </c>
      <c r="BO7" s="38">
        <v>294.27</v>
      </c>
      <c r="BP7" s="38">
        <v>314.13</v>
      </c>
      <c r="BQ7" s="38" t="s">
        <v>102</v>
      </c>
      <c r="BR7" s="38" t="s">
        <v>102</v>
      </c>
      <c r="BS7" s="38" t="s">
        <v>102</v>
      </c>
      <c r="BT7" s="38" t="s">
        <v>102</v>
      </c>
      <c r="BU7" s="38">
        <v>58.19</v>
      </c>
      <c r="BV7" s="38" t="s">
        <v>102</v>
      </c>
      <c r="BW7" s="38" t="s">
        <v>102</v>
      </c>
      <c r="BX7" s="38" t="s">
        <v>102</v>
      </c>
      <c r="BY7" s="38" t="s">
        <v>102</v>
      </c>
      <c r="BZ7" s="38">
        <v>60.59</v>
      </c>
      <c r="CA7" s="38">
        <v>58.42</v>
      </c>
      <c r="CB7" s="38" t="s">
        <v>102</v>
      </c>
      <c r="CC7" s="38" t="s">
        <v>102</v>
      </c>
      <c r="CD7" s="38" t="s">
        <v>102</v>
      </c>
      <c r="CE7" s="38" t="s">
        <v>102</v>
      </c>
      <c r="CF7" s="38">
        <v>195.95</v>
      </c>
      <c r="CG7" s="38" t="s">
        <v>102</v>
      </c>
      <c r="CH7" s="38" t="s">
        <v>102</v>
      </c>
      <c r="CI7" s="38" t="s">
        <v>102</v>
      </c>
      <c r="CJ7" s="38" t="s">
        <v>102</v>
      </c>
      <c r="CK7" s="38">
        <v>280.23</v>
      </c>
      <c r="CL7" s="38">
        <v>282.27999999999997</v>
      </c>
      <c r="CM7" s="38" t="s">
        <v>102</v>
      </c>
      <c r="CN7" s="38" t="s">
        <v>102</v>
      </c>
      <c r="CO7" s="38" t="s">
        <v>102</v>
      </c>
      <c r="CP7" s="38" t="s">
        <v>102</v>
      </c>
      <c r="CQ7" s="38">
        <v>43.75</v>
      </c>
      <c r="CR7" s="38" t="s">
        <v>102</v>
      </c>
      <c r="CS7" s="38" t="s">
        <v>102</v>
      </c>
      <c r="CT7" s="38" t="s">
        <v>102</v>
      </c>
      <c r="CU7" s="38" t="s">
        <v>102</v>
      </c>
      <c r="CV7" s="38">
        <v>58.19</v>
      </c>
      <c r="CW7" s="38">
        <v>57.83</v>
      </c>
      <c r="CX7" s="38" t="s">
        <v>102</v>
      </c>
      <c r="CY7" s="38" t="s">
        <v>102</v>
      </c>
      <c r="CZ7" s="38" t="s">
        <v>102</v>
      </c>
      <c r="DA7" s="38" t="s">
        <v>102</v>
      </c>
      <c r="DB7" s="38">
        <v>92.67</v>
      </c>
      <c r="DC7" s="38" t="s">
        <v>102</v>
      </c>
      <c r="DD7" s="38" t="s">
        <v>102</v>
      </c>
      <c r="DE7" s="38" t="s">
        <v>102</v>
      </c>
      <c r="DF7" s="38" t="s">
        <v>102</v>
      </c>
      <c r="DG7" s="38">
        <v>87.8</v>
      </c>
      <c r="DH7" s="38">
        <v>77.67</v>
      </c>
      <c r="DI7" s="38" t="s">
        <v>102</v>
      </c>
      <c r="DJ7" s="38" t="s">
        <v>102</v>
      </c>
      <c r="DK7" s="38" t="s">
        <v>102</v>
      </c>
      <c r="DL7" s="38" t="s">
        <v>102</v>
      </c>
      <c r="DM7" s="38">
        <v>43.75</v>
      </c>
      <c r="DN7" s="38" t="s">
        <v>102</v>
      </c>
      <c r="DO7" s="38" t="s">
        <v>102</v>
      </c>
      <c r="DP7" s="38" t="s">
        <v>102</v>
      </c>
      <c r="DQ7" s="38" t="s">
        <v>102</v>
      </c>
      <c r="DR7" s="38">
        <v>15.74</v>
      </c>
      <c r="DS7" s="38">
        <v>15.64</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藤原　庄一</cp:lastModifiedBy>
  <cp:lastPrinted>2022-01-26T02:49:20Z</cp:lastPrinted>
  <dcterms:created xsi:type="dcterms:W3CDTF">2021-12-03T07:39:18Z</dcterms:created>
  <dcterms:modified xsi:type="dcterms:W3CDTF">2022-01-26T04:20:32Z</dcterms:modified>
  <cp:category/>
</cp:coreProperties>
</file>